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I 2026\STI\1Actualización Series\2026\Series de internet\Series a Junio 2026 enviadas Agosto 2026\"/>
    </mc:Choice>
  </mc:AlternateContent>
  <xr:revisionPtr revIDLastSave="0" documentId="13_ncr:1_{19FB203D-501A-44A4-8A61-0997C6E3104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ÍNDICE" sheetId="6" r:id="rId1"/>
    <sheet name="9.1.TRAF_SENT" sheetId="1" r:id="rId2"/>
    <sheet name="9.6.TRAF_DEST" sheetId="8" r:id="rId3"/>
    <sheet name="9.2.TRAF_BAND" sheetId="2" r:id="rId4"/>
    <sheet name="9.3.TRAF_CLI.PLAN" sheetId="4" r:id="rId5"/>
    <sheet name="9.5.TRAF_EMP" sheetId="7" r:id="rId6"/>
  </sheets>
  <definedNames>
    <definedName name="_xlnm.Print_Area" localSheetId="0">ÍNDICE!$A$1:$J$14</definedName>
    <definedName name="VAR">'9.1.TRAF_SENT'!$B$120</definedName>
    <definedName name="VAR_1">'9.1.TRAF_SENT'!$B$121</definedName>
    <definedName name="VAR_2">'9.1.TRAF_SENT'!$B$122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3" i="7" l="1"/>
  <c r="K123" i="7"/>
  <c r="J123" i="7"/>
  <c r="I123" i="7"/>
  <c r="K121" i="7"/>
  <c r="J121" i="7"/>
  <c r="I121" i="7"/>
  <c r="K120" i="7"/>
  <c r="J120" i="7"/>
  <c r="I120" i="7"/>
  <c r="F123" i="7"/>
  <c r="E123" i="7"/>
  <c r="F121" i="7"/>
  <c r="E121" i="7"/>
  <c r="F120" i="7"/>
  <c r="E120" i="7"/>
  <c r="D123" i="7"/>
  <c r="D121" i="7"/>
  <c r="D120" i="7"/>
  <c r="E126" i="4"/>
  <c r="D126" i="4"/>
  <c r="F122" i="4"/>
  <c r="E122" i="4"/>
  <c r="F121" i="4"/>
  <c r="E121" i="4"/>
  <c r="E121" i="2"/>
  <c r="E120" i="2"/>
  <c r="E122" i="8" l="1"/>
  <c r="G121" i="8"/>
  <c r="F121" i="8"/>
  <c r="E121" i="8"/>
  <c r="G120" i="8"/>
  <c r="F120" i="8"/>
  <c r="E120" i="8"/>
  <c r="D122" i="8"/>
  <c r="F122" i="1"/>
  <c r="E122" i="1"/>
  <c r="E121" i="1"/>
  <c r="F120" i="1"/>
  <c r="E120" i="1"/>
  <c r="D122" i="4"/>
  <c r="D121" i="4"/>
  <c r="D121" i="2"/>
  <c r="D120" i="2"/>
  <c r="D121" i="8"/>
  <c r="D120" i="8"/>
  <c r="D122" i="1"/>
  <c r="D121" i="1"/>
  <c r="D120" i="1"/>
  <c r="L119" i="7"/>
  <c r="B120" i="7"/>
  <c r="G120" i="4"/>
  <c r="F119" i="2"/>
  <c r="D122" i="2" s="1"/>
  <c r="G119" i="8"/>
  <c r="F122" i="8" s="1"/>
  <c r="F119" i="1"/>
  <c r="G119" i="1" s="1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L122" i="7" l="1"/>
  <c r="I122" i="7"/>
  <c r="L121" i="7"/>
  <c r="D122" i="7"/>
  <c r="L120" i="7"/>
  <c r="F122" i="7"/>
  <c r="E122" i="7"/>
  <c r="K122" i="7"/>
  <c r="J122" i="7"/>
  <c r="E123" i="4"/>
  <c r="G122" i="4"/>
  <c r="G121" i="4"/>
  <c r="E127" i="4"/>
  <c r="D127" i="4"/>
  <c r="G123" i="4"/>
  <c r="F123" i="4"/>
  <c r="D123" i="4"/>
  <c r="F120" i="2"/>
  <c r="F122" i="2"/>
  <c r="F121" i="2"/>
  <c r="E122" i="2"/>
  <c r="G122" i="8"/>
  <c r="F121" i="1"/>
  <c r="B122" i="8"/>
  <c r="B121" i="8"/>
  <c r="B120" i="8"/>
  <c r="L118" i="7"/>
  <c r="G119" i="4"/>
  <c r="F118" i="2"/>
  <c r="F118" i="1"/>
  <c r="L117" i="7" l="1"/>
  <c r="G118" i="4"/>
  <c r="F117" i="2"/>
  <c r="F117" i="1"/>
  <c r="L116" i="7" l="1"/>
  <c r="G117" i="4"/>
  <c r="F116" i="2"/>
  <c r="F116" i="1"/>
  <c r="L115" i="7"/>
  <c r="G116" i="4"/>
  <c r="F115" i="2"/>
  <c r="F115" i="1"/>
  <c r="L114" i="7"/>
  <c r="G115" i="4"/>
  <c r="F114" i="2"/>
  <c r="F114" i="1"/>
  <c r="L113" i="7"/>
  <c r="G114" i="4"/>
  <c r="F113" i="2"/>
  <c r="F113" i="1"/>
  <c r="L112" i="7" l="1"/>
  <c r="G113" i="4"/>
  <c r="F112" i="2"/>
  <c r="F112" i="1"/>
  <c r="L111" i="7"/>
  <c r="G112" i="4"/>
  <c r="F111" i="2"/>
  <c r="F111" i="1"/>
  <c r="L110" i="7"/>
  <c r="G111" i="4"/>
  <c r="F110" i="2"/>
  <c r="F110" i="1"/>
  <c r="L109" i="7"/>
  <c r="G110" i="4"/>
  <c r="F109" i="2"/>
  <c r="F109" i="1"/>
  <c r="L108" i="7"/>
  <c r="G109" i="4"/>
  <c r="F108" i="2"/>
  <c r="F108" i="1"/>
  <c r="L107" i="7"/>
  <c r="G108" i="4"/>
  <c r="F107" i="2"/>
  <c r="F107" i="1"/>
  <c r="L106" i="7"/>
  <c r="G107" i="4"/>
  <c r="F106" i="2"/>
  <c r="F106" i="1"/>
  <c r="G118" i="1" s="1"/>
  <c r="L105" i="7"/>
  <c r="G106" i="4"/>
  <c r="F105" i="2"/>
  <c r="F105" i="1"/>
  <c r="G117" i="1" s="1"/>
  <c r="L104" i="7"/>
  <c r="G105" i="4"/>
  <c r="F104" i="2"/>
  <c r="F104" i="1"/>
  <c r="G116" i="1" s="1"/>
  <c r="L103" i="7"/>
  <c r="G104" i="4"/>
  <c r="F103" i="2"/>
  <c r="F103" i="1"/>
  <c r="G115" i="1" s="1"/>
  <c r="L102" i="7" l="1"/>
  <c r="G103" i="4"/>
  <c r="F102" i="2"/>
  <c r="F102" i="1"/>
  <c r="G114" i="1" s="1"/>
  <c r="L101" i="7"/>
  <c r="G102" i="4"/>
  <c r="F101" i="2"/>
  <c r="F101" i="1"/>
  <c r="G113" i="1" s="1"/>
  <c r="L99" i="7"/>
  <c r="L100" i="7"/>
  <c r="G100" i="4"/>
  <c r="G101" i="4"/>
  <c r="F99" i="2"/>
  <c r="F100" i="2"/>
  <c r="F99" i="1"/>
  <c r="G111" i="1" s="1"/>
  <c r="F100" i="1"/>
  <c r="G112" i="1" s="1"/>
  <c r="L96" i="7"/>
  <c r="L97" i="7"/>
  <c r="L98" i="7"/>
  <c r="G97" i="4"/>
  <c r="G98" i="4"/>
  <c r="G99" i="4"/>
  <c r="F96" i="2"/>
  <c r="F97" i="2"/>
  <c r="F98" i="2"/>
  <c r="F96" i="1"/>
  <c r="G108" i="1" s="1"/>
  <c r="F97" i="1"/>
  <c r="F98" i="1"/>
  <c r="G110" i="1" s="1"/>
  <c r="B122" i="7"/>
  <c r="B121" i="7"/>
  <c r="B123" i="4"/>
  <c r="B127" i="4" s="1"/>
  <c r="B122" i="4"/>
  <c r="B126" i="4" s="1"/>
  <c r="B121" i="4"/>
  <c r="B122" i="2"/>
  <c r="B121" i="2"/>
  <c r="B120" i="2"/>
  <c r="L93" i="7"/>
  <c r="L94" i="7"/>
  <c r="L95" i="7"/>
  <c r="G94" i="4"/>
  <c r="G95" i="4"/>
  <c r="G96" i="4"/>
  <c r="F93" i="2"/>
  <c r="F94" i="2"/>
  <c r="F95" i="2"/>
  <c r="F93" i="1"/>
  <c r="G105" i="1" s="1"/>
  <c r="F94" i="1"/>
  <c r="G106" i="1" s="1"/>
  <c r="F95" i="1"/>
  <c r="G107" i="1" s="1"/>
  <c r="L92" i="7"/>
  <c r="L91" i="7"/>
  <c r="L89" i="7"/>
  <c r="L90" i="7"/>
  <c r="G91" i="4"/>
  <c r="G92" i="4"/>
  <c r="G93" i="4"/>
  <c r="F90" i="2"/>
  <c r="F91" i="2"/>
  <c r="F92" i="2"/>
  <c r="F90" i="1"/>
  <c r="F91" i="1"/>
  <c r="G103" i="1" s="1"/>
  <c r="F92" i="1"/>
  <c r="G104" i="1" s="1"/>
  <c r="L87" i="7"/>
  <c r="L88" i="7"/>
  <c r="G88" i="4"/>
  <c r="G89" i="4"/>
  <c r="G90" i="4"/>
  <c r="F87" i="2"/>
  <c r="F88" i="2"/>
  <c r="F89" i="2"/>
  <c r="F87" i="1"/>
  <c r="F88" i="1"/>
  <c r="F89" i="1"/>
  <c r="L86" i="7"/>
  <c r="L85" i="7"/>
  <c r="L84" i="7"/>
  <c r="G85" i="4"/>
  <c r="G86" i="4"/>
  <c r="G87" i="4"/>
  <c r="F84" i="2"/>
  <c r="F85" i="2"/>
  <c r="F86" i="2"/>
  <c r="F84" i="1"/>
  <c r="F85" i="1"/>
  <c r="F86" i="1"/>
  <c r="L81" i="7"/>
  <c r="L82" i="7"/>
  <c r="L83" i="7"/>
  <c r="G82" i="4"/>
  <c r="G83" i="4"/>
  <c r="G84" i="4"/>
  <c r="F81" i="2"/>
  <c r="F82" i="2"/>
  <c r="F83" i="2"/>
  <c r="F81" i="1"/>
  <c r="F82" i="1"/>
  <c r="F83" i="1"/>
  <c r="L78" i="7"/>
  <c r="L79" i="7"/>
  <c r="L80" i="7"/>
  <c r="G79" i="4"/>
  <c r="G80" i="4"/>
  <c r="G81" i="4"/>
  <c r="F78" i="2"/>
  <c r="F79" i="2"/>
  <c r="F80" i="2"/>
  <c r="F78" i="1"/>
  <c r="F79" i="1"/>
  <c r="F80" i="1"/>
  <c r="G109" i="1" l="1"/>
  <c r="G102" i="1"/>
  <c r="G101" i="1"/>
  <c r="G100" i="1"/>
  <c r="G99" i="1"/>
  <c r="G97" i="1"/>
  <c r="G98" i="1"/>
  <c r="G93" i="1"/>
  <c r="G96" i="1"/>
  <c r="G94" i="1"/>
  <c r="G95" i="1"/>
  <c r="G90" i="1"/>
  <c r="G92" i="1"/>
  <c r="G91" i="1"/>
  <c r="L75" i="7"/>
  <c r="L76" i="7"/>
  <c r="L77" i="7"/>
  <c r="G76" i="4"/>
  <c r="G77" i="4"/>
  <c r="G78" i="4"/>
  <c r="F75" i="2"/>
  <c r="F76" i="2"/>
  <c r="F77" i="2"/>
  <c r="F75" i="1"/>
  <c r="G87" i="1" s="1"/>
  <c r="F76" i="1"/>
  <c r="G88" i="1" s="1"/>
  <c r="F77" i="1"/>
  <c r="G89" i="1" s="1"/>
  <c r="L72" i="7" l="1"/>
  <c r="L73" i="7"/>
  <c r="L74" i="7"/>
  <c r="G73" i="4"/>
  <c r="G74" i="4"/>
  <c r="G75" i="4"/>
  <c r="F72" i="2"/>
  <c r="F73" i="2"/>
  <c r="F74" i="2"/>
  <c r="F72" i="1"/>
  <c r="G84" i="1" s="1"/>
  <c r="F73" i="1"/>
  <c r="G85" i="1" s="1"/>
  <c r="F74" i="1"/>
  <c r="G86" i="1" s="1"/>
  <c r="L70" i="7" l="1"/>
  <c r="L71" i="7"/>
  <c r="G71" i="4"/>
  <c r="G72" i="4"/>
  <c r="F70" i="2"/>
  <c r="F71" i="2"/>
  <c r="F70" i="1"/>
  <c r="G82" i="1" s="1"/>
  <c r="F71" i="1"/>
  <c r="G83" i="1" s="1"/>
  <c r="L69" i="7" l="1"/>
  <c r="G70" i="4"/>
  <c r="F69" i="2"/>
  <c r="F69" i="1"/>
  <c r="G81" i="1" s="1"/>
  <c r="L66" i="7" l="1"/>
  <c r="L67" i="7"/>
  <c r="L68" i="7"/>
  <c r="G67" i="4"/>
  <c r="G68" i="4"/>
  <c r="G69" i="4"/>
  <c r="F66" i="2"/>
  <c r="F67" i="2"/>
  <c r="F68" i="2"/>
  <c r="F66" i="1"/>
  <c r="F67" i="1"/>
  <c r="G79" i="1" s="1"/>
  <c r="F68" i="1"/>
  <c r="G80" i="1" s="1"/>
  <c r="G78" i="1" l="1"/>
  <c r="L63" i="7"/>
  <c r="L64" i="7"/>
  <c r="L65" i="7"/>
  <c r="G64" i="4"/>
  <c r="G65" i="4"/>
  <c r="G66" i="4"/>
  <c r="F63" i="2"/>
  <c r="F64" i="2"/>
  <c r="F65" i="2"/>
  <c r="F63" i="1"/>
  <c r="F64" i="1"/>
  <c r="F65" i="1"/>
  <c r="G77" i="1" s="1"/>
  <c r="G76" i="1" l="1"/>
  <c r="G75" i="1"/>
  <c r="L60" i="7"/>
  <c r="L61" i="7"/>
  <c r="L62" i="7"/>
  <c r="G61" i="4"/>
  <c r="G62" i="4"/>
  <c r="G63" i="4"/>
  <c r="F60" i="2"/>
  <c r="F61" i="2"/>
  <c r="F62" i="2"/>
  <c r="F60" i="1"/>
  <c r="G72" i="1" s="1"/>
  <c r="F61" i="1"/>
  <c r="F62" i="1"/>
  <c r="G74" i="1" l="1"/>
  <c r="G73" i="1"/>
  <c r="L57" i="7"/>
  <c r="L58" i="7"/>
  <c r="L59" i="7"/>
  <c r="G58" i="4"/>
  <c r="G59" i="4"/>
  <c r="G60" i="4"/>
  <c r="F57" i="2"/>
  <c r="F58" i="2"/>
  <c r="F59" i="2"/>
  <c r="F57" i="1"/>
  <c r="F58" i="1"/>
  <c r="F59" i="1"/>
  <c r="G71" i="1" s="1"/>
  <c r="G70" i="1" l="1"/>
  <c r="G69" i="1"/>
  <c r="L54" i="7"/>
  <c r="L55" i="7"/>
  <c r="L56" i="7"/>
  <c r="G55" i="4" l="1"/>
  <c r="G56" i="4"/>
  <c r="G57" i="4"/>
  <c r="F54" i="2"/>
  <c r="F55" i="2"/>
  <c r="F56" i="2"/>
  <c r="F54" i="1"/>
  <c r="F55" i="1"/>
  <c r="F56" i="1"/>
  <c r="G68" i="1" s="1"/>
  <c r="G67" i="1" l="1"/>
  <c r="G66" i="1"/>
  <c r="L51" i="7"/>
  <c r="L52" i="7"/>
  <c r="L53" i="7"/>
  <c r="G52" i="4"/>
  <c r="G53" i="4"/>
  <c r="G54" i="4"/>
  <c r="F51" i="2"/>
  <c r="F52" i="2"/>
  <c r="F53" i="2"/>
  <c r="F51" i="1"/>
  <c r="F52" i="1"/>
  <c r="F53" i="1"/>
  <c r="G63" i="1" l="1"/>
  <c r="G64" i="1"/>
  <c r="G65" i="1"/>
  <c r="L48" i="7"/>
  <c r="L49" i="7"/>
  <c r="L50" i="7"/>
  <c r="G49" i="4"/>
  <c r="G50" i="4"/>
  <c r="G51" i="4"/>
  <c r="F48" i="2"/>
  <c r="F49" i="2"/>
  <c r="F50" i="2"/>
  <c r="F48" i="1"/>
  <c r="G60" i="1" s="1"/>
  <c r="F49" i="1"/>
  <c r="G61" i="1" s="1"/>
  <c r="F50" i="1"/>
  <c r="G62" i="1" s="1"/>
  <c r="L46" i="7" l="1"/>
  <c r="L47" i="7"/>
  <c r="G47" i="4"/>
  <c r="G48" i="4"/>
  <c r="F46" i="2"/>
  <c r="F47" i="2"/>
  <c r="F46" i="1"/>
  <c r="G58" i="1" s="1"/>
  <c r="F47" i="1"/>
  <c r="G59" i="1" s="1"/>
  <c r="L42" i="7" l="1"/>
  <c r="L43" i="7"/>
  <c r="L44" i="7"/>
  <c r="L45" i="7"/>
  <c r="G43" i="4"/>
  <c r="G44" i="4"/>
  <c r="G45" i="4"/>
  <c r="G46" i="4"/>
  <c r="F42" i="2"/>
  <c r="F43" i="2"/>
  <c r="F44" i="2"/>
  <c r="F45" i="2"/>
  <c r="F42" i="1"/>
  <c r="G54" i="1" s="1"/>
  <c r="F43" i="1"/>
  <c r="G55" i="1" s="1"/>
  <c r="F44" i="1"/>
  <c r="G56" i="1" s="1"/>
  <c r="F45" i="1"/>
  <c r="G57" i="1" s="1"/>
  <c r="L39" i="7" l="1"/>
  <c r="L40" i="7"/>
  <c r="L41" i="7"/>
  <c r="G40" i="4"/>
  <c r="G41" i="4"/>
  <c r="G42" i="4"/>
  <c r="F39" i="2"/>
  <c r="F40" i="2"/>
  <c r="F41" i="2"/>
  <c r="F39" i="1"/>
  <c r="G51" i="1" s="1"/>
  <c r="F40" i="1"/>
  <c r="G52" i="1" s="1"/>
  <c r="F41" i="1"/>
  <c r="G53" i="1" s="1"/>
  <c r="L36" i="7" l="1"/>
  <c r="L37" i="7"/>
  <c r="L38" i="7"/>
  <c r="G37" i="4"/>
  <c r="G38" i="4"/>
  <c r="G39" i="4"/>
  <c r="F36" i="2"/>
  <c r="F37" i="2"/>
  <c r="F38" i="2"/>
  <c r="F36" i="1"/>
  <c r="F37" i="1"/>
  <c r="F38" i="1"/>
  <c r="G50" i="1" l="1"/>
  <c r="G48" i="1"/>
  <c r="G49" i="1"/>
  <c r="L33" i="7"/>
  <c r="L34" i="7"/>
  <c r="L35" i="7"/>
  <c r="G34" i="4"/>
  <c r="G35" i="4"/>
  <c r="G36" i="4"/>
  <c r="F33" i="2"/>
  <c r="F34" i="2"/>
  <c r="F35" i="2"/>
  <c r="F33" i="1"/>
  <c r="F34" i="1"/>
  <c r="F35" i="1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G45" i="1" l="1"/>
  <c r="G47" i="1"/>
  <c r="G46" i="1"/>
  <c r="G31" i="4"/>
  <c r="G32" i="4"/>
  <c r="G33" i="4"/>
  <c r="F30" i="2"/>
  <c r="F31" i="2"/>
  <c r="F32" i="2"/>
  <c r="F30" i="1"/>
  <c r="F31" i="1"/>
  <c r="F32" i="1"/>
  <c r="G44" i="1" l="1"/>
  <c r="G43" i="1"/>
  <c r="G42" i="1"/>
  <c r="G28" i="4"/>
  <c r="G29" i="4"/>
  <c r="G30" i="4"/>
  <c r="F27" i="2"/>
  <c r="F28" i="2"/>
  <c r="F29" i="2"/>
  <c r="F27" i="1"/>
  <c r="F28" i="1"/>
  <c r="F29" i="1"/>
  <c r="G41" i="1" l="1"/>
  <c r="G40" i="1"/>
  <c r="G39" i="1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F26" i="2" l="1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26" i="1"/>
  <c r="F25" i="1"/>
  <c r="F24" i="1"/>
  <c r="F23" i="1"/>
  <c r="F22" i="1"/>
  <c r="G34" i="1" s="1"/>
  <c r="F21" i="1"/>
  <c r="G33" i="1" s="1"/>
  <c r="F20" i="1"/>
  <c r="G32" i="1" s="1"/>
  <c r="F19" i="1"/>
  <c r="G31" i="1" s="1"/>
  <c r="F18" i="1"/>
  <c r="G30" i="1" s="1"/>
  <c r="F17" i="1"/>
  <c r="G29" i="1" s="1"/>
  <c r="F16" i="1"/>
  <c r="G28" i="1" s="1"/>
  <c r="F15" i="1"/>
  <c r="G27" i="1" s="1"/>
  <c r="F14" i="1"/>
  <c r="F13" i="1"/>
  <c r="F12" i="1"/>
  <c r="F11" i="1"/>
  <c r="G23" i="1" l="1"/>
  <c r="G35" i="1"/>
  <c r="G24" i="1"/>
  <c r="G36" i="1"/>
  <c r="G25" i="1"/>
  <c r="G37" i="1"/>
  <c r="G26" i="1"/>
  <c r="G38" i="1"/>
</calcChain>
</file>

<file path=xl/sharedStrings.xml><?xml version="1.0" encoding="utf-8"?>
<sst xmlns="http://schemas.openxmlformats.org/spreadsheetml/2006/main" count="615" uniqueCount="55">
  <si>
    <t xml:space="preserve">SERVICIO DE INTERNET MÓVIL: </t>
  </si>
  <si>
    <t>Año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</si>
  <si>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</si>
  <si>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</si>
  <si>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</si>
  <si>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</si>
  <si>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</si>
  <si>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</si>
  <si>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</si>
  <si>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</si>
  <si>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</si>
  <si>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</si>
  <si>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</si>
  <si>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</si>
  <si>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</si>
  <si>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Bajada (Downlink)</t>
  </si>
  <si>
    <t>TRÁFICO EN TERA BYTES (TB)</t>
  </si>
  <si>
    <t>Subida (Uplink)</t>
  </si>
  <si>
    <t>Total</t>
  </si>
  <si>
    <t>Banda Internacional</t>
  </si>
  <si>
    <t>Banda Nacional</t>
  </si>
  <si>
    <t>Residencial</t>
  </si>
  <si>
    <t>Postpago</t>
  </si>
  <si>
    <t>Comercial</t>
  </si>
  <si>
    <t>Sin clasificar</t>
  </si>
  <si>
    <t>Prepago</t>
  </si>
  <si>
    <t>TRÁFICO DE DATOS MÓVILES (TB) POR SENTIDO DEL TRÁFICO (SUBIDA Y BAJADA).</t>
  </si>
  <si>
    <t>TRÁFICO DE DATOS MÓVILES (TB) POR TIPO DE BANDA (NACIONAL E INTERNACIONAL).</t>
  </si>
  <si>
    <t>TRÁFICO DE DATOS MÓVILES (TB) POR TIPO DE CLIENTE Y TIPO DE PLAN</t>
  </si>
  <si>
    <t>INDICE</t>
  </si>
  <si>
    <t>&gt;</t>
  </si>
  <si>
    <t>ESTADÍSTICAS TRÁFICO DE INTERNET MÓVIL</t>
  </si>
  <si>
    <t>9.1. TRÁFICO POR SENTIDO (SUBIDA Y BAJADA)</t>
  </si>
  <si>
    <t>9.2. TRÁFICO POR BANDA (NACIONAL E INTERNACIONAL)</t>
  </si>
  <si>
    <t>9.3. TRÁFICO POR CLIENTE Y PLAN</t>
  </si>
  <si>
    <t xml:space="preserve"> </t>
  </si>
  <si>
    <t>9.5. TRÁFICO POR EMPRESA</t>
  </si>
  <si>
    <t>Movistar</t>
  </si>
  <si>
    <t>Netline</t>
  </si>
  <si>
    <t>WOM</t>
  </si>
  <si>
    <t>ENTEL</t>
  </si>
  <si>
    <t>TRÁFICO DE DATOS MÓVILES (TB) POR EMPRESA</t>
  </si>
  <si>
    <t>% Variación 12 meses</t>
  </si>
  <si>
    <t>Mundo Pacífico</t>
  </si>
  <si>
    <t>Suma Móvil</t>
  </si>
  <si>
    <t>Grupo Claro-VTR</t>
  </si>
  <si>
    <t>TRÁFICO DE DATOS MÓVILES (TB) POR TIPO DE DESTINO DEL CONTENIDO DE TRÁFICO</t>
  </si>
  <si>
    <t>Contenido alojado en servidores nacionales.</t>
  </si>
  <si>
    <t>Tráfico Caché, alojado en servidores nacionales</t>
  </si>
  <si>
    <t>Contenido que viaja hacia y desde servidores alojados en el extranjero.</t>
  </si>
  <si>
    <t>9.6. TRÁFICO POR DESTINO</t>
  </si>
  <si>
    <t>ACUM. JUL25-JUN26</t>
  </si>
  <si>
    <t>VAR. ACUM. JUL-JUN (2025/2026)</t>
  </si>
  <si>
    <t>PART. ACUM. JUL25-JUN26</t>
  </si>
  <si>
    <t>PART. ACUM. JUL24-JUN25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</si>
</sst>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0.0%"/>
    <numFmt numFmtId="165" formatCode="_-* #,##0.00\ _€_-;\-* #,##0.00\ _€_-;_-* &quot;-&quot;??\ _€_-;_-@_-"/>
    <numFmt numFmtId="166" formatCode="0.000%"/>
    <numFmt numFmtId="167" formatCode="0.0000%"/>
    <numFmt numFmtId="168" formatCode="#,##0.0000000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44"/>
      <name val="Arial"/>
      <family val="2"/>
    </font>
    <font>
      <b/>
      <sz val="9"/>
      <color indexed="44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70C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1"/>
      <color indexed="12"/>
      <name val="Arial"/>
      <family val="2"/>
    </font>
    <font>
      <b/>
      <sz val="8"/>
      <color indexed="9"/>
      <name val="Arial"/>
      <family val="2"/>
    </font>
    <font>
      <b/>
      <u/>
      <sz val="8"/>
      <color indexed="9"/>
      <name val="Arial"/>
      <family val="2"/>
    </font>
    <font>
      <u/>
      <sz val="8"/>
      <color indexed="10"/>
      <name val="Arial"/>
      <family val="2"/>
    </font>
    <font>
      <sz val="8"/>
      <color indexed="10"/>
      <name val="Arial"/>
      <family val="2"/>
    </font>
    <font>
      <b/>
      <sz val="8"/>
      <color rgb="FF0000FF"/>
      <name val="Arial"/>
      <family val="2"/>
    </font>
    <font>
      <sz val="8"/>
      <color indexed="23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0" borderId="0" xfId="2" applyFont="1" applyFill="1" applyAlignment="1" applyProtection="1"/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9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3" fillId="0" borderId="0" xfId="1" applyFont="1"/>
    <xf numFmtId="0" fontId="14" fillId="2" borderId="17" xfId="0" applyFont="1" applyFill="1" applyBorder="1"/>
    <xf numFmtId="0" fontId="15" fillId="2" borderId="19" xfId="0" applyFont="1" applyFill="1" applyBorder="1"/>
    <xf numFmtId="0" fontId="15" fillId="2" borderId="18" xfId="0" applyFont="1" applyFill="1" applyBorder="1"/>
    <xf numFmtId="0" fontId="2" fillId="0" borderId="0" xfId="4"/>
    <xf numFmtId="0" fontId="3" fillId="0" borderId="0" xfId="4" applyFont="1"/>
    <xf numFmtId="0" fontId="16" fillId="0" borderId="0" xfId="4" applyFont="1"/>
    <xf numFmtId="0" fontId="5" fillId="0" borderId="0" xfId="4" applyFont="1"/>
    <xf numFmtId="0" fontId="17" fillId="0" borderId="0" xfId="4" applyFont="1" applyAlignment="1">
      <alignment horizontal="center"/>
    </xf>
    <xf numFmtId="0" fontId="18" fillId="0" borderId="0" xfId="2" applyFont="1" applyFill="1" applyAlignment="1" applyProtection="1"/>
    <xf numFmtId="0" fontId="19" fillId="0" borderId="0" xfId="2" applyFont="1" applyFill="1" applyBorder="1" applyAlignment="1" applyProtection="1">
      <alignment horizontal="left"/>
    </xf>
    <xf numFmtId="0" fontId="20" fillId="0" borderId="0" xfId="4" applyFont="1"/>
    <xf numFmtId="0" fontId="21" fillId="0" borderId="0" xfId="2" applyFont="1" applyFill="1" applyBorder="1" applyAlignment="1" applyProtection="1">
      <alignment horizontal="left"/>
    </xf>
    <xf numFmtId="0" fontId="6" fillId="0" borderId="0" xfId="2" applyFill="1" applyAlignment="1" applyProtection="1"/>
    <xf numFmtId="0" fontId="6" fillId="0" borderId="0" xfId="2" applyAlignment="1" applyProtection="1"/>
    <xf numFmtId="0" fontId="22" fillId="0" borderId="0" xfId="4" applyFont="1"/>
    <xf numFmtId="165" fontId="2" fillId="0" borderId="0" xfId="5" applyFont="1"/>
    <xf numFmtId="3" fontId="0" fillId="0" borderId="0" xfId="0" applyNumberFormat="1"/>
    <xf numFmtId="0" fontId="1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164" fontId="23" fillId="2" borderId="10" xfId="3" applyNumberFormat="1" applyFont="1" applyFill="1" applyBorder="1" applyAlignment="1">
      <alignment horizontal="center" vertical="center" wrapText="1"/>
    </xf>
    <xf numFmtId="164" fontId="23" fillId="2" borderId="19" xfId="3" applyNumberFormat="1" applyFont="1" applyFill="1" applyBorder="1" applyAlignment="1">
      <alignment horizontal="center" vertical="center" wrapText="1"/>
    </xf>
    <xf numFmtId="164" fontId="23" fillId="2" borderId="10" xfId="3" applyNumberFormat="1" applyFont="1" applyFill="1" applyBorder="1" applyAlignment="1">
      <alignment horizontal="center"/>
    </xf>
    <xf numFmtId="164" fontId="23" fillId="2" borderId="19" xfId="3" applyNumberFormat="1" applyFont="1" applyFill="1" applyBorder="1" applyAlignment="1">
      <alignment horizontal="center"/>
    </xf>
    <xf numFmtId="164" fontId="23" fillId="2" borderId="17" xfId="3" applyNumberFormat="1" applyFont="1" applyFill="1" applyBorder="1" applyAlignment="1">
      <alignment horizontal="center"/>
    </xf>
    <xf numFmtId="164" fontId="23" fillId="2" borderId="18" xfId="3" applyNumberFormat="1" applyFont="1" applyFill="1" applyBorder="1" applyAlignment="1">
      <alignment horizontal="center"/>
    </xf>
    <xf numFmtId="167" fontId="23" fillId="2" borderId="18" xfId="3" applyNumberFormat="1" applyFont="1" applyFill="1" applyBorder="1" applyAlignment="1">
      <alignment horizontal="center"/>
    </xf>
    <xf numFmtId="164" fontId="0" fillId="0" borderId="0" xfId="3" applyNumberFormat="1" applyFont="1"/>
    <xf numFmtId="166" fontId="0" fillId="0" borderId="0" xfId="3" applyNumberFormat="1" applyFont="1"/>
    <xf numFmtId="164" fontId="11" fillId="0" borderId="20" xfId="3" applyNumberFormat="1" applyFont="1" applyBorder="1" applyAlignment="1">
      <alignment horizontal="center"/>
    </xf>
    <xf numFmtId="164" fontId="11" fillId="0" borderId="12" xfId="3" applyNumberFormat="1" applyFont="1" applyBorder="1" applyAlignment="1">
      <alignment horizontal="center"/>
    </xf>
    <xf numFmtId="164" fontId="11" fillId="0" borderId="11" xfId="3" applyNumberFormat="1" applyFont="1" applyBorder="1" applyAlignment="1">
      <alignment horizontal="center"/>
    </xf>
    <xf numFmtId="0" fontId="14" fillId="2" borderId="6" xfId="0" applyFont="1" applyFill="1" applyBorder="1"/>
    <xf numFmtId="0" fontId="15" fillId="2" borderId="7" xfId="0" applyFont="1" applyFill="1" applyBorder="1"/>
    <xf numFmtId="3" fontId="23" fillId="2" borderId="6" xfId="0" applyNumberFormat="1" applyFont="1" applyFill="1" applyBorder="1" applyAlignment="1">
      <alignment horizontal="center"/>
    </xf>
    <xf numFmtId="3" fontId="23" fillId="2" borderId="9" xfId="0" applyNumberFormat="1" applyFont="1" applyFill="1" applyBorder="1" applyAlignment="1">
      <alignment horizontal="center"/>
    </xf>
    <xf numFmtId="3" fontId="23" fillId="2" borderId="7" xfId="0" applyNumberFormat="1" applyFont="1" applyFill="1" applyBorder="1" applyAlignment="1">
      <alignment horizontal="center"/>
    </xf>
    <xf numFmtId="168" fontId="0" fillId="0" borderId="0" xfId="0" applyNumberFormat="1"/>
    <xf numFmtId="41" fontId="0" fillId="0" borderId="0" xfId="6" applyFont="1"/>
    <xf numFmtId="41" fontId="0" fillId="0" borderId="0" xfId="0" applyNumberFormat="1"/>
    <xf numFmtId="9" fontId="0" fillId="0" borderId="0" xfId="3" applyFont="1"/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0" fontId="0" fillId="0" borderId="15" xfId="0" applyBorder="1"/>
    <xf numFmtId="0" fontId="8" fillId="2" borderId="14" xfId="1" applyFont="1" applyFill="1" applyBorder="1" applyAlignment="1">
      <alignment horizontal="center" vertical="center"/>
    </xf>
    <xf numFmtId="0" fontId="0" fillId="0" borderId="16" xfId="0" applyBorder="1"/>
    <xf numFmtId="0" fontId="1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7">
    <cellStyle name="%" xfId="1" xr:uid="{00000000-0005-0000-0000-000000000000}"/>
    <cellStyle name="Hipervínculo" xfId="2" builtinId="8"/>
    <cellStyle name="Millares [0]" xfId="6" builtinId="6"/>
    <cellStyle name="Millares 2" xfId="5" xr:uid="{00000000-0005-0000-0000-000003000000}"/>
    <cellStyle name="Normal" xfId="0" builtinId="0"/>
    <cellStyle name="Normal 2" xfId="4" xr:uid="{00000000-0005-0000-0000-000005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Tráfico de Datos Móviles por Bajada y Subida (TB)</a:t>
            </a:r>
          </a:p>
        </c:rich>
      </c:tx>
      <c:layout>
        <c:manualLayout>
          <c:xMode val="edge"/>
          <c:yMode val="edge"/>
          <c:x val="0.15579217725511177"/>
          <c:y val="4.5595842520815819E-2"/>
        </c:manualLayout>
      </c:layout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'9.1.TRAF_SENT'!$D$10</c:f>
              <c:strCache>
                <c:ptCount val="1"/>
                <c:pt idx="0">
                  <c:v>Bajada (Downlink)</c:v>
                </c:pt>
              </c:strCache>
            </c:strRef>
          </c:tx>
          <c:invertIfNegative val="0"/>
          <c:cat>
            <c:multiLvlStrRef>
              <c:f>'9.1.TRAF_SENT'!$B$11:$C$118</c:f>
              <c:multiLvlStrCache>
                <c:ptCount val="108"/>
                <c:lvl>
                  <c:pt idx="0">
                    <c:v>Jun</c:v>
                  </c:pt>
                  <c:pt idx="1">
                    <c:v>Jul</c:v>
                  </c:pt>
                  <c:pt idx="2">
                    <c:v>Ago</c:v>
                  </c:pt>
                  <c:pt idx="3">
                    <c:v>Sep</c:v>
                  </c:pt>
                  <c:pt idx="4">
                    <c:v>Oct</c:v>
                  </c:pt>
                  <c:pt idx="5">
                    <c:v>Nov</c:v>
                  </c:pt>
                  <c:pt idx="6">
                    <c:v>Dic</c:v>
                  </c:pt>
                  <c:pt idx="7">
                    <c:v>Ene</c:v>
                  </c:pt>
                  <c:pt idx="8">
                    <c:v>Feb</c:v>
                  </c:pt>
                  <c:pt idx="9">
                    <c:v>Mar</c:v>
                  </c:pt>
                  <c:pt idx="10">
                    <c:v>Abr</c:v>
                  </c:pt>
                  <c:pt idx="11">
                    <c:v>May</c:v>
                  </c:pt>
                  <c:pt idx="12">
                    <c:v>Jun</c:v>
                  </c:pt>
                  <c:pt idx="13">
                    <c:v>Jul</c:v>
                  </c:pt>
                  <c:pt idx="14">
                    <c:v>Ago</c:v>
                  </c:pt>
                  <c:pt idx="15">
                    <c:v>Sep</c:v>
                  </c:pt>
                  <c:pt idx="16">
                    <c:v>Oct</c:v>
                  </c:pt>
                  <c:pt idx="17">
                    <c:v>Nov</c:v>
                  </c:pt>
                  <c:pt idx="18">
                    <c:v>Dic</c:v>
                  </c:pt>
                  <c:pt idx="19">
                    <c:v>Ene</c:v>
                  </c:pt>
                  <c:pt idx="20">
                    <c:v>Feb</c:v>
                  </c:pt>
                  <c:pt idx="21">
                    <c:v>Mar</c:v>
                  </c:pt>
                  <c:pt idx="22">
                    <c:v>Abr</c:v>
                  </c:pt>
                  <c:pt idx="23">
                    <c:v>May</c:v>
                  </c:pt>
                  <c:pt idx="24">
                    <c:v>Jun</c:v>
                  </c:pt>
                  <c:pt idx="25">
                    <c:v>Jul</c:v>
                  </c:pt>
                  <c:pt idx="26">
                    <c:v>Ago</c:v>
                  </c:pt>
                  <c:pt idx="27">
                    <c:v>Sep</c:v>
                  </c:pt>
                  <c:pt idx="28">
                    <c:v>Oct</c:v>
                  </c:pt>
                  <c:pt idx="29">
                    <c:v>Nov</c:v>
                  </c:pt>
                  <c:pt idx="30">
                    <c:v>Dic</c:v>
                  </c:pt>
                  <c:pt idx="31">
                    <c:v>Ene</c:v>
                  </c:pt>
                  <c:pt idx="32">
                    <c:v>Feb</c:v>
                  </c:pt>
                  <c:pt idx="33">
                    <c:v>Mar</c:v>
                  </c:pt>
                  <c:pt idx="34">
                    <c:v>Abr</c:v>
                  </c:pt>
                  <c:pt idx="35">
                    <c:v>May</c:v>
                  </c:pt>
                  <c:pt idx="36">
                    <c:v>Jun</c:v>
                  </c:pt>
                  <c:pt idx="37">
                    <c:v>Jul</c:v>
                  </c:pt>
                  <c:pt idx="38">
                    <c:v>Ago</c:v>
                  </c:pt>
                  <c:pt idx="39">
                    <c:v>Sep</c:v>
                  </c:pt>
                  <c:pt idx="40">
                    <c:v>Oct</c:v>
                  </c:pt>
                  <c:pt idx="41">
                    <c:v>Nov</c:v>
                  </c:pt>
                  <c:pt idx="42">
                    <c:v>Dic</c:v>
                  </c:pt>
                  <c:pt idx="43">
                    <c:v>Ene</c:v>
                  </c:pt>
                  <c:pt idx="44">
                    <c:v>Feb</c:v>
                  </c:pt>
                  <c:pt idx="45">
                    <c:v>Mar</c:v>
                  </c:pt>
                  <c:pt idx="46">
                    <c:v>Abr</c:v>
                  </c:pt>
                  <c:pt idx="47">
                    <c:v>May</c:v>
                  </c:pt>
                  <c:pt idx="48">
                    <c:v>Jun</c:v>
                  </c:pt>
                  <c:pt idx="49">
                    <c:v>Jul</c:v>
                  </c:pt>
                  <c:pt idx="50">
                    <c:v>Ago</c:v>
                  </c:pt>
                  <c:pt idx="51">
                    <c:v>Sep</c:v>
                  </c:pt>
                  <c:pt idx="52">
                    <c:v>Oct</c:v>
                  </c:pt>
                  <c:pt idx="53">
                    <c:v>Nov</c:v>
                  </c:pt>
                  <c:pt idx="54">
                    <c:v>Dic</c:v>
                  </c:pt>
                  <c:pt idx="55">
                    <c:v>Ene</c:v>
                  </c:pt>
                  <c:pt idx="56">
                    <c:v>Feb</c:v>
                  </c:pt>
                  <c:pt idx="57">
                    <c:v>Mar</c:v>
                  </c:pt>
                  <c:pt idx="58">
                    <c:v>Abr</c:v>
                  </c:pt>
                  <c:pt idx="59">
                    <c:v>May</c:v>
                  </c:pt>
                  <c:pt idx="60">
                    <c:v>Jun</c:v>
                  </c:pt>
                  <c:pt idx="61">
                    <c:v>Jul</c:v>
                  </c:pt>
                  <c:pt idx="62">
                    <c:v>Ago</c:v>
                  </c:pt>
                  <c:pt idx="63">
                    <c:v>Sep</c:v>
                  </c:pt>
                  <c:pt idx="64">
                    <c:v>Oct</c:v>
                  </c:pt>
                  <c:pt idx="65">
                    <c:v>Nov</c:v>
                  </c:pt>
                  <c:pt idx="66">
                    <c:v>Dic</c:v>
                  </c:pt>
                  <c:pt idx="67">
                    <c:v>Ene</c:v>
                  </c:pt>
                  <c:pt idx="68">
                    <c:v>Feb</c:v>
                  </c:pt>
                  <c:pt idx="69">
                    <c:v>Mar</c:v>
                  </c:pt>
                  <c:pt idx="70">
                    <c:v>Abr</c:v>
                  </c:pt>
                  <c:pt idx="71">
                    <c:v>May</c:v>
                  </c:pt>
                  <c:pt idx="72">
                    <c:v>Jun</c:v>
                  </c:pt>
                  <c:pt idx="73">
                    <c:v>Jul</c:v>
                  </c:pt>
                  <c:pt idx="74">
                    <c:v>Ago</c:v>
                  </c:pt>
                  <c:pt idx="75">
                    <c:v>Sep</c:v>
                  </c:pt>
                  <c:pt idx="76">
                    <c:v>Oct</c:v>
                  </c:pt>
                  <c:pt idx="77">
                    <c:v>Nov</c:v>
                  </c:pt>
                  <c:pt idx="78">
                    <c:v>Dic</c:v>
                  </c:pt>
                  <c:pt idx="79">
                    <c:v>Ene</c:v>
                  </c:pt>
                  <c:pt idx="80">
                    <c:v>Feb</c:v>
                  </c:pt>
                  <c:pt idx="81">
                    <c:v>Mar</c:v>
                  </c:pt>
                  <c:pt idx="82">
                    <c:v>Abr</c:v>
                  </c:pt>
                  <c:pt idx="83">
                    <c:v>May</c:v>
                  </c:pt>
                  <c:pt idx="84">
                    <c:v>Jun</c:v>
                  </c:pt>
                  <c:pt idx="85">
                    <c:v>Jul</c:v>
                  </c:pt>
                  <c:pt idx="86">
                    <c:v>Ago</c:v>
                  </c:pt>
                  <c:pt idx="87">
                    <c:v>Sep</c:v>
                  </c:pt>
                  <c:pt idx="88">
                    <c:v>Oct</c:v>
                  </c:pt>
                  <c:pt idx="89">
                    <c:v>Nov</c:v>
                  </c:pt>
                  <c:pt idx="90">
                    <c:v>Dic</c:v>
                  </c:pt>
                  <c:pt idx="91">
                    <c:v>Ene</c:v>
                  </c:pt>
                  <c:pt idx="92">
                    <c:v>Feb</c:v>
                  </c:pt>
                  <c:pt idx="93">
                    <c:v>Mar</c:v>
                  </c:pt>
                  <c:pt idx="94">
                    <c:v>Abr</c:v>
                  </c:pt>
                  <c:pt idx="95">
                    <c:v>May</c:v>
                  </c:pt>
                  <c:pt idx="96">
                    <c:v>Jun</c:v>
                  </c:pt>
                  <c:pt idx="97">
                    <c:v>Jul</c:v>
                  </c:pt>
                  <c:pt idx="98">
                    <c:v>Ago</c:v>
                  </c:pt>
                  <c:pt idx="99">
                    <c:v>Sep</c:v>
                  </c:pt>
                  <c:pt idx="100">
                    <c:v>Oct</c:v>
                  </c:pt>
                  <c:pt idx="101">
                    <c:v>Nov</c:v>
                  </c:pt>
                  <c:pt idx="102">
                    <c:v>Dic</c:v>
                  </c:pt>
                  <c:pt idx="103">
                    <c:v>Ene</c:v>
                  </c:pt>
                  <c:pt idx="104">
                    <c:v>Feb</c:v>
                  </c:pt>
                  <c:pt idx="105">
                    <c:v>Mar</c:v>
                  </c:pt>
                  <c:pt idx="106">
                    <c:v>Abr</c:v>
                  </c:pt>
                  <c:pt idx="107">
                    <c:v>May</c:v>
                  </c:pt>
                </c:lvl>
                <c:lvl>
                  <c:pt idx="0">
                    <c:v>2017</c:v>
                  </c:pt>
                  <c:pt idx="7">
                    <c:v>2018</c:v>
                  </c:pt>
                  <c:pt idx="19">
                    <c:v>2019</c:v>
                  </c:pt>
                  <c:pt idx="31">
                    <c:v>2020</c:v>
                  </c:pt>
                  <c:pt idx="43">
                    <c:v>2021</c:v>
                  </c:pt>
                  <c:pt idx="55">
                    <c:v>2022</c:v>
                  </c:pt>
                  <c:pt idx="67">
                    <c:v>2023</c:v>
                  </c:pt>
                  <c:pt idx="79">
                    <c:v>2024</c:v>
                  </c:pt>
                  <c:pt idx="91">
                    <c:v>2025</c:v>
                  </c:pt>
                  <c:pt idx="103">
                    <c:v>2026</c:v>
                  </c:pt>
                </c:lvl>
              </c:multiLvlStrCache>
            </c:multiLvlStrRef>
          </c:cat>
          <c:val>
            <c:numRef>
              <c:f>'9.1.TRAF_SENT'!$D$11:$D$118</c:f>
              <c:numCache>
                <c:formatCode>#,##0</c:formatCode>
                <c:ptCount val="108"/>
                <c:pt idx="0">
                  <c:v>49031.050242580051</c:v>
                </c:pt>
                <c:pt idx="1">
                  <c:v>54144.662105049996</c:v>
                </c:pt>
                <c:pt idx="2">
                  <c:v>59053.884418420064</c:v>
                </c:pt>
                <c:pt idx="3">
                  <c:v>60615.603425050023</c:v>
                </c:pt>
                <c:pt idx="4">
                  <c:v>62912.282246690076</c:v>
                </c:pt>
                <c:pt idx="5">
                  <c:v>65116.652349389893</c:v>
                </c:pt>
                <c:pt idx="6">
                  <c:v>73085.593257439861</c:v>
                </c:pt>
                <c:pt idx="7">
                  <c:v>82305.17591393007</c:v>
                </c:pt>
                <c:pt idx="8">
                  <c:v>80168.923336229986</c:v>
                </c:pt>
                <c:pt idx="9">
                  <c:v>90017.001152120065</c:v>
                </c:pt>
                <c:pt idx="10">
                  <c:v>88889.971062700046</c:v>
                </c:pt>
                <c:pt idx="11">
                  <c:v>97402.040141559948</c:v>
                </c:pt>
                <c:pt idx="12">
                  <c:v>98551.02110283995</c:v>
                </c:pt>
                <c:pt idx="13">
                  <c:v>107733.1778129898</c:v>
                </c:pt>
                <c:pt idx="14">
                  <c:v>109511.38217124999</c:v>
                </c:pt>
                <c:pt idx="15">
                  <c:v>114524.11853606995</c:v>
                </c:pt>
                <c:pt idx="16">
                  <c:v>122756.47880075006</c:v>
                </c:pt>
                <c:pt idx="17">
                  <c:v>122842.40727964994</c:v>
                </c:pt>
                <c:pt idx="18">
                  <c:v>134504.78112262994</c:v>
                </c:pt>
                <c:pt idx="19">
                  <c:v>135546.44545225002</c:v>
                </c:pt>
                <c:pt idx="20">
                  <c:v>143259.10808628998</c:v>
                </c:pt>
                <c:pt idx="21">
                  <c:v>148265.34047109992</c:v>
                </c:pt>
                <c:pt idx="22">
                  <c:v>150224.02852741021</c:v>
                </c:pt>
                <c:pt idx="23">
                  <c:v>164564.94549961976</c:v>
                </c:pt>
                <c:pt idx="24">
                  <c:v>164718.99975290991</c:v>
                </c:pt>
                <c:pt idx="25">
                  <c:v>154863.19918163997</c:v>
                </c:pt>
                <c:pt idx="26">
                  <c:v>180338.07512147</c:v>
                </c:pt>
                <c:pt idx="27">
                  <c:v>178838.73593586002</c:v>
                </c:pt>
                <c:pt idx="28">
                  <c:v>194344.14851993974</c:v>
                </c:pt>
                <c:pt idx="29">
                  <c:v>174291.11628587975</c:v>
                </c:pt>
                <c:pt idx="30">
                  <c:v>182431.70744442981</c:v>
                </c:pt>
                <c:pt idx="31">
                  <c:v>191917.81745868985</c:v>
                </c:pt>
                <c:pt idx="32">
                  <c:v>189551.96312651967</c:v>
                </c:pt>
                <c:pt idx="33">
                  <c:v>221093.5033061404</c:v>
                </c:pt>
                <c:pt idx="34">
                  <c:v>226049.09769898051</c:v>
                </c:pt>
                <c:pt idx="35">
                  <c:v>223567.94712465003</c:v>
                </c:pt>
                <c:pt idx="36">
                  <c:v>220832.93911994985</c:v>
                </c:pt>
                <c:pt idx="37">
                  <c:v>228745.97579266969</c:v>
                </c:pt>
                <c:pt idx="38">
                  <c:v>231942.48839902936</c:v>
                </c:pt>
                <c:pt idx="39">
                  <c:v>231348.28614464961</c:v>
                </c:pt>
                <c:pt idx="40">
                  <c:v>241596.69927712966</c:v>
                </c:pt>
                <c:pt idx="41">
                  <c:v>243127.41126586983</c:v>
                </c:pt>
                <c:pt idx="42">
                  <c:v>254887.62644493984</c:v>
                </c:pt>
                <c:pt idx="43">
                  <c:v>258892.25209471019</c:v>
                </c:pt>
                <c:pt idx="44">
                  <c:v>243708.60393140028</c:v>
                </c:pt>
                <c:pt idx="45">
                  <c:v>279321.43738163984</c:v>
                </c:pt>
                <c:pt idx="46">
                  <c:v>288773.72637818992</c:v>
                </c:pt>
                <c:pt idx="47">
                  <c:v>293480.14514421031</c:v>
                </c:pt>
                <c:pt idx="48">
                  <c:v>293069.01200104004</c:v>
                </c:pt>
                <c:pt idx="49">
                  <c:v>307662.27289507986</c:v>
                </c:pt>
                <c:pt idx="50">
                  <c:v>307499.81733813044</c:v>
                </c:pt>
                <c:pt idx="51">
                  <c:v>309040.25166347018</c:v>
                </c:pt>
                <c:pt idx="52">
                  <c:v>328204.7333201404</c:v>
                </c:pt>
                <c:pt idx="53">
                  <c:v>320532.97569726995</c:v>
                </c:pt>
                <c:pt idx="54">
                  <c:v>334596.28315192077</c:v>
                </c:pt>
                <c:pt idx="55">
                  <c:v>344128.38649658056</c:v>
                </c:pt>
                <c:pt idx="56">
                  <c:v>328825.98439616663</c:v>
                </c:pt>
                <c:pt idx="57">
                  <c:v>357816.16824355331</c:v>
                </c:pt>
                <c:pt idx="58">
                  <c:v>346084.67954345077</c:v>
                </c:pt>
                <c:pt idx="59">
                  <c:v>378884.59692212188</c:v>
                </c:pt>
                <c:pt idx="60">
                  <c:v>380953.70111012104</c:v>
                </c:pt>
                <c:pt idx="61">
                  <c:v>408650.42224072031</c:v>
                </c:pt>
                <c:pt idx="62">
                  <c:v>406130.61879788875</c:v>
                </c:pt>
                <c:pt idx="63">
                  <c:v>400664.13359828165</c:v>
                </c:pt>
                <c:pt idx="64">
                  <c:v>425010.17002719699</c:v>
                </c:pt>
                <c:pt idx="65">
                  <c:v>418435.35297858756</c:v>
                </c:pt>
                <c:pt idx="66">
                  <c:v>435965.15311983484</c:v>
                </c:pt>
                <c:pt idx="67">
                  <c:v>469473.99600420654</c:v>
                </c:pt>
                <c:pt idx="68">
                  <c:v>431061.17803104507</c:v>
                </c:pt>
                <c:pt idx="69">
                  <c:v>461762.92803175043</c:v>
                </c:pt>
                <c:pt idx="70">
                  <c:v>444953.99416746158</c:v>
                </c:pt>
                <c:pt idx="71">
                  <c:v>466267.82440729183</c:v>
                </c:pt>
                <c:pt idx="72">
                  <c:v>462681.13483473024</c:v>
                </c:pt>
                <c:pt idx="73">
                  <c:v>488090.00318717945</c:v>
                </c:pt>
                <c:pt idx="74">
                  <c:v>484045.82205253287</c:v>
                </c:pt>
                <c:pt idx="75">
                  <c:v>468747.62928852107</c:v>
                </c:pt>
                <c:pt idx="76">
                  <c:v>480790.24387301563</c:v>
                </c:pt>
                <c:pt idx="77">
                  <c:v>466544.15812615782</c:v>
                </c:pt>
                <c:pt idx="78">
                  <c:v>488305.21207387862</c:v>
                </c:pt>
                <c:pt idx="79">
                  <c:v>509612.06311822671</c:v>
                </c:pt>
                <c:pt idx="80">
                  <c:v>492868.68761772313</c:v>
                </c:pt>
                <c:pt idx="81">
                  <c:v>516440.66462286178</c:v>
                </c:pt>
                <c:pt idx="82">
                  <c:v>472146.79199124756</c:v>
                </c:pt>
                <c:pt idx="83">
                  <c:v>520681.13441155269</c:v>
                </c:pt>
                <c:pt idx="84">
                  <c:v>503438.29158868833</c:v>
                </c:pt>
                <c:pt idx="85">
                  <c:v>515086.72272456344</c:v>
                </c:pt>
                <c:pt idx="86">
                  <c:v>502413.11583190167</c:v>
                </c:pt>
                <c:pt idx="87">
                  <c:v>501432.15814804757</c:v>
                </c:pt>
                <c:pt idx="88">
                  <c:v>521630.22312389757</c:v>
                </c:pt>
                <c:pt idx="89">
                  <c:v>490134.85087107582</c:v>
                </c:pt>
                <c:pt idx="90">
                  <c:v>499728.66847895476</c:v>
                </c:pt>
                <c:pt idx="91">
                  <c:v>518480.98334300733</c:v>
                </c:pt>
                <c:pt idx="92">
                  <c:v>483141.53123538924</c:v>
                </c:pt>
                <c:pt idx="93">
                  <c:v>521123.76106092334</c:v>
                </c:pt>
                <c:pt idx="94">
                  <c:v>514965.57865339646</c:v>
                </c:pt>
                <c:pt idx="95">
                  <c:v>568672.36323257978</c:v>
                </c:pt>
                <c:pt idx="96">
                  <c:v>558904.83177359891</c:v>
                </c:pt>
                <c:pt idx="97">
                  <c:v>573994.63664200564</c:v>
                </c:pt>
                <c:pt idx="98">
                  <c:v>570982.60701113206</c:v>
                </c:pt>
                <c:pt idx="99">
                  <c:v>550940.19727221131</c:v>
                </c:pt>
                <c:pt idx="100">
                  <c:v>573107.12436464324</c:v>
                </c:pt>
                <c:pt idx="101">
                  <c:v>576618.15410214243</c:v>
                </c:pt>
                <c:pt idx="102">
                  <c:v>596151.22701488493</c:v>
                </c:pt>
                <c:pt idx="103">
                  <c:v>620348.71744088852</c:v>
                </c:pt>
                <c:pt idx="104">
                  <c:v>577052.95495491335</c:v>
                </c:pt>
                <c:pt idx="105">
                  <c:v>608081.79523595679</c:v>
                </c:pt>
                <c:pt idx="106">
                  <c:v>593171.47939403495</c:v>
                </c:pt>
                <c:pt idx="107">
                  <c:v>621795.18241440714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9-47B5-9EA1-2E4789143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6845616"/>
        <c:axId val="-2136845072"/>
      </c:barChart>
      <c:lineChart>
        <c:grouping val="standard"/>
        <c:varyColors val="0"/>
        <c:ser>
          <c:idx val="1"/>
          <c:order val="1"/>
          <c:tx>
            <c:strRef>
              <c:f>'9.1.TRAF_SENT'!$E$10</c:f>
              <c:strCache>
                <c:ptCount val="1"/>
                <c:pt idx="0">
                  <c:v>Subida (Uplink)</c:v>
                </c:pt>
              </c:strCache>
            </c:strRef>
          </c:tx>
          <c:marker>
            <c:symbol val="none"/>
          </c:marker>
          <c:cat>
            <c:multiLvlStrRef>
              <c:f>'9.1.TRAF_SENT'!$B$11:$C$118</c:f>
              <c:multiLvlStrCache>
                <c:ptCount val="108"/>
                <c:lvl>
                  <c:pt idx="0">
                    <c:v>Jun</c:v>
                  </c:pt>
                  <c:pt idx="1">
                    <c:v>Jul</c:v>
                  </c:pt>
                  <c:pt idx="2">
                    <c:v>Ago</c:v>
                  </c:pt>
                  <c:pt idx="3">
                    <c:v>Sep</c:v>
                  </c:pt>
                  <c:pt idx="4">
                    <c:v>Oct</c:v>
                  </c:pt>
                  <c:pt idx="5">
                    <c:v>Nov</c:v>
                  </c:pt>
                  <c:pt idx="6">
                    <c:v>Dic</c:v>
                  </c:pt>
                  <c:pt idx="7">
                    <c:v>Ene</c:v>
                  </c:pt>
                  <c:pt idx="8">
                    <c:v>Feb</c:v>
                  </c:pt>
                  <c:pt idx="9">
                    <c:v>Mar</c:v>
                  </c:pt>
                  <c:pt idx="10">
                    <c:v>Abr</c:v>
                  </c:pt>
                  <c:pt idx="11">
                    <c:v>May</c:v>
                  </c:pt>
                  <c:pt idx="12">
                    <c:v>Jun</c:v>
                  </c:pt>
                  <c:pt idx="13">
                    <c:v>Jul</c:v>
                  </c:pt>
                  <c:pt idx="14">
                    <c:v>Ago</c:v>
                  </c:pt>
                  <c:pt idx="15">
                    <c:v>Sep</c:v>
                  </c:pt>
                  <c:pt idx="16">
                    <c:v>Oct</c:v>
                  </c:pt>
                  <c:pt idx="17">
                    <c:v>Nov</c:v>
                  </c:pt>
                  <c:pt idx="18">
                    <c:v>Dic</c:v>
                  </c:pt>
                  <c:pt idx="19">
                    <c:v>Ene</c:v>
                  </c:pt>
                  <c:pt idx="20">
                    <c:v>Feb</c:v>
                  </c:pt>
                  <c:pt idx="21">
                    <c:v>Mar</c:v>
                  </c:pt>
                  <c:pt idx="22">
                    <c:v>Abr</c:v>
                  </c:pt>
                  <c:pt idx="23">
                    <c:v>May</c:v>
                  </c:pt>
                  <c:pt idx="24">
                    <c:v>Jun</c:v>
                  </c:pt>
                  <c:pt idx="25">
                    <c:v>Jul</c:v>
                  </c:pt>
                  <c:pt idx="26">
                    <c:v>Ago</c:v>
                  </c:pt>
                  <c:pt idx="27">
                    <c:v>Sep</c:v>
                  </c:pt>
                  <c:pt idx="28">
                    <c:v>Oct</c:v>
                  </c:pt>
                  <c:pt idx="29">
                    <c:v>Nov</c:v>
                  </c:pt>
                  <c:pt idx="30">
                    <c:v>Dic</c:v>
                  </c:pt>
                  <c:pt idx="31">
                    <c:v>Ene</c:v>
                  </c:pt>
                  <c:pt idx="32">
                    <c:v>Feb</c:v>
                  </c:pt>
                  <c:pt idx="33">
                    <c:v>Mar</c:v>
                  </c:pt>
                  <c:pt idx="34">
                    <c:v>Abr</c:v>
                  </c:pt>
                  <c:pt idx="35">
                    <c:v>May</c:v>
                  </c:pt>
                  <c:pt idx="36">
                    <c:v>Jun</c:v>
                  </c:pt>
                  <c:pt idx="37">
                    <c:v>Jul</c:v>
                  </c:pt>
                  <c:pt idx="38">
                    <c:v>Ago</c:v>
                  </c:pt>
                  <c:pt idx="39">
                    <c:v>Sep</c:v>
                  </c:pt>
                  <c:pt idx="40">
                    <c:v>Oct</c:v>
                  </c:pt>
                  <c:pt idx="41">
                    <c:v>Nov</c:v>
                  </c:pt>
                  <c:pt idx="42">
                    <c:v>Dic</c:v>
                  </c:pt>
                  <c:pt idx="43">
                    <c:v>Ene</c:v>
                  </c:pt>
                  <c:pt idx="44">
                    <c:v>Feb</c:v>
                  </c:pt>
                  <c:pt idx="45">
                    <c:v>Mar</c:v>
                  </c:pt>
                  <c:pt idx="46">
                    <c:v>Abr</c:v>
                  </c:pt>
                  <c:pt idx="47">
                    <c:v>May</c:v>
                  </c:pt>
                  <c:pt idx="48">
                    <c:v>Jun</c:v>
                  </c:pt>
                  <c:pt idx="49">
                    <c:v>Jul</c:v>
                  </c:pt>
                  <c:pt idx="50">
                    <c:v>Ago</c:v>
                  </c:pt>
                  <c:pt idx="51">
                    <c:v>Sep</c:v>
                  </c:pt>
                  <c:pt idx="52">
                    <c:v>Oct</c:v>
                  </c:pt>
                  <c:pt idx="53">
                    <c:v>Nov</c:v>
                  </c:pt>
                  <c:pt idx="54">
                    <c:v>Dic</c:v>
                  </c:pt>
                  <c:pt idx="55">
                    <c:v>Ene</c:v>
                  </c:pt>
                  <c:pt idx="56">
                    <c:v>Feb</c:v>
                  </c:pt>
                  <c:pt idx="57">
                    <c:v>Mar</c:v>
                  </c:pt>
                  <c:pt idx="58">
                    <c:v>Abr</c:v>
                  </c:pt>
                  <c:pt idx="59">
                    <c:v>May</c:v>
                  </c:pt>
                  <c:pt idx="60">
                    <c:v>Jun</c:v>
                  </c:pt>
                  <c:pt idx="61">
                    <c:v>Jul</c:v>
                  </c:pt>
                  <c:pt idx="62">
                    <c:v>Ago</c:v>
                  </c:pt>
                  <c:pt idx="63">
                    <c:v>Sep</c:v>
                  </c:pt>
                  <c:pt idx="64">
                    <c:v>Oct</c:v>
                  </c:pt>
                  <c:pt idx="65">
                    <c:v>Nov</c:v>
                  </c:pt>
                  <c:pt idx="66">
                    <c:v>Dic</c:v>
                  </c:pt>
                  <c:pt idx="67">
                    <c:v>Ene</c:v>
                  </c:pt>
                  <c:pt idx="68">
                    <c:v>Feb</c:v>
                  </c:pt>
                  <c:pt idx="69">
                    <c:v>Mar</c:v>
                  </c:pt>
                  <c:pt idx="70">
                    <c:v>Abr</c:v>
                  </c:pt>
                  <c:pt idx="71">
                    <c:v>May</c:v>
                  </c:pt>
                  <c:pt idx="72">
                    <c:v>Jun</c:v>
                  </c:pt>
                  <c:pt idx="73">
                    <c:v>Jul</c:v>
                  </c:pt>
                  <c:pt idx="74">
                    <c:v>Ago</c:v>
                  </c:pt>
                  <c:pt idx="75">
                    <c:v>Sep</c:v>
                  </c:pt>
                  <c:pt idx="76">
                    <c:v>Oct</c:v>
                  </c:pt>
                  <c:pt idx="77">
                    <c:v>Nov</c:v>
                  </c:pt>
                  <c:pt idx="78">
                    <c:v>Dic</c:v>
                  </c:pt>
                  <c:pt idx="79">
                    <c:v>Ene</c:v>
                  </c:pt>
                  <c:pt idx="80">
                    <c:v>Feb</c:v>
                  </c:pt>
                  <c:pt idx="81">
                    <c:v>Mar</c:v>
                  </c:pt>
                  <c:pt idx="82">
                    <c:v>Abr</c:v>
                  </c:pt>
                  <c:pt idx="83">
                    <c:v>May</c:v>
                  </c:pt>
                  <c:pt idx="84">
                    <c:v>Jun</c:v>
                  </c:pt>
                  <c:pt idx="85">
                    <c:v>Jul</c:v>
                  </c:pt>
                  <c:pt idx="86">
                    <c:v>Ago</c:v>
                  </c:pt>
                  <c:pt idx="87">
                    <c:v>Sep</c:v>
                  </c:pt>
                  <c:pt idx="88">
                    <c:v>Oct</c:v>
                  </c:pt>
                  <c:pt idx="89">
                    <c:v>Nov</c:v>
                  </c:pt>
                  <c:pt idx="90">
                    <c:v>Dic</c:v>
                  </c:pt>
                  <c:pt idx="91">
                    <c:v>Ene</c:v>
                  </c:pt>
                  <c:pt idx="92">
                    <c:v>Feb</c:v>
                  </c:pt>
                  <c:pt idx="93">
                    <c:v>Mar</c:v>
                  </c:pt>
                  <c:pt idx="94">
                    <c:v>Abr</c:v>
                  </c:pt>
                  <c:pt idx="95">
                    <c:v>May</c:v>
                  </c:pt>
                  <c:pt idx="96">
                    <c:v>Jun</c:v>
                  </c:pt>
                  <c:pt idx="97">
                    <c:v>Jul</c:v>
                  </c:pt>
                  <c:pt idx="98">
                    <c:v>Ago</c:v>
                  </c:pt>
                  <c:pt idx="99">
                    <c:v>Sep</c:v>
                  </c:pt>
                  <c:pt idx="100">
                    <c:v>Oct</c:v>
                  </c:pt>
                  <c:pt idx="101">
                    <c:v>Nov</c:v>
                  </c:pt>
                  <c:pt idx="102">
                    <c:v>Dic</c:v>
                  </c:pt>
                  <c:pt idx="103">
                    <c:v>Ene</c:v>
                  </c:pt>
                  <c:pt idx="104">
                    <c:v>Feb</c:v>
                  </c:pt>
                  <c:pt idx="105">
                    <c:v>Mar</c:v>
                  </c:pt>
                  <c:pt idx="106">
                    <c:v>Abr</c:v>
                  </c:pt>
                  <c:pt idx="107">
                    <c:v>May</c:v>
                  </c:pt>
                </c:lvl>
                <c:lvl>
                  <c:pt idx="0">
                    <c:v>2017</c:v>
                  </c:pt>
                  <c:pt idx="7">
                    <c:v>2018</c:v>
                  </c:pt>
                  <c:pt idx="19">
                    <c:v>2019</c:v>
                  </c:pt>
                  <c:pt idx="31">
                    <c:v>2020</c:v>
                  </c:pt>
                  <c:pt idx="43">
                    <c:v>2021</c:v>
                  </c:pt>
                  <c:pt idx="55">
                    <c:v>2022</c:v>
                  </c:pt>
                  <c:pt idx="67">
                    <c:v>2023</c:v>
                  </c:pt>
                  <c:pt idx="79">
                    <c:v>2024</c:v>
                  </c:pt>
                  <c:pt idx="91">
                    <c:v>2025</c:v>
                  </c:pt>
                  <c:pt idx="103">
                    <c:v>2026</c:v>
                  </c:pt>
                </c:lvl>
              </c:multiLvlStrCache>
            </c:multiLvlStrRef>
          </c:cat>
          <c:val>
            <c:numRef>
              <c:f>'9.1.TRAF_SENT'!$E$11:$E$118</c:f>
              <c:numCache>
                <c:formatCode>#,##0</c:formatCode>
                <c:ptCount val="108"/>
                <c:pt idx="0">
                  <c:v>4110.08291705999</c:v>
                </c:pt>
                <c:pt idx="1">
                  <c:v>4576.3360823400035</c:v>
                </c:pt>
                <c:pt idx="2">
                  <c:v>4926.5904682799946</c:v>
                </c:pt>
                <c:pt idx="3">
                  <c:v>5073.8562145199949</c:v>
                </c:pt>
                <c:pt idx="4">
                  <c:v>5241.9493875300013</c:v>
                </c:pt>
                <c:pt idx="5">
                  <c:v>5430.7736658199992</c:v>
                </c:pt>
                <c:pt idx="6">
                  <c:v>5979.6149361699954</c:v>
                </c:pt>
                <c:pt idx="7">
                  <c:v>6615.8464045499995</c:v>
                </c:pt>
                <c:pt idx="8">
                  <c:v>6368.9042822099909</c:v>
                </c:pt>
                <c:pt idx="9">
                  <c:v>6987.1564854599883</c:v>
                </c:pt>
                <c:pt idx="10">
                  <c:v>6928.3094610200023</c:v>
                </c:pt>
                <c:pt idx="11">
                  <c:v>7732.5278780800036</c:v>
                </c:pt>
                <c:pt idx="12">
                  <c:v>7120.6221267099954</c:v>
                </c:pt>
                <c:pt idx="13">
                  <c:v>7900.3628403999983</c:v>
                </c:pt>
                <c:pt idx="14">
                  <c:v>8593.7443710600091</c:v>
                </c:pt>
                <c:pt idx="15">
                  <c:v>8898.1020664999869</c:v>
                </c:pt>
                <c:pt idx="16">
                  <c:v>9706.9828320599972</c:v>
                </c:pt>
                <c:pt idx="17">
                  <c:v>9785.4727860999919</c:v>
                </c:pt>
                <c:pt idx="18">
                  <c:v>10675.628139800008</c:v>
                </c:pt>
                <c:pt idx="19">
                  <c:v>10559.493052579986</c:v>
                </c:pt>
                <c:pt idx="20">
                  <c:v>11096.647179680003</c:v>
                </c:pt>
                <c:pt idx="21">
                  <c:v>11659.357118630005</c:v>
                </c:pt>
                <c:pt idx="22">
                  <c:v>11716.275853920009</c:v>
                </c:pt>
                <c:pt idx="23">
                  <c:v>12874.427609550014</c:v>
                </c:pt>
                <c:pt idx="24">
                  <c:v>12499.223654650001</c:v>
                </c:pt>
                <c:pt idx="25">
                  <c:v>17172.738995309985</c:v>
                </c:pt>
                <c:pt idx="26">
                  <c:v>13476.103138259983</c:v>
                </c:pt>
                <c:pt idx="27">
                  <c:v>13659.978262599991</c:v>
                </c:pt>
                <c:pt idx="28">
                  <c:v>14441.186761440011</c:v>
                </c:pt>
                <c:pt idx="29">
                  <c:v>12866.35759632002</c:v>
                </c:pt>
                <c:pt idx="30">
                  <c:v>13776.161039090002</c:v>
                </c:pt>
                <c:pt idx="31">
                  <c:v>14323.557220170003</c:v>
                </c:pt>
                <c:pt idx="32">
                  <c:v>13977.922707719998</c:v>
                </c:pt>
                <c:pt idx="33">
                  <c:v>16746.709003420001</c:v>
                </c:pt>
                <c:pt idx="34">
                  <c:v>18821.222596769981</c:v>
                </c:pt>
                <c:pt idx="35">
                  <c:v>19322.251073950007</c:v>
                </c:pt>
                <c:pt idx="36">
                  <c:v>19459.257713349998</c:v>
                </c:pt>
                <c:pt idx="37">
                  <c:v>19748.217241550032</c:v>
                </c:pt>
                <c:pt idx="38">
                  <c:v>20275.030378490006</c:v>
                </c:pt>
                <c:pt idx="39">
                  <c:v>19841.442415390004</c:v>
                </c:pt>
                <c:pt idx="40">
                  <c:v>20608.424639000033</c:v>
                </c:pt>
                <c:pt idx="41">
                  <c:v>19917.731418189993</c:v>
                </c:pt>
                <c:pt idx="42">
                  <c:v>20007.086289750026</c:v>
                </c:pt>
                <c:pt idx="43">
                  <c:v>20366.977765930009</c:v>
                </c:pt>
                <c:pt idx="44">
                  <c:v>18886.600751720016</c:v>
                </c:pt>
                <c:pt idx="45">
                  <c:v>22200.020304130048</c:v>
                </c:pt>
                <c:pt idx="46">
                  <c:v>23584.044573209962</c:v>
                </c:pt>
                <c:pt idx="47">
                  <c:v>23451.120658340009</c:v>
                </c:pt>
                <c:pt idx="48">
                  <c:v>22768.069665270043</c:v>
                </c:pt>
                <c:pt idx="49">
                  <c:v>23101.136770729969</c:v>
                </c:pt>
                <c:pt idx="50">
                  <c:v>23475.003051150008</c:v>
                </c:pt>
                <c:pt idx="51">
                  <c:v>23275.430359539983</c:v>
                </c:pt>
                <c:pt idx="52">
                  <c:v>24531.868379150033</c:v>
                </c:pt>
                <c:pt idx="53">
                  <c:v>24188.841137010018</c:v>
                </c:pt>
                <c:pt idx="54">
                  <c:v>24667.612981640748</c:v>
                </c:pt>
                <c:pt idx="55">
                  <c:v>24927.851282339572</c:v>
                </c:pt>
                <c:pt idx="56">
                  <c:v>23539.565606639284</c:v>
                </c:pt>
                <c:pt idx="57">
                  <c:v>25731.20901273952</c:v>
                </c:pt>
                <c:pt idx="58">
                  <c:v>24763.957152199684</c:v>
                </c:pt>
                <c:pt idx="59">
                  <c:v>25993.697867039147</c:v>
                </c:pt>
                <c:pt idx="60">
                  <c:v>26353.306725109731</c:v>
                </c:pt>
                <c:pt idx="61">
                  <c:v>28209.347929752832</c:v>
                </c:pt>
                <c:pt idx="62">
                  <c:v>28073.913062125197</c:v>
                </c:pt>
                <c:pt idx="63">
                  <c:v>26817.108750056606</c:v>
                </c:pt>
                <c:pt idx="64">
                  <c:v>28745.255099244641</c:v>
                </c:pt>
                <c:pt idx="65">
                  <c:v>28026.398047694027</c:v>
                </c:pt>
                <c:pt idx="66">
                  <c:v>28853.630761103912</c:v>
                </c:pt>
                <c:pt idx="67">
                  <c:v>30779.134035566098</c:v>
                </c:pt>
                <c:pt idx="68">
                  <c:v>28225.127072193765</c:v>
                </c:pt>
                <c:pt idx="69">
                  <c:v>30016.986003783448</c:v>
                </c:pt>
                <c:pt idx="70">
                  <c:v>28860.524480055363</c:v>
                </c:pt>
                <c:pt idx="71">
                  <c:v>30295.838686334911</c:v>
                </c:pt>
                <c:pt idx="72">
                  <c:v>29787.719148654251</c:v>
                </c:pt>
                <c:pt idx="73">
                  <c:v>31653.027795654009</c:v>
                </c:pt>
                <c:pt idx="74">
                  <c:v>31797.059800407074</c:v>
                </c:pt>
                <c:pt idx="75">
                  <c:v>31196.476838524643</c:v>
                </c:pt>
                <c:pt idx="76">
                  <c:v>32095.91207978185</c:v>
                </c:pt>
                <c:pt idx="77">
                  <c:v>30842.850402992684</c:v>
                </c:pt>
                <c:pt idx="78">
                  <c:v>32262.272722993857</c:v>
                </c:pt>
                <c:pt idx="79">
                  <c:v>35878.567025116492</c:v>
                </c:pt>
                <c:pt idx="80">
                  <c:v>34392.07028129472</c:v>
                </c:pt>
                <c:pt idx="81">
                  <c:v>35926.825323581907</c:v>
                </c:pt>
                <c:pt idx="82">
                  <c:v>33405.540028984709</c:v>
                </c:pt>
                <c:pt idx="83">
                  <c:v>36477.352946104707</c:v>
                </c:pt>
                <c:pt idx="84">
                  <c:v>36060.098800075517</c:v>
                </c:pt>
                <c:pt idx="85">
                  <c:v>37446.996586757923</c:v>
                </c:pt>
                <c:pt idx="86">
                  <c:v>37505.712499828514</c:v>
                </c:pt>
                <c:pt idx="87">
                  <c:v>37264.85294378554</c:v>
                </c:pt>
                <c:pt idx="88">
                  <c:v>40154.094537397483</c:v>
                </c:pt>
                <c:pt idx="89">
                  <c:v>38658.575385750868</c:v>
                </c:pt>
                <c:pt idx="90">
                  <c:v>40859.501416589315</c:v>
                </c:pt>
                <c:pt idx="91">
                  <c:v>41726.250211814891</c:v>
                </c:pt>
                <c:pt idx="92">
                  <c:v>39353.123478079833</c:v>
                </c:pt>
                <c:pt idx="93">
                  <c:v>41856.289257483433</c:v>
                </c:pt>
                <c:pt idx="94">
                  <c:v>41799.66064140974</c:v>
                </c:pt>
                <c:pt idx="95">
                  <c:v>46933.284027759793</c:v>
                </c:pt>
                <c:pt idx="96">
                  <c:v>46040.97448513141</c:v>
                </c:pt>
                <c:pt idx="97">
                  <c:v>49225.393578068397</c:v>
                </c:pt>
                <c:pt idx="98">
                  <c:v>50167.485675098622</c:v>
                </c:pt>
                <c:pt idx="99">
                  <c:v>51199.287769788069</c:v>
                </c:pt>
                <c:pt idx="100">
                  <c:v>53611.638271145261</c:v>
                </c:pt>
                <c:pt idx="101">
                  <c:v>54410.289429604964</c:v>
                </c:pt>
                <c:pt idx="102">
                  <c:v>55602.689780064989</c:v>
                </c:pt>
                <c:pt idx="103">
                  <c:v>57440.224529477353</c:v>
                </c:pt>
                <c:pt idx="104">
                  <c:v>54557.750277546693</c:v>
                </c:pt>
                <c:pt idx="105">
                  <c:v>58266.985126117142</c:v>
                </c:pt>
                <c:pt idx="106">
                  <c:v>57178.056474395009</c:v>
                </c:pt>
                <c:pt idx="107">
                  <c:v>59268.003099544039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59-47B5-9EA1-2E4789143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6843984"/>
        <c:axId val="-2136844528"/>
      </c:lineChart>
      <c:catAx>
        <c:axId val="-2136845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CL"/>
          </a:p>
        </c:txPr>
        <c:crossAx val="-2136845072"/>
        <c:crosses val="autoZero"/>
        <c:auto val="1"/>
        <c:lblAlgn val="ctr"/>
        <c:lblOffset val="100"/>
        <c:noMultiLvlLbl val="0"/>
      </c:catAx>
      <c:valAx>
        <c:axId val="-2136845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-2136845616"/>
        <c:crosses val="autoZero"/>
        <c:crossBetween val="between"/>
      </c:valAx>
      <c:valAx>
        <c:axId val="-2136844528"/>
        <c:scaling>
          <c:orientation val="minMax"/>
          <c:max val="60000"/>
        </c:scaling>
        <c:delete val="0"/>
        <c:axPos val="r"/>
        <c:numFmt formatCode="#,##0" sourceLinked="1"/>
        <c:majorTickMark val="out"/>
        <c:minorTickMark val="none"/>
        <c:tickLblPos val="nextTo"/>
        <c:crossAx val="-2136843984"/>
        <c:crosses val="max"/>
        <c:crossBetween val="between"/>
      </c:valAx>
      <c:catAx>
        <c:axId val="-213684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368445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0070C0"/>
                </a:solidFill>
              </a:rPr>
              <a:t>PARTICIPACIÓN POR EMPRESA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b="1">
                <a:solidFill>
                  <a:srgbClr val="0070C0"/>
                </a:solidFill>
              </a:rPr>
              <a:t>TRÁFICO DATOS TOTAL MÓVIL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sz="1100" b="1">
                <a:solidFill>
                  <a:srgbClr val="0070C0"/>
                </a:solidFill>
              </a:rPr>
              <a:t>Acumulado</a:t>
            </a:r>
            <a:r>
              <a:rPr lang="en-US" sz="1100" b="1" baseline="0">
                <a:solidFill>
                  <a:srgbClr val="0070C0"/>
                </a:solidFill>
              </a:rPr>
              <a:t> Junio 2025</a:t>
            </a:r>
            <a:r>
              <a:rPr lang="en-US" sz="1100" b="1">
                <a:solidFill>
                  <a:srgbClr val="0070C0"/>
                </a:solidFill>
              </a:rPr>
              <a:t> a</a:t>
            </a:r>
            <a:r>
              <a:rPr lang="en-US" sz="1100" b="1" baseline="0">
                <a:solidFill>
                  <a:srgbClr val="0070C0"/>
                </a:solidFill>
              </a:rPr>
              <a:t> </a:t>
            </a:r>
            <a:r>
              <a:rPr lang="en-US" sz="1100" b="1" i="0" u="none" strike="noStrike" kern="1200" spc="0" baseline="0">
                <a:solidFill>
                  <a:srgbClr val="0070C0"/>
                </a:solidFill>
              </a:rPr>
              <a:t>Mayo</a:t>
            </a:r>
            <a:r>
              <a:rPr lang="en-US" sz="1100" b="1" baseline="0">
                <a:solidFill>
                  <a:srgbClr val="0070C0"/>
                </a:solidFill>
              </a:rPr>
              <a:t> 2026</a:t>
            </a:r>
            <a:endParaRPr lang="en-US" sz="1100" b="1">
              <a:solidFill>
                <a:srgbClr val="0070C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5ED-455A-8F59-F5707EEF743F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5ED-455A-8F59-F5707EEF743F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5ED-455A-8F59-F5707EEF743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5ED-455A-8F59-F5707EEF743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5ED-455A-8F59-F5707EEF743F}"/>
              </c:ext>
            </c:extLst>
          </c:dPt>
          <c:dPt>
            <c:idx val="5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5ED-455A-8F59-F5707EEF743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5ED-455A-8F59-F5707EEF743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32F-401E-AF76-7CCF8AD3C7A5}"/>
              </c:ext>
            </c:extLst>
          </c:dPt>
          <c:dLbls>
            <c:dLbl>
              <c:idx val="0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ED-455A-8F59-F5707EEF743F}"/>
                </c:ext>
              </c:extLst>
            </c:dLbl>
            <c:dLbl>
              <c:idx val="1"/>
              <c:layout>
                <c:manualLayout>
                  <c:x val="-0.12624890860952068"/>
                  <c:y val="1.96387712987150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ED-455A-8F59-F5707EEF743F}"/>
                </c:ext>
              </c:extLst>
            </c:dLbl>
            <c:dLbl>
              <c:idx val="2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ED-455A-8F59-F5707EEF743F}"/>
                </c:ext>
              </c:extLst>
            </c:dLbl>
            <c:dLbl>
              <c:idx val="3"/>
              <c:numFmt formatCode="0.0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ED-455A-8F59-F5707EEF743F}"/>
                </c:ext>
              </c:extLst>
            </c:dLbl>
            <c:dLbl>
              <c:idx val="5"/>
              <c:numFmt formatCode="0.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ED-455A-8F59-F5707EEF743F}"/>
                </c:ext>
              </c:extLst>
            </c:dLbl>
            <c:dLbl>
              <c:idx val="6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5ED-455A-8F59-F5707EEF743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'9.5.TRAF_EMP'!$D$10:$J$10</c:f>
              <c:strCache>
                <c:ptCount val="6"/>
                <c:pt idx="0">
                  <c:v>Movistar</c:v>
                </c:pt>
                <c:pt idx="1">
                  <c:v>Grupo Claro-VTR</c:v>
                </c:pt>
                <c:pt idx="2">
                  <c:v>ENTEL</c:v>
                </c:pt>
                <c:pt idx="3">
                  <c:v>Netline</c:v>
                </c:pt>
                <c:pt idx="4">
                  <c:v>Mundo Pacífico</c:v>
                </c:pt>
                <c:pt idx="5">
                  <c:v>WOM</c:v>
                </c:pt>
              </c:strCache>
            </c:strRef>
          </c:cat>
          <c:val>
            <c:numRef>
              <c:f>'9.5.TRAF_EMP'!$D$120:$K$120</c:f>
              <c:numCache>
                <c:formatCode>#,##0</c:formatCode>
                <c:ptCount val="7"/>
                <c:pt idx="0">
                  <c:v>1286634.6303625284</c:v>
                </c:pt>
                <c:pt idx="1">
                  <c:v>1428277.5795656177</c:v>
                </c:pt>
                <c:pt idx="2">
                  <c:v>3028677.7002454889</c:v>
                </c:pt>
                <c:pt idx="4">
                  <c:v>29610.464442099994</c:v>
                </c:pt>
                <c:pt idx="5">
                  <c:v>1986068.5407587392</c:v>
                </c:pt>
                <c:pt idx="6">
                  <c:v>67.172695419999968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5ED-455A-8F59-F5707EEF7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rot="5400000">
          <a:off x="854392" y="526733"/>
          <a:ext cx="103441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57150</xdr:colOff>
      <xdr:row>0</xdr:row>
      <xdr:rowOff>76200</xdr:rowOff>
    </xdr:from>
    <xdr:to>
      <xdr:col>0</xdr:col>
      <xdr:colOff>1171575</xdr:colOff>
      <xdr:row>5</xdr:row>
      <xdr:rowOff>28575</xdr:rowOff>
    </xdr:to>
    <xdr:pic>
      <xdr:nvPicPr>
        <xdr:cNvPr id="3" name="Picture 0" descr="SUBTEL_rgb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114425" cy="99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0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34636</xdr:colOff>
      <xdr:row>6</xdr:row>
      <xdr:rowOff>114298</xdr:rowOff>
    </xdr:from>
    <xdr:to>
      <xdr:col>14</xdr:col>
      <xdr:colOff>704272</xdr:colOff>
      <xdr:row>24</xdr:row>
      <xdr:rowOff>11544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123</xdr:row>
      <xdr:rowOff>0</xdr:rowOff>
    </xdr:from>
    <xdr:to>
      <xdr:col>4</xdr:col>
      <xdr:colOff>518258</xdr:colOff>
      <xdr:row>132</xdr:row>
      <xdr:rowOff>178955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F773353B-85CA-41EC-BFEA-CEA0AEDB95D0}"/>
            </a:ext>
          </a:extLst>
        </xdr:cNvPr>
        <xdr:cNvSpPr txBox="1">
          <a:spLocks noChangeArrowheads="1"/>
        </xdr:cNvSpPr>
      </xdr:nvSpPr>
      <xdr:spPr bwMode="auto">
        <a:xfrm>
          <a:off x="1275773" y="16867909"/>
          <a:ext cx="3462349" cy="1841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móvil (tecnologías de internet móvil 2G, 3G, 4G y 5G),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123</xdr:row>
      <xdr:rowOff>0</xdr:rowOff>
    </xdr:from>
    <xdr:to>
      <xdr:col>9</xdr:col>
      <xdr:colOff>286284</xdr:colOff>
      <xdr:row>133</xdr:row>
      <xdr:rowOff>5773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E7D6A3E6-3AF6-47BC-9C55-E8B25515215A}"/>
            </a:ext>
          </a:extLst>
        </xdr:cNvPr>
        <xdr:cNvSpPr txBox="1">
          <a:spLocks noChangeArrowheads="1"/>
        </xdr:cNvSpPr>
      </xdr:nvSpPr>
      <xdr:spPr bwMode="auto">
        <a:xfrm>
          <a:off x="5068455" y="16867909"/>
          <a:ext cx="3559420" cy="185304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Suma Móvil Chile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comenzó a informar conexiones a partir de Junio 2023.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48489</xdr:colOff>
      <xdr:row>0</xdr:row>
      <xdr:rowOff>60960</xdr:rowOff>
    </xdr:from>
    <xdr:to>
      <xdr:col>0</xdr:col>
      <xdr:colOff>1039763</xdr:colOff>
      <xdr:row>5</xdr:row>
      <xdr:rowOff>103910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DD26CA49-403E-4AB8-B88F-DE461178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9" y="60960"/>
          <a:ext cx="991274" cy="96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5</xdr:col>
      <xdr:colOff>581758</xdr:colOff>
      <xdr:row>132</xdr:row>
      <xdr:rowOff>178955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A211715D-449B-4C7D-8D2D-B4726A97BFAE}"/>
            </a:ext>
          </a:extLst>
        </xdr:cNvPr>
        <xdr:cNvSpPr txBox="1">
          <a:spLocks noChangeArrowheads="1"/>
        </xdr:cNvSpPr>
      </xdr:nvSpPr>
      <xdr:spPr bwMode="auto">
        <a:xfrm>
          <a:off x="1085850" y="22713950"/>
          <a:ext cx="3464658" cy="18363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móvil (tecnologías de internet móvil 2G, 3G, 4G y 5G),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123</xdr:row>
      <xdr:rowOff>0</xdr:rowOff>
    </xdr:from>
    <xdr:to>
      <xdr:col>10</xdr:col>
      <xdr:colOff>228557</xdr:colOff>
      <xdr:row>133</xdr:row>
      <xdr:rowOff>5773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F3926674-DF19-47C2-B84F-AB58DBF65713}"/>
            </a:ext>
          </a:extLst>
        </xdr:cNvPr>
        <xdr:cNvSpPr txBox="1">
          <a:spLocks noChangeArrowheads="1"/>
        </xdr:cNvSpPr>
      </xdr:nvSpPr>
      <xdr:spPr bwMode="auto">
        <a:xfrm>
          <a:off x="4876800" y="22713950"/>
          <a:ext cx="3555957" cy="184727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Suma Móvil Chile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comenzó a informar conexiones a partir de Junio 2023.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48489</xdr:colOff>
      <xdr:row>0</xdr:row>
      <xdr:rowOff>60960</xdr:rowOff>
    </xdr:from>
    <xdr:to>
      <xdr:col>0</xdr:col>
      <xdr:colOff>1039763</xdr:colOff>
      <xdr:row>5</xdr:row>
      <xdr:rowOff>103910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9" y="60960"/>
          <a:ext cx="991274" cy="94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4</xdr:col>
      <xdr:colOff>581758</xdr:colOff>
      <xdr:row>132</xdr:row>
      <xdr:rowOff>178955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C1F74D2F-9503-4790-9C7A-09D525251E5B}"/>
            </a:ext>
          </a:extLst>
        </xdr:cNvPr>
        <xdr:cNvSpPr txBox="1">
          <a:spLocks noChangeArrowheads="1"/>
        </xdr:cNvSpPr>
      </xdr:nvSpPr>
      <xdr:spPr bwMode="auto">
        <a:xfrm>
          <a:off x="1085273" y="16867909"/>
          <a:ext cx="3462349" cy="1841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móvil (tecnologías de internet móvil 2G, 3G, 4G y 5G),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123</xdr:row>
      <xdr:rowOff>0</xdr:rowOff>
    </xdr:from>
    <xdr:to>
      <xdr:col>9</xdr:col>
      <xdr:colOff>228557</xdr:colOff>
      <xdr:row>133</xdr:row>
      <xdr:rowOff>5773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A4612BB7-1008-4AF9-A7FB-6B83C3A3C891}"/>
            </a:ext>
          </a:extLst>
        </xdr:cNvPr>
        <xdr:cNvSpPr txBox="1">
          <a:spLocks noChangeArrowheads="1"/>
        </xdr:cNvSpPr>
      </xdr:nvSpPr>
      <xdr:spPr bwMode="auto">
        <a:xfrm>
          <a:off x="4872182" y="16867909"/>
          <a:ext cx="3559420" cy="185304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Suma Móvil Chile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comenzó a informar conexiones a partir de Junio 2023.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0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4</xdr:col>
      <xdr:colOff>483622</xdr:colOff>
      <xdr:row>137</xdr:row>
      <xdr:rowOff>178956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C65A7A69-6D5A-4D95-B49F-CAD226A5BD0F}"/>
            </a:ext>
          </a:extLst>
        </xdr:cNvPr>
        <xdr:cNvSpPr txBox="1">
          <a:spLocks noChangeArrowheads="1"/>
        </xdr:cNvSpPr>
      </xdr:nvSpPr>
      <xdr:spPr bwMode="auto">
        <a:xfrm>
          <a:off x="1275773" y="17653000"/>
          <a:ext cx="3462349" cy="1841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móvil (tecnologías de internet móvil 2G, 3G, 4G y 5G),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128</xdr:row>
      <xdr:rowOff>0</xdr:rowOff>
    </xdr:from>
    <xdr:to>
      <xdr:col>9</xdr:col>
      <xdr:colOff>326693</xdr:colOff>
      <xdr:row>138</xdr:row>
      <xdr:rowOff>5773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681EF429-FB33-438B-9964-3DF28C6287E2}"/>
            </a:ext>
          </a:extLst>
        </xdr:cNvPr>
        <xdr:cNvSpPr txBox="1">
          <a:spLocks noChangeArrowheads="1"/>
        </xdr:cNvSpPr>
      </xdr:nvSpPr>
      <xdr:spPr bwMode="auto">
        <a:xfrm>
          <a:off x="5062682" y="17653000"/>
          <a:ext cx="3559420" cy="185304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Suma Móvil Chile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comenzó a informar conexiones a partir de Junio 2023.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43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528204</xdr:colOff>
      <xdr:row>19</xdr:row>
      <xdr:rowOff>130751</xdr:rowOff>
    </xdr:from>
    <xdr:to>
      <xdr:col>19</xdr:col>
      <xdr:colOff>484909</xdr:colOff>
      <xdr:row>34</xdr:row>
      <xdr:rowOff>155863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1270000</xdr:colOff>
      <xdr:row>123</xdr:row>
      <xdr:rowOff>150090</xdr:rowOff>
    </xdr:from>
    <xdr:to>
      <xdr:col>4</xdr:col>
      <xdr:colOff>656804</xdr:colOff>
      <xdr:row>133</xdr:row>
      <xdr:rowOff>144318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50C303D4-E8BC-4266-BC8F-7CC50C94B560}"/>
            </a:ext>
          </a:extLst>
        </xdr:cNvPr>
        <xdr:cNvSpPr txBox="1">
          <a:spLocks noChangeArrowheads="1"/>
        </xdr:cNvSpPr>
      </xdr:nvSpPr>
      <xdr:spPr bwMode="auto">
        <a:xfrm>
          <a:off x="1270000" y="16342590"/>
          <a:ext cx="3462349" cy="18415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móvil (tecnologías de internet móvil 2G, 3G, 4G y 5G),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</a:t>
          </a:r>
          <a:r>
            <a:rPr lang="es-C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está expresado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123</xdr:row>
      <xdr:rowOff>150090</xdr:rowOff>
    </xdr:from>
    <xdr:to>
      <xdr:col>9</xdr:col>
      <xdr:colOff>326692</xdr:colOff>
      <xdr:row>133</xdr:row>
      <xdr:rowOff>155863</xdr:rowOff>
    </xdr:to>
    <xdr:sp macro="" textlink="">
      <xdr:nvSpPr>
        <xdr:cNvPr id="6" name="Text Box 66">
          <a:extLst>
            <a:ext uri="{FF2B5EF4-FFF2-40B4-BE49-F238E27FC236}">
              <a16:creationId xmlns:a16="http://schemas.microsoft.com/office/drawing/2014/main" id="{F51199C0-22BC-4C74-AB8E-D8618D9A6BA2}"/>
            </a:ext>
          </a:extLst>
        </xdr:cNvPr>
        <xdr:cNvSpPr txBox="1">
          <a:spLocks noChangeArrowheads="1"/>
        </xdr:cNvSpPr>
      </xdr:nvSpPr>
      <xdr:spPr bwMode="auto">
        <a:xfrm>
          <a:off x="4883727" y="16342590"/>
          <a:ext cx="3559420" cy="185304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Suma Móvil Chile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comenzó a informar conexiones a partir de Junio 2023.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showGridLines="0" showRowColHeaders="0" zoomScaleSheetLayoutView="100" workbookViewId="0">
      <selection activeCell="C9" sqref="C9"/>
    </sheetView>
  </sheetViews>
  <sheetFormatPr baseColWidth="10" defaultColWidth="0" defaultRowHeight="13.15" customHeight="1" zeroHeight="1" x14ac:dyDescent="0.25"/>
  <cols>
    <col min="1" max="1" width="20" style="31" customWidth="1"/>
    <col min="2" max="2" width="2" style="31" customWidth="1"/>
    <col min="3" max="3" width="5.453125" style="31" customWidth="1"/>
    <col min="4" max="4" width="5.26953125" style="31" customWidth="1"/>
    <col min="5" max="5" width="16.453125" style="31" customWidth="1"/>
    <col min="6" max="6" width="19.26953125" style="31" customWidth="1"/>
    <col min="7" max="7" width="23.1796875" style="31" customWidth="1"/>
    <col min="8" max="8" width="26.26953125" style="31" customWidth="1"/>
    <col min="9" max="9" width="10.81640625" style="31" customWidth="1"/>
    <col min="10" max="10" width="16.7265625" style="31" customWidth="1"/>
    <col min="11" max="11" width="11.453125" style="31" customWidth="1"/>
    <col min="12" max="16384" width="11.453125" style="31" hidden="1"/>
  </cols>
  <sheetData>
    <row r="1" spans="2:11" ht="12.5" x14ac:dyDescent="0.25">
      <c r="J1" s="32"/>
      <c r="K1" s="32"/>
    </row>
    <row r="2" spans="2:11" ht="33.75" customHeight="1" x14ac:dyDescent="0.3">
      <c r="B2" s="33" t="s">
        <v>31</v>
      </c>
      <c r="C2" s="34"/>
      <c r="D2" s="32"/>
      <c r="E2" s="32"/>
      <c r="F2" s="32"/>
      <c r="J2" s="32"/>
      <c r="K2" s="32"/>
    </row>
    <row r="3" spans="2:11" ht="12.75" customHeight="1" x14ac:dyDescent="0.25">
      <c r="B3" s="34"/>
      <c r="C3" s="34"/>
      <c r="D3" s="32"/>
      <c r="E3" s="32"/>
      <c r="F3" s="32"/>
      <c r="J3" s="32"/>
      <c r="K3" s="32"/>
    </row>
    <row r="4" spans="2:11" ht="10.5" customHeight="1" x14ac:dyDescent="0.25">
      <c r="B4" s="32"/>
      <c r="C4" s="32"/>
      <c r="D4" s="32"/>
      <c r="E4" s="32"/>
      <c r="F4" s="32"/>
      <c r="J4" s="32"/>
      <c r="K4" s="32"/>
    </row>
    <row r="5" spans="2:11" ht="12.75" customHeight="1" x14ac:dyDescent="0.25">
      <c r="C5" s="35" t="s">
        <v>29</v>
      </c>
      <c r="J5" s="32"/>
      <c r="K5" s="32"/>
    </row>
    <row r="6" spans="2:11" ht="12.5" x14ac:dyDescent="0.25">
      <c r="B6" s="36"/>
      <c r="C6" s="36"/>
      <c r="J6" s="32"/>
      <c r="K6" s="32"/>
    </row>
    <row r="7" spans="2:11" ht="12.5" x14ac:dyDescent="0.25">
      <c r="B7" s="37"/>
      <c r="I7" s="38"/>
      <c r="J7" s="32"/>
      <c r="K7" s="32"/>
    </row>
    <row r="8" spans="2:11" ht="12.5" x14ac:dyDescent="0.25">
      <c r="B8" s="39" t="s">
        <v>30</v>
      </c>
      <c r="C8" s="40" t="s">
        <v>32</v>
      </c>
      <c r="I8" s="38"/>
      <c r="J8" s="32"/>
      <c r="K8" s="32"/>
    </row>
    <row r="9" spans="2:11" ht="12.5" x14ac:dyDescent="0.25">
      <c r="B9" s="39" t="s">
        <v>30</v>
      </c>
      <c r="C9" s="40" t="s">
        <v>50</v>
      </c>
      <c r="I9" s="38"/>
      <c r="J9" s="32"/>
      <c r="K9" s="32"/>
    </row>
    <row r="10" spans="2:11" ht="12.5" x14ac:dyDescent="0.25">
      <c r="B10" s="39" t="s">
        <v>30</v>
      </c>
      <c r="C10" s="40" t="s">
        <v>33</v>
      </c>
      <c r="I10" s="38"/>
      <c r="J10" s="38"/>
      <c r="K10" s="32"/>
    </row>
    <row r="11" spans="2:11" ht="12.5" x14ac:dyDescent="0.25">
      <c r="B11" s="39" t="s">
        <v>30</v>
      </c>
      <c r="C11" s="40" t="s">
        <v>34</v>
      </c>
      <c r="I11" s="38"/>
      <c r="J11" s="32"/>
      <c r="K11" s="32"/>
    </row>
    <row r="12" spans="2:11" ht="12.5" x14ac:dyDescent="0.25">
      <c r="B12" s="39" t="s">
        <v>30</v>
      </c>
      <c r="C12" s="40" t="s">
        <v>36</v>
      </c>
      <c r="J12" s="32"/>
      <c r="K12" s="32"/>
    </row>
    <row r="13" spans="2:11" ht="12.5" x14ac:dyDescent="0.25">
      <c r="B13" s="39"/>
      <c r="C13" s="41"/>
      <c r="J13" s="32"/>
      <c r="K13" s="32"/>
    </row>
    <row r="14" spans="2:11" ht="12.5" x14ac:dyDescent="0.25">
      <c r="J14" s="32"/>
      <c r="K14" s="32"/>
    </row>
    <row r="15" spans="2:11" ht="12.5" hidden="1" x14ac:dyDescent="0.25">
      <c r="I15" s="42"/>
      <c r="J15" s="42"/>
      <c r="K15" s="42"/>
    </row>
    <row r="16" spans="2:11" ht="12.5" hidden="1" x14ac:dyDescent="0.25">
      <c r="I16" s="42"/>
      <c r="J16" s="42"/>
      <c r="K16" s="42"/>
    </row>
    <row r="17" spans="5:11" ht="12.5" hidden="1" x14ac:dyDescent="0.25">
      <c r="E17" s="43"/>
      <c r="I17" s="42"/>
      <c r="J17" s="42"/>
      <c r="K17" s="42"/>
    </row>
    <row r="18" spans="5:11" ht="12.5" hidden="1" x14ac:dyDescent="0.25"/>
    <row r="19" spans="5:11" ht="12.5" hidden="1" x14ac:dyDescent="0.25"/>
    <row r="20" spans="5:11" ht="12.5" hidden="1" x14ac:dyDescent="0.25"/>
    <row r="21" spans="5:11" ht="12.5" hidden="1" x14ac:dyDescent="0.25"/>
    <row r="22" spans="5:11" ht="12.5" hidden="1" x14ac:dyDescent="0.25"/>
    <row r="23" spans="5:11" ht="12.5" hidden="1" x14ac:dyDescent="0.25"/>
    <row r="24" spans="5:11" ht="12.5" hidden="1" x14ac:dyDescent="0.25"/>
    <row r="25" spans="5:11" ht="12.5" hidden="1" x14ac:dyDescent="0.25"/>
    <row r="26" spans="5:11" ht="12.5" hidden="1" x14ac:dyDescent="0.25"/>
    <row r="27" spans="5:11" ht="12.5" hidden="1" x14ac:dyDescent="0.25"/>
    <row r="28" spans="5:11" ht="12.5" hidden="1" x14ac:dyDescent="0.25"/>
    <row r="29" spans="5:11" ht="12.5" hidden="1" x14ac:dyDescent="0.25"/>
    <row r="30" spans="5:11" ht="12.5" hidden="1" x14ac:dyDescent="0.25"/>
    <row r="31" spans="5:11" ht="12.5" hidden="1" x14ac:dyDescent="0.25"/>
    <row r="32" spans="5:11" ht="12.5" hidden="1" x14ac:dyDescent="0.25"/>
    <row r="33" ht="12.5" hidden="1" x14ac:dyDescent="0.25"/>
    <row r="34" ht="12.5" hidden="1" x14ac:dyDescent="0.25"/>
    <row r="35" ht="12.5" hidden="1" x14ac:dyDescent="0.25"/>
    <row r="36" ht="12.5" hidden="1" x14ac:dyDescent="0.25"/>
    <row r="37" ht="12.5" hidden="1" x14ac:dyDescent="0.25"/>
    <row r="38" ht="12.5" hidden="1" x14ac:dyDescent="0.25"/>
    <row r="39" ht="12.5" hidden="1" x14ac:dyDescent="0.25"/>
    <row r="40" ht="12.5" hidden="1" x14ac:dyDescent="0.25"/>
    <row r="41" ht="12.5" hidden="1" x14ac:dyDescent="0.25"/>
    <row r="42" ht="12.5" hidden="1" x14ac:dyDescent="0.25"/>
    <row r="43" ht="12.5" hidden="1" x14ac:dyDescent="0.25"/>
    <row r="44" ht="12.5" hidden="1" x14ac:dyDescent="0.25"/>
    <row r="45" ht="12.5" hidden="1" x14ac:dyDescent="0.25"/>
    <row r="46" ht="12.5" hidden="1" x14ac:dyDescent="0.25"/>
    <row r="47" ht="12.5" hidden="1" x14ac:dyDescent="0.25"/>
    <row r="48" ht="12.5" hidden="1" x14ac:dyDescent="0.25"/>
    <row r="49" ht="12.5" hidden="1" x14ac:dyDescent="0.25"/>
    <row r="50" ht="12.5" hidden="1" x14ac:dyDescent="0.25"/>
    <row r="51" ht="12.5" hidden="1" x14ac:dyDescent="0.25"/>
    <row r="52" ht="12.5" hidden="1" x14ac:dyDescent="0.25"/>
    <row r="53" ht="12.5" hidden="1" x14ac:dyDescent="0.25"/>
    <row r="54" ht="12.5" hidden="1" x14ac:dyDescent="0.25"/>
    <row r="55" ht="12.5" hidden="1" x14ac:dyDescent="0.25"/>
    <row r="56" ht="12.5" hidden="1" x14ac:dyDescent="0.25"/>
    <row r="57" ht="12.5" hidden="1" x14ac:dyDescent="0.25"/>
    <row r="58" ht="12.5" hidden="1" x14ac:dyDescent="0.25"/>
    <row r="59" ht="12.5" hidden="1" x14ac:dyDescent="0.25"/>
    <row r="60" ht="12.5" hidden="1" x14ac:dyDescent="0.25"/>
    <row r="61" ht="12.5" hidden="1" x14ac:dyDescent="0.25"/>
    <row r="62" ht="12.5" hidden="1" x14ac:dyDescent="0.25"/>
    <row r="63" ht="12.5" hidden="1" x14ac:dyDescent="0.25"/>
    <row r="64" ht="12.5" hidden="1" x14ac:dyDescent="0.25"/>
    <row r="65" ht="12.5" hidden="1" x14ac:dyDescent="0.25"/>
    <row r="66" ht="12.5" hidden="1" x14ac:dyDescent="0.25"/>
    <row r="67" ht="12.5" hidden="1" x14ac:dyDescent="0.25"/>
    <row r="68" ht="12.5" hidden="1" x14ac:dyDescent="0.25"/>
    <row r="69" ht="12.5" hidden="1" x14ac:dyDescent="0.25"/>
    <row r="70" ht="12.5" hidden="1" x14ac:dyDescent="0.25"/>
    <row r="71" ht="12.5" hidden="1" x14ac:dyDescent="0.25"/>
    <row r="72" ht="12.5" hidden="1" x14ac:dyDescent="0.25"/>
    <row r="73" ht="12.5" hidden="1" x14ac:dyDescent="0.25"/>
    <row r="74" ht="12.5" hidden="1" x14ac:dyDescent="0.25"/>
    <row r="75" ht="12.5" hidden="1" x14ac:dyDescent="0.25"/>
    <row r="76" ht="12.5" hidden="1" x14ac:dyDescent="0.25"/>
    <row r="77" ht="12.5" hidden="1" x14ac:dyDescent="0.25"/>
    <row r="78" ht="12.5" hidden="1" x14ac:dyDescent="0.25"/>
    <row r="79" ht="12.5" hidden="1" x14ac:dyDescent="0.25"/>
    <row r="80" ht="12.5" hidden="1" x14ac:dyDescent="0.25"/>
    <row r="81" ht="12.5" hidden="1" x14ac:dyDescent="0.25"/>
    <row r="82" ht="12.5" hidden="1" x14ac:dyDescent="0.25"/>
    <row r="83" ht="12.5" hidden="1" x14ac:dyDescent="0.25"/>
    <row r="84" ht="12.5" hidden="1" x14ac:dyDescent="0.25"/>
    <row r="85" ht="12.5" hidden="1" x14ac:dyDescent="0.25"/>
    <row r="86" ht="12.5" hidden="1" x14ac:dyDescent="0.25"/>
    <row r="87" ht="12.5" hidden="1" x14ac:dyDescent="0.25"/>
    <row r="88" ht="12.5" hidden="1" x14ac:dyDescent="0.25"/>
    <row r="89" ht="12.5" hidden="1" x14ac:dyDescent="0.25"/>
    <row r="90" ht="12.5" hidden="1" x14ac:dyDescent="0.25"/>
    <row r="91" ht="12.5" hidden="1" x14ac:dyDescent="0.25"/>
    <row r="92" ht="12.5" hidden="1" x14ac:dyDescent="0.25"/>
    <row r="93" ht="12.5" hidden="1" x14ac:dyDescent="0.25"/>
    <row r="94" ht="12.5" hidden="1" x14ac:dyDescent="0.25"/>
    <row r="95" ht="12.5" hidden="1" x14ac:dyDescent="0.25"/>
    <row r="96" ht="12.5" hidden="1" x14ac:dyDescent="0.25"/>
    <row r="97" ht="12.5" hidden="1" x14ac:dyDescent="0.25"/>
    <row r="98" ht="12.5" hidden="1" x14ac:dyDescent="0.25"/>
    <row r="99" ht="12.5" hidden="1" x14ac:dyDescent="0.25"/>
    <row r="100" ht="12.5" hidden="1" x14ac:dyDescent="0.25"/>
    <row r="101" ht="12.5" hidden="1" x14ac:dyDescent="0.25"/>
    <row r="102" ht="12.5" hidden="1" x14ac:dyDescent="0.25"/>
    <row r="103" ht="12.5" hidden="1" x14ac:dyDescent="0.25"/>
    <row r="104" ht="12.5" hidden="1" x14ac:dyDescent="0.25"/>
    <row r="105" ht="12.5" hidden="1" x14ac:dyDescent="0.25"/>
    <row r="106" ht="12.5" hidden="1" x14ac:dyDescent="0.25"/>
    <row r="107" ht="12.5" hidden="1" x14ac:dyDescent="0.25"/>
    <row r="108" ht="12.5" hidden="1" x14ac:dyDescent="0.25"/>
    <row r="109" ht="12.5" hidden="1" x14ac:dyDescent="0.25"/>
    <row r="110" ht="12.5" hidden="1" x14ac:dyDescent="0.25"/>
    <row r="111" ht="12.5" hidden="1" x14ac:dyDescent="0.25"/>
    <row r="112" ht="12.5" hidden="1" x14ac:dyDescent="0.25"/>
    <row r="113" ht="12.5" hidden="1" x14ac:dyDescent="0.25"/>
    <row r="114" ht="12.5" hidden="1" x14ac:dyDescent="0.25"/>
    <row r="115" ht="12.5" hidden="1" x14ac:dyDescent="0.25"/>
    <row r="116" ht="12.5" hidden="1" x14ac:dyDescent="0.25"/>
    <row r="117" ht="12.5" hidden="1" x14ac:dyDescent="0.25"/>
    <row r="118" ht="12.5" hidden="1" x14ac:dyDescent="0.25"/>
    <row r="119" ht="12.5" hidden="1" x14ac:dyDescent="0.25"/>
    <row r="120" ht="12.5" hidden="1" x14ac:dyDescent="0.25"/>
    <row r="121" ht="12.5" hidden="1" x14ac:dyDescent="0.25"/>
    <row r="122" ht="12.5" hidden="1" x14ac:dyDescent="0.25"/>
    <row r="129" ht="13.15" customHeight="1" x14ac:dyDescent="0.25"/>
    <row r="131" ht="13.15" customHeight="1" x14ac:dyDescent="0.25"/>
  </sheetData>
  <hyperlinks>
    <hyperlink ref="C8" location="'9.1.TRAF_SENT'!A1" display="9.1. TRÁFICO POR SENTIDO (SUBIDA Y BAJADA)" xr:uid="{00000000-0004-0000-0000-000000000000}"/>
    <hyperlink ref="C10" location="'9.2.TRAF_BAND'!A1" display="9.2. TRÁFICO POR BANDA (NACIONAL E INTERNACIONAL)" xr:uid="{00000000-0004-0000-0000-000001000000}"/>
    <hyperlink ref="C11" location="'9.3.TRAF_CLI.PLAN'!A1" display="9.3. TRÁFICO POR CLIENTE Y PLAN" xr:uid="{00000000-0004-0000-0000-000002000000}"/>
    <hyperlink ref="C12" location="'9.5.TRAF_EMP'!A1" display="9.5. TRÁFICO POR EMPRESA" xr:uid="{00000000-0004-0000-0000-000003000000}"/>
    <hyperlink ref="C9" location="'9.6.TRAF_DEST'!A1" display="9.6. TRÁFICO POR DESTINO" xr:uid="{355F9442-E79A-4E0F-93B6-56A15DB9DFE5}"/>
  </hyperlinks>
  <pageMargins left="0.75" right="0.75" top="1" bottom="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1"/>
  <sheetViews>
    <sheetView showGridLines="0" tabSelected="1" topLeftCell="A111" zoomScale="110" zoomScaleNormal="110" workbookViewId="0">
      <selection activeCell="H117" sqref="H117"/>
    </sheetView>
  </sheetViews>
  <sheetFormatPr baseColWidth="10" defaultColWidth="0" defaultRowHeight="14.5" zeroHeight="1" x14ac:dyDescent="0.35"/>
  <cols>
    <col min="1" max="1" width="18.26953125" customWidth="1"/>
    <col min="2" max="2" width="17.26953125" customWidth="1"/>
    <col min="3" max="3" width="12.7265625" customWidth="1"/>
    <col min="4" max="6" width="12.1796875" customWidth="1"/>
    <col min="7" max="7" width="11.54296875" customWidth="1"/>
    <col min="8" max="8" width="12.7265625" bestFit="1" customWidth="1"/>
    <col min="9" max="16" width="11.54296875" customWidth="1"/>
    <col min="17" max="16384" width="11.54296875" hidden="1"/>
  </cols>
  <sheetData>
    <row r="1" spans="1:7" x14ac:dyDescent="0.35">
      <c r="A1" s="1"/>
      <c r="B1" s="1"/>
      <c r="C1" s="1"/>
      <c r="D1" s="1"/>
      <c r="E1" s="1"/>
      <c r="F1" s="1"/>
    </row>
    <row r="2" spans="1:7" x14ac:dyDescent="0.35">
      <c r="A2" s="2"/>
      <c r="B2" s="27" t="s">
        <v>0</v>
      </c>
      <c r="C2" s="2"/>
      <c r="D2" s="3"/>
      <c r="E2" s="2"/>
      <c r="F2" s="2"/>
    </row>
    <row r="3" spans="1:7" x14ac:dyDescent="0.35">
      <c r="A3" s="2"/>
      <c r="B3" s="27" t="s">
        <v>26</v>
      </c>
      <c r="C3" s="2"/>
      <c r="D3" s="3"/>
      <c r="E3" s="2"/>
      <c r="F3" s="2"/>
    </row>
    <row r="4" spans="1:7" x14ac:dyDescent="0.35">
      <c r="A4" s="2"/>
      <c r="B4" s="4"/>
      <c r="C4" s="2"/>
      <c r="D4" s="3"/>
      <c r="E4" s="2"/>
      <c r="F4" s="2"/>
    </row>
    <row r="5" spans="1:7" x14ac:dyDescent="0.35">
      <c r="A5" s="1"/>
      <c r="B5" s="5"/>
      <c r="C5" s="1"/>
      <c r="D5" s="1"/>
      <c r="E5" s="1"/>
      <c r="F5" s="1"/>
    </row>
    <row r="6" spans="1:7" x14ac:dyDescent="0.35"/>
    <row r="7" spans="1:7" x14ac:dyDescent="0.35"/>
    <row r="8" spans="1:7" ht="15" thickBot="1" x14ac:dyDescent="0.4"/>
    <row r="9" spans="1:7" ht="15" thickBot="1" x14ac:dyDescent="0.4">
      <c r="B9" s="71" t="s">
        <v>1</v>
      </c>
      <c r="C9" s="73" t="s">
        <v>2</v>
      </c>
      <c r="D9" s="75" t="s">
        <v>16</v>
      </c>
      <c r="E9" s="76"/>
      <c r="F9" s="77"/>
    </row>
    <row r="10" spans="1:7" ht="28.15" customHeight="1" thickBot="1" x14ac:dyDescent="0.4">
      <c r="B10" s="72"/>
      <c r="C10" s="74"/>
      <c r="D10" s="13" t="s">
        <v>15</v>
      </c>
      <c r="E10" s="24" t="s">
        <v>17</v>
      </c>
      <c r="F10" s="14" t="s">
        <v>18</v>
      </c>
      <c r="G10" s="14" t="s">
        <v>42</v>
      </c>
    </row>
    <row r="11" spans="1:7" x14ac:dyDescent="0.35">
      <c r="B11" s="8">
        <v>2017</v>
      </c>
      <c r="C11" s="9" t="s">
        <v>8</v>
      </c>
      <c r="D11" s="15">
        <v>49031.050242580051</v>
      </c>
      <c r="E11" s="16">
        <v>4110.08291705999</v>
      </c>
      <c r="F11" s="17">
        <f>+D11+E11</f>
        <v>53141.133159640041</v>
      </c>
      <c r="G11" s="17"/>
    </row>
    <row r="12" spans="1:7" x14ac:dyDescent="0.35">
      <c r="B12" s="8"/>
      <c r="C12" s="9" t="s">
        <v>9</v>
      </c>
      <c r="D12" s="18">
        <v>54144.662105049996</v>
      </c>
      <c r="E12" s="19">
        <v>4576.3360823400035</v>
      </c>
      <c r="F12" s="20">
        <f t="shared" ref="F12:F26" si="0">+D12+E12</f>
        <v>58720.998187389996</v>
      </c>
      <c r="G12" s="20"/>
    </row>
    <row r="13" spans="1:7" x14ac:dyDescent="0.35">
      <c r="B13" s="8"/>
      <c r="C13" s="9" t="s">
        <v>10</v>
      </c>
      <c r="D13" s="18">
        <v>59053.884418420064</v>
      </c>
      <c r="E13" s="19">
        <v>4926.5904682799946</v>
      </c>
      <c r="F13" s="20">
        <f t="shared" si="0"/>
        <v>63980.47488670006</v>
      </c>
      <c r="G13" s="20"/>
    </row>
    <row r="14" spans="1:7" x14ac:dyDescent="0.35">
      <c r="B14" s="8"/>
      <c r="C14" s="9" t="s">
        <v>11</v>
      </c>
      <c r="D14" s="18">
        <v>60615.603425050023</v>
      </c>
      <c r="E14" s="19">
        <v>5073.8562145199949</v>
      </c>
      <c r="F14" s="20">
        <f t="shared" si="0"/>
        <v>65689.459639570021</v>
      </c>
      <c r="G14" s="20"/>
    </row>
    <row r="15" spans="1:7" x14ac:dyDescent="0.35">
      <c r="B15" s="8"/>
      <c r="C15" s="9" t="s">
        <v>12</v>
      </c>
      <c r="D15" s="18">
        <v>62912.282246690076</v>
      </c>
      <c r="E15" s="19">
        <v>5241.9493875300013</v>
      </c>
      <c r="F15" s="20">
        <f t="shared" si="0"/>
        <v>68154.231634220079</v>
      </c>
      <c r="G15" s="20"/>
    </row>
    <row r="16" spans="1:7" x14ac:dyDescent="0.35">
      <c r="B16" s="8"/>
      <c r="C16" s="9" t="s">
        <v>13</v>
      </c>
      <c r="D16" s="18">
        <v>65116.652349389893</v>
      </c>
      <c r="E16" s="19">
        <v>5430.7736658199992</v>
      </c>
      <c r="F16" s="20">
        <f t="shared" si="0"/>
        <v>70547.426015209887</v>
      </c>
      <c r="G16" s="20"/>
    </row>
    <row r="17" spans="1:7" ht="15" thickBot="1" x14ac:dyDescent="0.4">
      <c r="B17" s="10"/>
      <c r="C17" s="11" t="s">
        <v>14</v>
      </c>
      <c r="D17" s="21">
        <v>73085.593257439861</v>
      </c>
      <c r="E17" s="22">
        <v>5979.6149361699954</v>
      </c>
      <c r="F17" s="23">
        <f t="shared" si="0"/>
        <v>79065.208193609855</v>
      </c>
      <c r="G17" s="23"/>
    </row>
    <row r="18" spans="1:7" x14ac:dyDescent="0.35">
      <c r="B18" s="6">
        <v>2018</v>
      </c>
      <c r="C18" s="7" t="s">
        <v>3</v>
      </c>
      <c r="D18" s="15">
        <v>82305.17591393007</v>
      </c>
      <c r="E18" s="16">
        <v>6615.8464045499995</v>
      </c>
      <c r="F18" s="17">
        <f t="shared" si="0"/>
        <v>88921.022318480071</v>
      </c>
      <c r="G18" s="17"/>
    </row>
    <row r="19" spans="1:7" x14ac:dyDescent="0.35">
      <c r="B19" s="8"/>
      <c r="C19" s="9" t="s">
        <v>4</v>
      </c>
      <c r="D19" s="18">
        <v>80168.923336229986</v>
      </c>
      <c r="E19" s="19">
        <v>6368.9042822099909</v>
      </c>
      <c r="F19" s="20">
        <f t="shared" si="0"/>
        <v>86537.827618439973</v>
      </c>
      <c r="G19" s="20"/>
    </row>
    <row r="20" spans="1:7" x14ac:dyDescent="0.35">
      <c r="B20" s="8"/>
      <c r="C20" s="9" t="s">
        <v>5</v>
      </c>
      <c r="D20" s="18">
        <v>90017.001152120065</v>
      </c>
      <c r="E20" s="19">
        <v>6987.1564854599883</v>
      </c>
      <c r="F20" s="20">
        <f t="shared" si="0"/>
        <v>97004.157637580051</v>
      </c>
      <c r="G20" s="20"/>
    </row>
    <row r="21" spans="1:7" x14ac:dyDescent="0.35">
      <c r="B21" s="8"/>
      <c r="C21" s="9" t="s">
        <v>6</v>
      </c>
      <c r="D21" s="18">
        <v>88889.971062700046</v>
      </c>
      <c r="E21" s="19">
        <v>6928.3094610200023</v>
      </c>
      <c r="F21" s="20">
        <f t="shared" si="0"/>
        <v>95818.280523720052</v>
      </c>
      <c r="G21" s="20"/>
    </row>
    <row r="22" spans="1:7" x14ac:dyDescent="0.35">
      <c r="B22" s="8"/>
      <c r="C22" s="9" t="s">
        <v>7</v>
      </c>
      <c r="D22" s="18">
        <v>97402.040141559948</v>
      </c>
      <c r="E22" s="19">
        <v>7732.5278780800036</v>
      </c>
      <c r="F22" s="20">
        <f t="shared" si="0"/>
        <v>105134.56801963995</v>
      </c>
      <c r="G22" s="20"/>
    </row>
    <row r="23" spans="1:7" x14ac:dyDescent="0.35">
      <c r="B23" s="8"/>
      <c r="C23" s="9" t="s">
        <v>8</v>
      </c>
      <c r="D23" s="18">
        <v>98551.02110283995</v>
      </c>
      <c r="E23" s="19">
        <v>7120.6221267099954</v>
      </c>
      <c r="F23" s="20">
        <f t="shared" si="0"/>
        <v>105671.64322954994</v>
      </c>
      <c r="G23" s="57">
        <f>+F23/F11-1</f>
        <v>0.98850940780852792</v>
      </c>
    </row>
    <row r="24" spans="1:7" x14ac:dyDescent="0.35">
      <c r="B24" s="8"/>
      <c r="C24" s="9" t="s">
        <v>9</v>
      </c>
      <c r="D24" s="18">
        <v>107733.1778129898</v>
      </c>
      <c r="E24" s="19">
        <v>7900.3628403999983</v>
      </c>
      <c r="F24" s="20">
        <f t="shared" si="0"/>
        <v>115633.54065338981</v>
      </c>
      <c r="G24" s="57">
        <f t="shared" ref="G24:G45" si="1">+F24/F12-1</f>
        <v>0.96920257187013314</v>
      </c>
    </row>
    <row r="25" spans="1:7" x14ac:dyDescent="0.35">
      <c r="B25" s="8"/>
      <c r="C25" s="9" t="s">
        <v>10</v>
      </c>
      <c r="D25" s="18">
        <v>109511.38217124999</v>
      </c>
      <c r="E25" s="19">
        <v>8593.7443710600091</v>
      </c>
      <c r="F25" s="20">
        <f t="shared" si="0"/>
        <v>118105.12654231</v>
      </c>
      <c r="G25" s="57">
        <f t="shared" si="1"/>
        <v>0.84595576621550062</v>
      </c>
    </row>
    <row r="26" spans="1:7" x14ac:dyDescent="0.35">
      <c r="B26" s="8"/>
      <c r="C26" s="9" t="s">
        <v>11</v>
      </c>
      <c r="D26" s="18">
        <v>114524.11853606995</v>
      </c>
      <c r="E26" s="19">
        <v>8898.1020664999869</v>
      </c>
      <c r="F26" s="20">
        <f t="shared" si="0"/>
        <v>123422.22060256993</v>
      </c>
      <c r="G26" s="57">
        <f t="shared" si="1"/>
        <v>0.87887404280340342</v>
      </c>
    </row>
    <row r="27" spans="1:7" x14ac:dyDescent="0.35">
      <c r="B27" s="8"/>
      <c r="C27" s="9" t="s">
        <v>12</v>
      </c>
      <c r="D27" s="18">
        <v>122756.47880075006</v>
      </c>
      <c r="E27" s="19">
        <v>9706.9828320599972</v>
      </c>
      <c r="F27" s="20">
        <f t="shared" ref="F27:F32" si="2">+D27+E27</f>
        <v>132463.46163281007</v>
      </c>
      <c r="G27" s="57">
        <f t="shared" si="1"/>
        <v>0.94358381653737955</v>
      </c>
    </row>
    <row r="28" spans="1:7" x14ac:dyDescent="0.35">
      <c r="B28" s="8"/>
      <c r="C28" s="9" t="s">
        <v>13</v>
      </c>
      <c r="D28" s="18">
        <v>122842.40727964994</v>
      </c>
      <c r="E28" s="19">
        <v>9785.4727860999919</v>
      </c>
      <c r="F28" s="20">
        <f t="shared" si="2"/>
        <v>132627.88006574992</v>
      </c>
      <c r="G28" s="57">
        <f t="shared" si="1"/>
        <v>0.87998184422994563</v>
      </c>
    </row>
    <row r="29" spans="1:7" ht="15" thickBot="1" x14ac:dyDescent="0.4">
      <c r="B29" s="10"/>
      <c r="C29" s="11" t="s">
        <v>14</v>
      </c>
      <c r="D29" s="21">
        <v>134504.78112262994</v>
      </c>
      <c r="E29" s="22">
        <v>10675.628139800008</v>
      </c>
      <c r="F29" s="23">
        <f t="shared" si="2"/>
        <v>145180.40926242995</v>
      </c>
      <c r="G29" s="58">
        <f t="shared" si="1"/>
        <v>0.83621105387999983</v>
      </c>
    </row>
    <row r="30" spans="1:7" x14ac:dyDescent="0.35">
      <c r="A30" t="s">
        <v>35</v>
      </c>
      <c r="B30" s="6">
        <v>2019</v>
      </c>
      <c r="C30" s="7" t="s">
        <v>3</v>
      </c>
      <c r="D30" s="15">
        <v>135546.44545225002</v>
      </c>
      <c r="E30" s="16">
        <v>10559.493052579986</v>
      </c>
      <c r="F30" s="17">
        <f t="shared" si="2"/>
        <v>146105.93850483</v>
      </c>
      <c r="G30" s="59">
        <f t="shared" si="1"/>
        <v>0.643097826535733</v>
      </c>
    </row>
    <row r="31" spans="1:7" x14ac:dyDescent="0.35">
      <c r="B31" s="8"/>
      <c r="C31" s="9" t="s">
        <v>4</v>
      </c>
      <c r="D31" s="18">
        <v>143259.10808628998</v>
      </c>
      <c r="E31" s="19">
        <v>11096.647179680003</v>
      </c>
      <c r="F31" s="20">
        <f t="shared" si="2"/>
        <v>154355.75526596999</v>
      </c>
      <c r="G31" s="57">
        <f t="shared" si="1"/>
        <v>0.78367957128009746</v>
      </c>
    </row>
    <row r="32" spans="1:7" x14ac:dyDescent="0.35">
      <c r="B32" s="8"/>
      <c r="C32" s="9" t="s">
        <v>5</v>
      </c>
      <c r="D32" s="18">
        <v>148265.34047109992</v>
      </c>
      <c r="E32" s="19">
        <v>11659.357118630005</v>
      </c>
      <c r="F32" s="20">
        <f t="shared" si="2"/>
        <v>159924.69758972991</v>
      </c>
      <c r="G32" s="57">
        <f t="shared" si="1"/>
        <v>0.64863755827073977</v>
      </c>
    </row>
    <row r="33" spans="2:9" x14ac:dyDescent="0.35">
      <c r="B33" s="8"/>
      <c r="C33" s="9" t="s">
        <v>6</v>
      </c>
      <c r="D33" s="18">
        <v>150224.02852741021</v>
      </c>
      <c r="E33" s="19">
        <v>11716.275853920009</v>
      </c>
      <c r="F33" s="20">
        <f t="shared" ref="F33:F44" si="3">+D33+E33</f>
        <v>161940.30438133021</v>
      </c>
      <c r="G33" s="57">
        <f t="shared" si="1"/>
        <v>0.69007733697790052</v>
      </c>
    </row>
    <row r="34" spans="2:9" x14ac:dyDescent="0.35">
      <c r="B34" s="8"/>
      <c r="C34" s="9" t="s">
        <v>7</v>
      </c>
      <c r="D34" s="18">
        <v>164564.94549961976</v>
      </c>
      <c r="E34" s="19">
        <v>12874.427609550014</v>
      </c>
      <c r="F34" s="20">
        <f t="shared" si="3"/>
        <v>177439.37310916977</v>
      </c>
      <c r="G34" s="57">
        <f t="shared" si="1"/>
        <v>0.68773578901301735</v>
      </c>
    </row>
    <row r="35" spans="2:9" x14ac:dyDescent="0.35">
      <c r="B35" s="8"/>
      <c r="C35" s="9" t="s">
        <v>8</v>
      </c>
      <c r="D35" s="18">
        <v>164718.99975290991</v>
      </c>
      <c r="E35" s="19">
        <v>12499.223654650001</v>
      </c>
      <c r="F35" s="20">
        <f t="shared" si="3"/>
        <v>177218.22340755991</v>
      </c>
      <c r="G35" s="57">
        <f t="shared" si="1"/>
        <v>0.67706508568802826</v>
      </c>
    </row>
    <row r="36" spans="2:9" x14ac:dyDescent="0.35">
      <c r="B36" s="8"/>
      <c r="C36" s="9" t="s">
        <v>9</v>
      </c>
      <c r="D36" s="18">
        <v>154863.19918163997</v>
      </c>
      <c r="E36" s="19">
        <v>17172.738995309985</v>
      </c>
      <c r="F36" s="20">
        <f t="shared" si="3"/>
        <v>172035.93817694995</v>
      </c>
      <c r="G36" s="57">
        <f t="shared" si="1"/>
        <v>0.48776849004931599</v>
      </c>
    </row>
    <row r="37" spans="2:9" x14ac:dyDescent="0.35">
      <c r="B37" s="8"/>
      <c r="C37" s="9" t="s">
        <v>10</v>
      </c>
      <c r="D37" s="18">
        <v>180338.07512147</v>
      </c>
      <c r="E37" s="19">
        <v>13476.103138259983</v>
      </c>
      <c r="F37" s="20">
        <f t="shared" si="3"/>
        <v>193814.17825972999</v>
      </c>
      <c r="G37" s="57">
        <f t="shared" si="1"/>
        <v>0.64103103678821238</v>
      </c>
      <c r="I37" s="44"/>
    </row>
    <row r="38" spans="2:9" x14ac:dyDescent="0.35">
      <c r="B38" s="8"/>
      <c r="C38" s="9" t="s">
        <v>11</v>
      </c>
      <c r="D38" s="18">
        <v>178838.73593586002</v>
      </c>
      <c r="E38" s="19">
        <v>13659.978262599991</v>
      </c>
      <c r="F38" s="20">
        <f t="shared" si="3"/>
        <v>192498.71419846002</v>
      </c>
      <c r="G38" s="57">
        <f t="shared" si="1"/>
        <v>0.55967631483736047</v>
      </c>
      <c r="I38" s="44"/>
    </row>
    <row r="39" spans="2:9" x14ac:dyDescent="0.35">
      <c r="B39" s="8"/>
      <c r="C39" s="9" t="s">
        <v>12</v>
      </c>
      <c r="D39" s="18">
        <v>194344.14851993974</v>
      </c>
      <c r="E39" s="19">
        <v>14441.186761440011</v>
      </c>
      <c r="F39" s="20">
        <f t="shared" si="3"/>
        <v>208785.33528137975</v>
      </c>
      <c r="G39" s="57">
        <f t="shared" si="1"/>
        <v>0.57617302694485373</v>
      </c>
    </row>
    <row r="40" spans="2:9" x14ac:dyDescent="0.35">
      <c r="B40" s="8"/>
      <c r="C40" s="9" t="s">
        <v>13</v>
      </c>
      <c r="D40" s="18">
        <v>174291.11628587975</v>
      </c>
      <c r="E40" s="19">
        <v>12866.35759632002</v>
      </c>
      <c r="F40" s="20">
        <f t="shared" si="3"/>
        <v>187157.47388219976</v>
      </c>
      <c r="G40" s="57">
        <f t="shared" si="1"/>
        <v>0.41114729263120942</v>
      </c>
    </row>
    <row r="41" spans="2:9" ht="15" thickBot="1" x14ac:dyDescent="0.4">
      <c r="B41" s="10"/>
      <c r="C41" s="11" t="s">
        <v>14</v>
      </c>
      <c r="D41" s="21">
        <v>182431.70744442981</v>
      </c>
      <c r="E41" s="22">
        <v>13776.161039090002</v>
      </c>
      <c r="F41" s="23">
        <f t="shared" si="3"/>
        <v>196207.86848351982</v>
      </c>
      <c r="G41" s="58">
        <f t="shared" si="1"/>
        <v>0.35147620453977368</v>
      </c>
    </row>
    <row r="42" spans="2:9" x14ac:dyDescent="0.35">
      <c r="B42" s="6">
        <v>2020</v>
      </c>
      <c r="C42" s="7" t="s">
        <v>3</v>
      </c>
      <c r="D42" s="15">
        <v>191917.81745868985</v>
      </c>
      <c r="E42" s="16">
        <v>14323.557220170003</v>
      </c>
      <c r="F42" s="17">
        <f t="shared" si="3"/>
        <v>206241.37467885987</v>
      </c>
      <c r="G42" s="59">
        <f t="shared" si="1"/>
        <v>0.4115878984073047</v>
      </c>
      <c r="I42" s="66"/>
    </row>
    <row r="43" spans="2:9" x14ac:dyDescent="0.35">
      <c r="B43" s="8"/>
      <c r="C43" s="9" t="s">
        <v>4</v>
      </c>
      <c r="D43" s="18">
        <v>189551.96312651967</v>
      </c>
      <c r="E43" s="19">
        <v>13977.922707719998</v>
      </c>
      <c r="F43" s="20">
        <f t="shared" si="3"/>
        <v>203529.88583423966</v>
      </c>
      <c r="G43" s="57">
        <f t="shared" si="1"/>
        <v>0.31857659264818383</v>
      </c>
      <c r="I43" s="44"/>
    </row>
    <row r="44" spans="2:9" x14ac:dyDescent="0.35">
      <c r="B44" s="8"/>
      <c r="C44" s="9" t="s">
        <v>5</v>
      </c>
      <c r="D44" s="18">
        <v>221093.5033061404</v>
      </c>
      <c r="E44" s="19">
        <v>16746.709003420001</v>
      </c>
      <c r="F44" s="20">
        <f t="shared" si="3"/>
        <v>237840.21230956039</v>
      </c>
      <c r="G44" s="57">
        <f t="shared" si="1"/>
        <v>0.4872012634328351</v>
      </c>
      <c r="H44" s="44"/>
      <c r="I44" s="44"/>
    </row>
    <row r="45" spans="2:9" x14ac:dyDescent="0.35">
      <c r="B45" s="8"/>
      <c r="C45" s="9" t="s">
        <v>6</v>
      </c>
      <c r="D45" s="18">
        <v>226049.09769898051</v>
      </c>
      <c r="E45" s="19">
        <v>18821.222596769981</v>
      </c>
      <c r="F45" s="20">
        <f t="shared" ref="F45:F56" si="4">+D45+E45</f>
        <v>244870.32029575048</v>
      </c>
      <c r="G45" s="57">
        <f t="shared" si="1"/>
        <v>0.5121023838459644</v>
      </c>
    </row>
    <row r="46" spans="2:9" x14ac:dyDescent="0.35">
      <c r="B46" s="8"/>
      <c r="C46" s="9" t="s">
        <v>7</v>
      </c>
      <c r="D46" s="18">
        <v>223567.94712465003</v>
      </c>
      <c r="E46" s="19">
        <v>19322.251073950007</v>
      </c>
      <c r="F46" s="20">
        <f t="shared" si="4"/>
        <v>242890.19819860003</v>
      </c>
      <c r="G46" s="57">
        <f t="shared" ref="G46:G56" si="5">+F46/F34-1</f>
        <v>0.36886303159536959</v>
      </c>
    </row>
    <row r="47" spans="2:9" x14ac:dyDescent="0.35">
      <c r="B47" s="8"/>
      <c r="C47" s="9" t="s">
        <v>8</v>
      </c>
      <c r="D47" s="18">
        <v>220832.93911994985</v>
      </c>
      <c r="E47" s="19">
        <v>19459.257713349998</v>
      </c>
      <c r="F47" s="20">
        <f t="shared" si="4"/>
        <v>240292.19683329985</v>
      </c>
      <c r="G47" s="57">
        <f t="shared" si="5"/>
        <v>0.35591132905494005</v>
      </c>
    </row>
    <row r="48" spans="2:9" x14ac:dyDescent="0.35">
      <c r="B48" s="8"/>
      <c r="C48" s="9" t="s">
        <v>9</v>
      </c>
      <c r="D48" s="18">
        <v>228745.97579266969</v>
      </c>
      <c r="E48" s="19">
        <v>19748.217241550032</v>
      </c>
      <c r="F48" s="20">
        <f t="shared" si="4"/>
        <v>248494.19303421973</v>
      </c>
      <c r="G48" s="57">
        <f t="shared" si="5"/>
        <v>0.44443187666188444</v>
      </c>
    </row>
    <row r="49" spans="2:10" x14ac:dyDescent="0.35">
      <c r="B49" s="8"/>
      <c r="C49" s="9" t="s">
        <v>10</v>
      </c>
      <c r="D49" s="18">
        <v>231942.48839902936</v>
      </c>
      <c r="E49" s="19">
        <v>20275.030378490006</v>
      </c>
      <c r="F49" s="20">
        <f t="shared" si="4"/>
        <v>252217.51877751938</v>
      </c>
      <c r="G49" s="57">
        <f t="shared" si="5"/>
        <v>0.30133678063285529</v>
      </c>
    </row>
    <row r="50" spans="2:10" x14ac:dyDescent="0.35">
      <c r="B50" s="8"/>
      <c r="C50" s="9" t="s">
        <v>11</v>
      </c>
      <c r="D50" s="18">
        <v>231348.28614464961</v>
      </c>
      <c r="E50" s="19">
        <v>19841.442415390004</v>
      </c>
      <c r="F50" s="20">
        <f t="shared" si="4"/>
        <v>251189.7285600396</v>
      </c>
      <c r="G50" s="57">
        <f t="shared" si="5"/>
        <v>0.30489042280599876</v>
      </c>
    </row>
    <row r="51" spans="2:10" x14ac:dyDescent="0.35">
      <c r="B51" s="8"/>
      <c r="C51" s="9" t="s">
        <v>12</v>
      </c>
      <c r="D51" s="18">
        <v>241596.69927712966</v>
      </c>
      <c r="E51" s="19">
        <v>20608.424639000033</v>
      </c>
      <c r="F51" s="20">
        <f t="shared" si="4"/>
        <v>262205.1239161297</v>
      </c>
      <c r="G51" s="57">
        <f t="shared" si="5"/>
        <v>0.25585986948152351</v>
      </c>
    </row>
    <row r="52" spans="2:10" x14ac:dyDescent="0.35">
      <c r="B52" s="8"/>
      <c r="C52" s="9" t="s">
        <v>13</v>
      </c>
      <c r="D52" s="18">
        <v>243127.41126586983</v>
      </c>
      <c r="E52" s="19">
        <v>19917.731418189993</v>
      </c>
      <c r="F52" s="20">
        <f t="shared" si="4"/>
        <v>263045.1426840598</v>
      </c>
      <c r="G52" s="57">
        <f t="shared" si="5"/>
        <v>0.40547495767988995</v>
      </c>
    </row>
    <row r="53" spans="2:10" ht="15" thickBot="1" x14ac:dyDescent="0.4">
      <c r="B53" s="10"/>
      <c r="C53" s="11" t="s">
        <v>14</v>
      </c>
      <c r="D53" s="21">
        <v>254887.62644493984</v>
      </c>
      <c r="E53" s="22">
        <v>20007.086289750026</v>
      </c>
      <c r="F53" s="23">
        <f t="shared" si="4"/>
        <v>274894.71273468988</v>
      </c>
      <c r="G53" s="58">
        <f t="shared" si="5"/>
        <v>0.40103816864907871</v>
      </c>
    </row>
    <row r="54" spans="2:10" x14ac:dyDescent="0.35">
      <c r="B54" s="6">
        <v>2021</v>
      </c>
      <c r="C54" s="7" t="s">
        <v>3</v>
      </c>
      <c r="D54" s="15">
        <v>258892.25209471019</v>
      </c>
      <c r="E54" s="16">
        <v>20366.977765930009</v>
      </c>
      <c r="F54" s="17">
        <f t="shared" si="4"/>
        <v>279259.22986064019</v>
      </c>
      <c r="G54" s="59">
        <f t="shared" si="5"/>
        <v>0.35404077041028748</v>
      </c>
    </row>
    <row r="55" spans="2:10" x14ac:dyDescent="0.35">
      <c r="B55" s="8"/>
      <c r="C55" s="9" t="s">
        <v>4</v>
      </c>
      <c r="D55" s="18">
        <v>243708.60393140028</v>
      </c>
      <c r="E55" s="19">
        <v>18886.600751720016</v>
      </c>
      <c r="F55" s="20">
        <f t="shared" si="4"/>
        <v>262595.2046831203</v>
      </c>
      <c r="G55" s="57">
        <f t="shared" si="5"/>
        <v>0.29020464786672684</v>
      </c>
    </row>
    <row r="56" spans="2:10" x14ac:dyDescent="0.35">
      <c r="B56" s="8"/>
      <c r="C56" s="9" t="s">
        <v>5</v>
      </c>
      <c r="D56" s="18">
        <v>279321.43738163984</v>
      </c>
      <c r="E56" s="19">
        <v>22200.020304130048</v>
      </c>
      <c r="F56" s="20">
        <f t="shared" si="4"/>
        <v>301521.45768576988</v>
      </c>
      <c r="G56" s="57">
        <f t="shared" si="5"/>
        <v>0.26774801770411027</v>
      </c>
      <c r="H56" s="44"/>
      <c r="I56" s="66"/>
      <c r="J56" s="68"/>
    </row>
    <row r="57" spans="2:10" x14ac:dyDescent="0.35">
      <c r="B57" s="8"/>
      <c r="C57" s="9" t="s">
        <v>6</v>
      </c>
      <c r="D57" s="18">
        <v>288773.72637818992</v>
      </c>
      <c r="E57" s="19">
        <v>23584.044573209962</v>
      </c>
      <c r="F57" s="20">
        <f t="shared" ref="F57:F68" si="6">+D57+E57</f>
        <v>312357.77095139987</v>
      </c>
      <c r="G57" s="57">
        <f t="shared" ref="G57:G68" si="7">+F57/F45-1</f>
        <v>0.2756048612757116</v>
      </c>
      <c r="H57" s="44"/>
      <c r="I57" s="44"/>
      <c r="J57" s="68"/>
    </row>
    <row r="58" spans="2:10" x14ac:dyDescent="0.35">
      <c r="B58" s="8"/>
      <c r="C58" s="9" t="s">
        <v>7</v>
      </c>
      <c r="D58" s="18">
        <v>293480.14514421031</v>
      </c>
      <c r="E58" s="19">
        <v>23451.120658340009</v>
      </c>
      <c r="F58" s="20">
        <f t="shared" si="6"/>
        <v>316931.2658025503</v>
      </c>
      <c r="G58" s="57">
        <f t="shared" si="7"/>
        <v>0.30483349329481935</v>
      </c>
      <c r="H58" s="44"/>
      <c r="I58" s="67"/>
    </row>
    <row r="59" spans="2:10" x14ac:dyDescent="0.35">
      <c r="B59" s="8"/>
      <c r="C59" s="9" t="s">
        <v>8</v>
      </c>
      <c r="D59" s="18">
        <v>293069.01200104004</v>
      </c>
      <c r="E59" s="19">
        <v>22768.069665270043</v>
      </c>
      <c r="F59" s="20">
        <f t="shared" si="6"/>
        <v>315837.08166631008</v>
      </c>
      <c r="G59" s="57">
        <f t="shared" si="7"/>
        <v>0.31438759072737876</v>
      </c>
      <c r="H59" s="55"/>
    </row>
    <row r="60" spans="2:10" x14ac:dyDescent="0.35">
      <c r="B60" s="8"/>
      <c r="C60" s="9" t="s">
        <v>9</v>
      </c>
      <c r="D60" s="18">
        <v>307662.27289507986</v>
      </c>
      <c r="E60" s="19">
        <v>23101.136770729969</v>
      </c>
      <c r="F60" s="20">
        <f t="shared" si="6"/>
        <v>330763.40966580983</v>
      </c>
      <c r="G60" s="57">
        <f t="shared" si="7"/>
        <v>0.33107098249278177</v>
      </c>
      <c r="H60" s="55"/>
    </row>
    <row r="61" spans="2:10" x14ac:dyDescent="0.35">
      <c r="B61" s="8"/>
      <c r="C61" s="9" t="s">
        <v>10</v>
      </c>
      <c r="D61" s="18">
        <v>307499.81733813044</v>
      </c>
      <c r="E61" s="19">
        <v>23475.003051150008</v>
      </c>
      <c r="F61" s="20">
        <f t="shared" si="6"/>
        <v>330974.82038928044</v>
      </c>
      <c r="G61" s="57">
        <f t="shared" si="7"/>
        <v>0.31225944174493581</v>
      </c>
      <c r="H61" s="55"/>
    </row>
    <row r="62" spans="2:10" x14ac:dyDescent="0.35">
      <c r="B62" s="8"/>
      <c r="C62" s="9" t="s">
        <v>11</v>
      </c>
      <c r="D62" s="18">
        <v>309040.25166347018</v>
      </c>
      <c r="E62" s="19">
        <v>23275.430359539983</v>
      </c>
      <c r="F62" s="20">
        <f t="shared" si="6"/>
        <v>332315.68202301016</v>
      </c>
      <c r="G62" s="57">
        <f t="shared" si="7"/>
        <v>0.32296684234673934</v>
      </c>
      <c r="H62" s="55"/>
    </row>
    <row r="63" spans="2:10" x14ac:dyDescent="0.35">
      <c r="B63" s="8"/>
      <c r="C63" s="9" t="s">
        <v>12</v>
      </c>
      <c r="D63" s="18">
        <v>328204.7333201404</v>
      </c>
      <c r="E63" s="19">
        <v>24531.868379150033</v>
      </c>
      <c r="F63" s="20">
        <f t="shared" si="6"/>
        <v>352736.60169929045</v>
      </c>
      <c r="G63" s="57">
        <f t="shared" si="7"/>
        <v>0.34526967448629509</v>
      </c>
      <c r="H63" s="55"/>
    </row>
    <row r="64" spans="2:10" x14ac:dyDescent="0.35">
      <c r="B64" s="8"/>
      <c r="C64" s="9" t="s">
        <v>13</v>
      </c>
      <c r="D64" s="18">
        <v>320532.97569726995</v>
      </c>
      <c r="E64" s="19">
        <v>24188.841137010018</v>
      </c>
      <c r="F64" s="20">
        <f t="shared" si="6"/>
        <v>344721.81683427998</v>
      </c>
      <c r="G64" s="57">
        <f t="shared" si="7"/>
        <v>0.31050439980304434</v>
      </c>
      <c r="H64" s="55"/>
    </row>
    <row r="65" spans="2:8" ht="15" thickBot="1" x14ac:dyDescent="0.4">
      <c r="B65" s="10"/>
      <c r="C65" s="11" t="s">
        <v>14</v>
      </c>
      <c r="D65" s="21">
        <v>334596.28315192077</v>
      </c>
      <c r="E65" s="22">
        <v>24667.612981640748</v>
      </c>
      <c r="F65" s="23">
        <f t="shared" si="6"/>
        <v>359263.8961335615</v>
      </c>
      <c r="G65" s="58">
        <f t="shared" si="7"/>
        <v>0.30691453669499702</v>
      </c>
      <c r="H65" s="55"/>
    </row>
    <row r="66" spans="2:8" x14ac:dyDescent="0.35">
      <c r="B66" s="6">
        <v>2022</v>
      </c>
      <c r="C66" s="7" t="s">
        <v>3</v>
      </c>
      <c r="D66" s="15">
        <v>344128.38649658056</v>
      </c>
      <c r="E66" s="16">
        <v>24927.851282339572</v>
      </c>
      <c r="F66" s="17">
        <f t="shared" si="6"/>
        <v>369056.2377789201</v>
      </c>
      <c r="G66" s="59">
        <f t="shared" si="7"/>
        <v>0.32155430623758319</v>
      </c>
      <c r="H66" s="55"/>
    </row>
    <row r="67" spans="2:8" x14ac:dyDescent="0.35">
      <c r="B67" s="8"/>
      <c r="C67" s="9" t="s">
        <v>4</v>
      </c>
      <c r="D67" s="18">
        <v>328825.98439616663</v>
      </c>
      <c r="E67" s="19">
        <v>23539.565606639284</v>
      </c>
      <c r="F67" s="20">
        <f t="shared" si="6"/>
        <v>352365.55000280589</v>
      </c>
      <c r="G67" s="57">
        <f t="shared" si="7"/>
        <v>0.34185828118229922</v>
      </c>
      <c r="H67" s="55"/>
    </row>
    <row r="68" spans="2:8" x14ac:dyDescent="0.35">
      <c r="B68" s="8"/>
      <c r="C68" s="9" t="s">
        <v>5</v>
      </c>
      <c r="D68" s="18">
        <v>357816.16824355331</v>
      </c>
      <c r="E68" s="19">
        <v>25731.20901273952</v>
      </c>
      <c r="F68" s="20">
        <f t="shared" si="6"/>
        <v>383547.37725629285</v>
      </c>
      <c r="G68" s="57">
        <f t="shared" si="7"/>
        <v>0.27204007369852312</v>
      </c>
      <c r="H68" s="55"/>
    </row>
    <row r="69" spans="2:8" x14ac:dyDescent="0.35">
      <c r="B69" s="8"/>
      <c r="C69" s="9" t="s">
        <v>6</v>
      </c>
      <c r="D69" s="18">
        <v>346084.67954345077</v>
      </c>
      <c r="E69" s="19">
        <v>24763.957152199684</v>
      </c>
      <c r="F69" s="20">
        <f t="shared" ref="F69:F80" si="8">+D69+E69</f>
        <v>370848.63669565046</v>
      </c>
      <c r="G69" s="57">
        <f t="shared" ref="G69:G80" si="9">+F69/F57-1</f>
        <v>0.18725599675684479</v>
      </c>
      <c r="H69" s="55"/>
    </row>
    <row r="70" spans="2:8" x14ac:dyDescent="0.35">
      <c r="B70" s="8"/>
      <c r="C70" s="9" t="s">
        <v>7</v>
      </c>
      <c r="D70" s="18">
        <v>378884.59692212188</v>
      </c>
      <c r="E70" s="19">
        <v>25993.697867039147</v>
      </c>
      <c r="F70" s="20">
        <f t="shared" si="8"/>
        <v>404878.29478916101</v>
      </c>
      <c r="G70" s="57">
        <f t="shared" si="9"/>
        <v>0.27749559124091627</v>
      </c>
      <c r="H70" s="55"/>
    </row>
    <row r="71" spans="2:8" x14ac:dyDescent="0.35">
      <c r="B71" s="8"/>
      <c r="C71" s="9" t="s">
        <v>8</v>
      </c>
      <c r="D71" s="18">
        <v>380953.70111012104</v>
      </c>
      <c r="E71" s="19">
        <v>26353.306725109731</v>
      </c>
      <c r="F71" s="20">
        <f t="shared" si="8"/>
        <v>407307.00783523079</v>
      </c>
      <c r="G71" s="57">
        <f t="shared" si="9"/>
        <v>0.28961110483398222</v>
      </c>
      <c r="H71" s="55"/>
    </row>
    <row r="72" spans="2:8" x14ac:dyDescent="0.35">
      <c r="B72" s="8"/>
      <c r="C72" s="9" t="s">
        <v>9</v>
      </c>
      <c r="D72" s="18">
        <v>408650.42224072031</v>
      </c>
      <c r="E72" s="19">
        <v>28209.347929752832</v>
      </c>
      <c r="F72" s="20">
        <f t="shared" si="8"/>
        <v>436859.77017047314</v>
      </c>
      <c r="G72" s="57">
        <f t="shared" si="9"/>
        <v>0.32076208372582338</v>
      </c>
      <c r="H72" s="55"/>
    </row>
    <row r="73" spans="2:8" x14ac:dyDescent="0.35">
      <c r="B73" s="8"/>
      <c r="C73" s="9" t="s">
        <v>10</v>
      </c>
      <c r="D73" s="18">
        <v>406130.61879788875</v>
      </c>
      <c r="E73" s="19">
        <v>28073.913062125197</v>
      </c>
      <c r="F73" s="20">
        <f t="shared" si="8"/>
        <v>434204.53186001396</v>
      </c>
      <c r="G73" s="57">
        <f t="shared" si="9"/>
        <v>0.31189596643430018</v>
      </c>
      <c r="H73" s="55"/>
    </row>
    <row r="74" spans="2:8" x14ac:dyDescent="0.35">
      <c r="B74" s="8"/>
      <c r="C74" s="9" t="s">
        <v>11</v>
      </c>
      <c r="D74" s="18">
        <v>400664.13359828165</v>
      </c>
      <c r="E74" s="19">
        <v>26817.108750056606</v>
      </c>
      <c r="F74" s="20">
        <f t="shared" si="8"/>
        <v>427481.24234833824</v>
      </c>
      <c r="G74" s="57">
        <f t="shared" si="9"/>
        <v>0.28637095831889936</v>
      </c>
      <c r="H74" s="55"/>
    </row>
    <row r="75" spans="2:8" x14ac:dyDescent="0.35">
      <c r="B75" s="8"/>
      <c r="C75" s="9" t="s">
        <v>12</v>
      </c>
      <c r="D75" s="18">
        <v>425010.17002719699</v>
      </c>
      <c r="E75" s="19">
        <v>28745.255099244641</v>
      </c>
      <c r="F75" s="20">
        <f t="shared" si="8"/>
        <v>453755.42512644164</v>
      </c>
      <c r="G75" s="57">
        <f t="shared" si="9"/>
        <v>0.28638599720158942</v>
      </c>
      <c r="H75" s="55"/>
    </row>
    <row r="76" spans="2:8" x14ac:dyDescent="0.35">
      <c r="B76" s="8"/>
      <c r="C76" s="9" t="s">
        <v>13</v>
      </c>
      <c r="D76" s="18">
        <v>418435.35297858756</v>
      </c>
      <c r="E76" s="19">
        <v>28026.398047694027</v>
      </c>
      <c r="F76" s="20">
        <f t="shared" si="8"/>
        <v>446461.75102628156</v>
      </c>
      <c r="G76" s="57">
        <f t="shared" si="9"/>
        <v>0.29513633667378691</v>
      </c>
      <c r="H76" s="55"/>
    </row>
    <row r="77" spans="2:8" ht="15" thickBot="1" x14ac:dyDescent="0.4">
      <c r="B77" s="10"/>
      <c r="C77" s="11" t="s">
        <v>14</v>
      </c>
      <c r="D77" s="21">
        <v>435965.15311983484</v>
      </c>
      <c r="E77" s="22">
        <v>28853.630761103912</v>
      </c>
      <c r="F77" s="23">
        <f t="shared" si="8"/>
        <v>464818.78388093878</v>
      </c>
      <c r="G77" s="58">
        <f t="shared" si="9"/>
        <v>0.2938087820217139</v>
      </c>
      <c r="H77" s="55"/>
    </row>
    <row r="78" spans="2:8" x14ac:dyDescent="0.35">
      <c r="B78" s="6">
        <v>2023</v>
      </c>
      <c r="C78" s="7" t="s">
        <v>3</v>
      </c>
      <c r="D78" s="15">
        <v>469473.99600420654</v>
      </c>
      <c r="E78" s="16">
        <v>30779.134035566098</v>
      </c>
      <c r="F78" s="17">
        <f t="shared" si="8"/>
        <v>500253.13003977266</v>
      </c>
      <c r="G78" s="59">
        <f t="shared" si="9"/>
        <v>0.35549295427285243</v>
      </c>
      <c r="H78" s="55"/>
    </row>
    <row r="79" spans="2:8" x14ac:dyDescent="0.35">
      <c r="B79" s="8"/>
      <c r="C79" s="9" t="s">
        <v>4</v>
      </c>
      <c r="D79" s="18">
        <v>431061.17803104507</v>
      </c>
      <c r="E79" s="19">
        <v>28225.127072193765</v>
      </c>
      <c r="F79" s="20">
        <f t="shared" si="8"/>
        <v>459286.30510323885</v>
      </c>
      <c r="G79" s="57">
        <f t="shared" si="9"/>
        <v>0.30343702754023916</v>
      </c>
      <c r="H79" s="55"/>
    </row>
    <row r="80" spans="2:8" x14ac:dyDescent="0.35">
      <c r="B80" s="8"/>
      <c r="C80" s="9" t="s">
        <v>5</v>
      </c>
      <c r="D80" s="18">
        <v>461762.92803175043</v>
      </c>
      <c r="E80" s="19">
        <v>30016.986003783448</v>
      </c>
      <c r="F80" s="20">
        <f t="shared" si="8"/>
        <v>491779.9140355339</v>
      </c>
      <c r="G80" s="57">
        <f t="shared" si="9"/>
        <v>0.28218818116677724</v>
      </c>
      <c r="H80" s="55"/>
    </row>
    <row r="81" spans="2:8" x14ac:dyDescent="0.35">
      <c r="B81" s="8"/>
      <c r="C81" s="9" t="s">
        <v>6</v>
      </c>
      <c r="D81" s="18">
        <v>444953.99416746158</v>
      </c>
      <c r="E81" s="19">
        <v>28860.524480055363</v>
      </c>
      <c r="F81" s="20">
        <f t="shared" ref="F81:F92" si="10">+D81+E81</f>
        <v>473814.51864751696</v>
      </c>
      <c r="G81" s="57">
        <f t="shared" ref="G81:G92" si="11">+F81/F69-1</f>
        <v>0.27764934737071445</v>
      </c>
      <c r="H81" s="55"/>
    </row>
    <row r="82" spans="2:8" x14ac:dyDescent="0.35">
      <c r="B82" s="8"/>
      <c r="C82" s="9" t="s">
        <v>7</v>
      </c>
      <c r="D82" s="18">
        <v>466267.82440729183</v>
      </c>
      <c r="E82" s="19">
        <v>30295.838686334911</v>
      </c>
      <c r="F82" s="20">
        <f t="shared" si="10"/>
        <v>496563.66309362673</v>
      </c>
      <c r="G82" s="57">
        <f t="shared" si="11"/>
        <v>0.22645167568740776</v>
      </c>
      <c r="H82" s="55"/>
    </row>
    <row r="83" spans="2:8" x14ac:dyDescent="0.35">
      <c r="B83" s="8"/>
      <c r="C83" s="9" t="s">
        <v>8</v>
      </c>
      <c r="D83" s="18">
        <v>462681.13483473024</v>
      </c>
      <c r="E83" s="19">
        <v>29787.719148654251</v>
      </c>
      <c r="F83" s="20">
        <f t="shared" si="10"/>
        <v>492468.8539833845</v>
      </c>
      <c r="G83" s="57">
        <f t="shared" si="11"/>
        <v>0.2090851483277314</v>
      </c>
      <c r="H83" s="55"/>
    </row>
    <row r="84" spans="2:8" x14ac:dyDescent="0.35">
      <c r="B84" s="8"/>
      <c r="C84" s="9" t="s">
        <v>9</v>
      </c>
      <c r="D84" s="18">
        <v>488090.00318717945</v>
      </c>
      <c r="E84" s="19">
        <v>31653.027795654009</v>
      </c>
      <c r="F84" s="20">
        <f t="shared" si="10"/>
        <v>519743.03098283347</v>
      </c>
      <c r="G84" s="57">
        <f t="shared" si="11"/>
        <v>0.18972509366110168</v>
      </c>
      <c r="H84" s="55"/>
    </row>
    <row r="85" spans="2:8" x14ac:dyDescent="0.35">
      <c r="B85" s="8"/>
      <c r="C85" s="9" t="s">
        <v>10</v>
      </c>
      <c r="D85" s="18">
        <v>484045.82205253287</v>
      </c>
      <c r="E85" s="19">
        <v>31797.059800407074</v>
      </c>
      <c r="F85" s="20">
        <f t="shared" si="10"/>
        <v>515842.88185293996</v>
      </c>
      <c r="G85" s="57">
        <f t="shared" si="11"/>
        <v>0.18801818959191774</v>
      </c>
      <c r="H85" s="55"/>
    </row>
    <row r="86" spans="2:8" x14ac:dyDescent="0.35">
      <c r="B86" s="8"/>
      <c r="C86" s="9" t="s">
        <v>11</v>
      </c>
      <c r="D86" s="18">
        <v>468747.62928852107</v>
      </c>
      <c r="E86" s="19">
        <v>31196.476838524643</v>
      </c>
      <c r="F86" s="20">
        <f t="shared" si="10"/>
        <v>499944.1061270457</v>
      </c>
      <c r="G86" s="57">
        <f t="shared" si="11"/>
        <v>0.1695112126572802</v>
      </c>
      <c r="H86" s="55"/>
    </row>
    <row r="87" spans="2:8" x14ac:dyDescent="0.35">
      <c r="B87" s="8"/>
      <c r="C87" s="9" t="s">
        <v>12</v>
      </c>
      <c r="D87" s="18">
        <v>480790.24387301563</v>
      </c>
      <c r="E87" s="19">
        <v>32095.91207978185</v>
      </c>
      <c r="F87" s="20">
        <f t="shared" si="10"/>
        <v>512886.1559527975</v>
      </c>
      <c r="G87" s="57">
        <f t="shared" si="11"/>
        <v>0.13031410216170691</v>
      </c>
      <c r="H87" s="55"/>
    </row>
    <row r="88" spans="2:8" x14ac:dyDescent="0.35">
      <c r="B88" s="8"/>
      <c r="C88" s="9" t="s">
        <v>13</v>
      </c>
      <c r="D88" s="18">
        <v>466544.15812615782</v>
      </c>
      <c r="E88" s="19">
        <v>30842.850402992684</v>
      </c>
      <c r="F88" s="20">
        <f t="shared" si="10"/>
        <v>497387.00852915051</v>
      </c>
      <c r="G88" s="57">
        <f t="shared" si="11"/>
        <v>0.11406409930034789</v>
      </c>
      <c r="H88" s="55"/>
    </row>
    <row r="89" spans="2:8" ht="15" thickBot="1" x14ac:dyDescent="0.4">
      <c r="B89" s="10"/>
      <c r="C89" s="11" t="s">
        <v>14</v>
      </c>
      <c r="D89" s="21">
        <v>488305.21207387862</v>
      </c>
      <c r="E89" s="22">
        <v>32262.272722993857</v>
      </c>
      <c r="F89" s="23">
        <f t="shared" si="10"/>
        <v>520567.48479687248</v>
      </c>
      <c r="G89" s="58">
        <f t="shared" si="11"/>
        <v>0.11993642006131466</v>
      </c>
      <c r="H89" s="55"/>
    </row>
    <row r="90" spans="2:8" x14ac:dyDescent="0.35">
      <c r="B90" s="6">
        <v>2024</v>
      </c>
      <c r="C90" s="7" t="s">
        <v>3</v>
      </c>
      <c r="D90" s="15">
        <v>509612.06311822671</v>
      </c>
      <c r="E90" s="16">
        <v>35878.567025116492</v>
      </c>
      <c r="F90" s="17">
        <f t="shared" si="10"/>
        <v>545490.63014334324</v>
      </c>
      <c r="G90" s="59">
        <f t="shared" si="11"/>
        <v>9.042921950328231E-2</v>
      </c>
      <c r="H90" s="55"/>
    </row>
    <row r="91" spans="2:8" x14ac:dyDescent="0.35">
      <c r="B91" s="8"/>
      <c r="C91" s="9" t="s">
        <v>4</v>
      </c>
      <c r="D91" s="18">
        <v>492868.68761772313</v>
      </c>
      <c r="E91" s="19">
        <v>34392.07028129472</v>
      </c>
      <c r="F91" s="20">
        <f t="shared" si="10"/>
        <v>527260.75789901789</v>
      </c>
      <c r="G91" s="57">
        <f t="shared" si="11"/>
        <v>0.14800017340055382</v>
      </c>
      <c r="H91" s="55"/>
    </row>
    <row r="92" spans="2:8" x14ac:dyDescent="0.35">
      <c r="B92" s="8"/>
      <c r="C92" s="9" t="s">
        <v>5</v>
      </c>
      <c r="D92" s="18">
        <v>516440.66462286178</v>
      </c>
      <c r="E92" s="19">
        <v>35926.825323581907</v>
      </c>
      <c r="F92" s="20">
        <f t="shared" si="10"/>
        <v>552367.4899464437</v>
      </c>
      <c r="G92" s="57">
        <f t="shared" si="11"/>
        <v>0.12320059071491896</v>
      </c>
      <c r="H92" s="55"/>
    </row>
    <row r="93" spans="2:8" x14ac:dyDescent="0.35">
      <c r="B93" s="8"/>
      <c r="C93" s="9" t="s">
        <v>6</v>
      </c>
      <c r="D93" s="18">
        <v>472146.79199124756</v>
      </c>
      <c r="E93" s="19">
        <v>33405.540028984709</v>
      </c>
      <c r="F93" s="20">
        <f t="shared" ref="F93:F102" si="12">+D93+E93</f>
        <v>505552.33202023228</v>
      </c>
      <c r="G93" s="57">
        <f t="shared" ref="G93:G102" si="13">+F93/F81-1</f>
        <v>6.6983623598765085E-2</v>
      </c>
      <c r="H93" s="55"/>
    </row>
    <row r="94" spans="2:8" x14ac:dyDescent="0.35">
      <c r="B94" s="8"/>
      <c r="C94" s="9" t="s">
        <v>7</v>
      </c>
      <c r="D94" s="18">
        <v>520681.13441155269</v>
      </c>
      <c r="E94" s="19">
        <v>36477.352946104707</v>
      </c>
      <c r="F94" s="20">
        <f t="shared" si="12"/>
        <v>557158.4873576574</v>
      </c>
      <c r="G94" s="57">
        <f t="shared" si="13"/>
        <v>0.12202830929375819</v>
      </c>
      <c r="H94" s="55"/>
    </row>
    <row r="95" spans="2:8" x14ac:dyDescent="0.35">
      <c r="B95" s="8"/>
      <c r="C95" s="9" t="s">
        <v>8</v>
      </c>
      <c r="D95" s="18">
        <v>503438.29158868833</v>
      </c>
      <c r="E95" s="19">
        <v>36060.098800075517</v>
      </c>
      <c r="F95" s="20">
        <f t="shared" si="12"/>
        <v>539498.39038876386</v>
      </c>
      <c r="G95" s="57">
        <f t="shared" si="13"/>
        <v>9.549748380019607E-2</v>
      </c>
      <c r="H95" s="55"/>
    </row>
    <row r="96" spans="2:8" x14ac:dyDescent="0.35">
      <c r="B96" s="8"/>
      <c r="C96" s="9" t="s">
        <v>9</v>
      </c>
      <c r="D96" s="18">
        <v>515086.72272456344</v>
      </c>
      <c r="E96" s="19">
        <v>37446.996586757923</v>
      </c>
      <c r="F96" s="20">
        <f t="shared" si="12"/>
        <v>552533.71931132139</v>
      </c>
      <c r="G96" s="57">
        <f t="shared" si="13"/>
        <v>6.3090193372060677E-2</v>
      </c>
      <c r="H96" s="55"/>
    </row>
    <row r="97" spans="2:8" x14ac:dyDescent="0.35">
      <c r="B97" s="8"/>
      <c r="C97" s="9" t="s">
        <v>10</v>
      </c>
      <c r="D97" s="18">
        <v>502413.11583190167</v>
      </c>
      <c r="E97" s="19">
        <v>37505.712499828514</v>
      </c>
      <c r="F97" s="20">
        <f t="shared" si="12"/>
        <v>539918.82833173021</v>
      </c>
      <c r="G97" s="57">
        <f t="shared" si="13"/>
        <v>4.6673022592282232E-2</v>
      </c>
      <c r="H97" s="55"/>
    </row>
    <row r="98" spans="2:8" x14ac:dyDescent="0.35">
      <c r="B98" s="8"/>
      <c r="C98" s="9" t="s">
        <v>11</v>
      </c>
      <c r="D98" s="18">
        <v>501432.15814804757</v>
      </c>
      <c r="E98" s="19">
        <v>37264.85294378554</v>
      </c>
      <c r="F98" s="20">
        <f t="shared" si="12"/>
        <v>538697.01109183312</v>
      </c>
      <c r="G98" s="57">
        <f t="shared" si="13"/>
        <v>7.7514475098021229E-2</v>
      </c>
      <c r="H98" s="55"/>
    </row>
    <row r="99" spans="2:8" x14ac:dyDescent="0.35">
      <c r="B99" s="8"/>
      <c r="C99" s="9" t="s">
        <v>12</v>
      </c>
      <c r="D99" s="18">
        <v>521630.22312389757</v>
      </c>
      <c r="E99" s="19">
        <v>40154.094537397483</v>
      </c>
      <c r="F99" s="20">
        <f t="shared" si="12"/>
        <v>561784.31766129506</v>
      </c>
      <c r="G99" s="57">
        <f t="shared" si="13"/>
        <v>9.5339211520846456E-2</v>
      </c>
      <c r="H99" s="55"/>
    </row>
    <row r="100" spans="2:8" x14ac:dyDescent="0.35">
      <c r="B100" s="8"/>
      <c r="C100" s="9" t="s">
        <v>13</v>
      </c>
      <c r="D100" s="18">
        <v>490134.85087107582</v>
      </c>
      <c r="E100" s="19">
        <v>38658.575385750868</v>
      </c>
      <c r="F100" s="20">
        <f t="shared" si="12"/>
        <v>528793.42625682673</v>
      </c>
      <c r="G100" s="57">
        <f t="shared" si="13"/>
        <v>6.314281874902572E-2</v>
      </c>
      <c r="H100" s="55"/>
    </row>
    <row r="101" spans="2:8" ht="15" thickBot="1" x14ac:dyDescent="0.4">
      <c r="B101" s="10"/>
      <c r="C101" s="11" t="s">
        <v>14</v>
      </c>
      <c r="D101" s="21">
        <v>499728.66847895476</v>
      </c>
      <c r="E101" s="22">
        <v>40859.501416589315</v>
      </c>
      <c r="F101" s="23">
        <f t="shared" si="12"/>
        <v>540588.16989554407</v>
      </c>
      <c r="G101" s="58">
        <f t="shared" si="13"/>
        <v>3.8459346162359243E-2</v>
      </c>
      <c r="H101" s="55"/>
    </row>
    <row r="102" spans="2:8" x14ac:dyDescent="0.35">
      <c r="B102" s="6">
        <v>2025</v>
      </c>
      <c r="C102" s="7" t="s">
        <v>3</v>
      </c>
      <c r="D102" s="15">
        <v>518480.98334300733</v>
      </c>
      <c r="E102" s="16">
        <v>41726.250211814891</v>
      </c>
      <c r="F102" s="17">
        <f t="shared" si="12"/>
        <v>560207.23355482228</v>
      </c>
      <c r="G102" s="59">
        <f t="shared" si="13"/>
        <v>2.6978654807712887E-2</v>
      </c>
      <c r="H102" s="55"/>
    </row>
    <row r="103" spans="2:8" x14ac:dyDescent="0.35">
      <c r="B103" s="8"/>
      <c r="C103" s="9" t="s">
        <v>4</v>
      </c>
      <c r="D103" s="18">
        <v>483141.53123538924</v>
      </c>
      <c r="E103" s="19">
        <v>39353.123478079833</v>
      </c>
      <c r="F103" s="20">
        <f t="shared" ref="F103:F114" si="14">+D103+E103</f>
        <v>522494.65471346909</v>
      </c>
      <c r="G103" s="57">
        <f t="shared" ref="G103:G114" si="15">+F103/F91-1</f>
        <v>-9.0393664124376327E-3</v>
      </c>
      <c r="H103" s="55"/>
    </row>
    <row r="104" spans="2:8" x14ac:dyDescent="0.35">
      <c r="B104" s="8"/>
      <c r="C104" s="9" t="s">
        <v>5</v>
      </c>
      <c r="D104" s="18">
        <v>521123.76106092334</v>
      </c>
      <c r="E104" s="19">
        <v>41856.289257483433</v>
      </c>
      <c r="F104" s="20">
        <f t="shared" si="14"/>
        <v>562980.05031840678</v>
      </c>
      <c r="G104" s="57">
        <f t="shared" si="15"/>
        <v>1.921286202595307E-2</v>
      </c>
      <c r="H104" s="55"/>
    </row>
    <row r="105" spans="2:8" x14ac:dyDescent="0.35">
      <c r="B105" s="8"/>
      <c r="C105" s="9" t="s">
        <v>6</v>
      </c>
      <c r="D105" s="18">
        <v>514965.57865339646</v>
      </c>
      <c r="E105" s="19">
        <v>41799.66064140974</v>
      </c>
      <c r="F105" s="20">
        <f t="shared" si="14"/>
        <v>556765.23929480615</v>
      </c>
      <c r="G105" s="57">
        <f t="shared" si="15"/>
        <v>0.10130090206472309</v>
      </c>
      <c r="H105" s="55"/>
    </row>
    <row r="106" spans="2:8" x14ac:dyDescent="0.35">
      <c r="B106" s="8"/>
      <c r="C106" s="9" t="s">
        <v>7</v>
      </c>
      <c r="D106" s="18">
        <v>568672.36323257978</v>
      </c>
      <c r="E106" s="19">
        <v>46933.284027759793</v>
      </c>
      <c r="F106" s="20">
        <f t="shared" si="14"/>
        <v>615605.64726033958</v>
      </c>
      <c r="G106" s="57">
        <f t="shared" si="15"/>
        <v>0.10490221584861747</v>
      </c>
      <c r="H106" s="55"/>
    </row>
    <row r="107" spans="2:8" x14ac:dyDescent="0.35">
      <c r="B107" s="8"/>
      <c r="C107" s="9" t="s">
        <v>8</v>
      </c>
      <c r="D107" s="18">
        <v>558904.83177359891</v>
      </c>
      <c r="E107" s="19">
        <v>46040.97448513141</v>
      </c>
      <c r="F107" s="20">
        <f t="shared" si="14"/>
        <v>604945.80625873036</v>
      </c>
      <c r="G107" s="57">
        <f t="shared" si="15"/>
        <v>0.12131160543927644</v>
      </c>
      <c r="H107" s="66"/>
    </row>
    <row r="108" spans="2:8" x14ac:dyDescent="0.35">
      <c r="B108" s="8"/>
      <c r="C108" s="9" t="s">
        <v>9</v>
      </c>
      <c r="D108" s="18">
        <v>573994.63664200564</v>
      </c>
      <c r="E108" s="19">
        <v>49225.393578068397</v>
      </c>
      <c r="F108" s="20">
        <f t="shared" si="14"/>
        <v>623220.030220074</v>
      </c>
      <c r="G108" s="57">
        <f t="shared" si="15"/>
        <v>0.12793121657236783</v>
      </c>
      <c r="H108" s="55"/>
    </row>
    <row r="109" spans="2:8" ht="14.5" customHeight="1" x14ac:dyDescent="0.35">
      <c r="B109" s="8"/>
      <c r="C109" s="9" t="s">
        <v>10</v>
      </c>
      <c r="D109" s="18">
        <v>570982.60701113206</v>
      </c>
      <c r="E109" s="19">
        <v>50167.485675098622</v>
      </c>
      <c r="F109" s="20">
        <f t="shared" si="14"/>
        <v>621150.09268623067</v>
      </c>
      <c r="G109" s="57">
        <f t="shared" si="15"/>
        <v>0.15045088278453478</v>
      </c>
      <c r="H109" s="55"/>
    </row>
    <row r="110" spans="2:8" ht="14.5" customHeight="1" x14ac:dyDescent="0.35">
      <c r="B110" s="8"/>
      <c r="C110" s="9" t="s">
        <v>11</v>
      </c>
      <c r="D110" s="18">
        <v>550940.19727221131</v>
      </c>
      <c r="E110" s="19">
        <v>51199.287769788069</v>
      </c>
      <c r="F110" s="20">
        <f t="shared" si="14"/>
        <v>602139.48504199937</v>
      </c>
      <c r="G110" s="57">
        <f t="shared" si="15"/>
        <v>0.11777023566843403</v>
      </c>
      <c r="H110" s="55"/>
    </row>
    <row r="111" spans="2:8" ht="14.5" customHeight="1" x14ac:dyDescent="0.35">
      <c r="B111" s="8"/>
      <c r="C111" s="9" t="s">
        <v>12</v>
      </c>
      <c r="D111" s="18">
        <v>573107.12436464324</v>
      </c>
      <c r="E111" s="19">
        <v>53611.638271145261</v>
      </c>
      <c r="F111" s="20">
        <f t="shared" si="14"/>
        <v>626718.76263578853</v>
      </c>
      <c r="G111" s="57">
        <f t="shared" si="15"/>
        <v>0.11558607624508843</v>
      </c>
      <c r="H111" s="55"/>
    </row>
    <row r="112" spans="2:8" ht="14.5" customHeight="1" x14ac:dyDescent="0.35">
      <c r="B112" s="8"/>
      <c r="C112" s="9" t="s">
        <v>13</v>
      </c>
      <c r="D112" s="18">
        <v>576618.15410214243</v>
      </c>
      <c r="E112" s="19">
        <v>54410.289429604964</v>
      </c>
      <c r="F112" s="20">
        <f t="shared" si="14"/>
        <v>631028.44353174744</v>
      </c>
      <c r="G112" s="57">
        <f t="shared" si="15"/>
        <v>0.193336399808546</v>
      </c>
      <c r="H112" s="55"/>
    </row>
    <row r="113" spans="2:9" ht="14.5" customHeight="1" thickBot="1" x14ac:dyDescent="0.4">
      <c r="B113" s="10"/>
      <c r="C113" s="11" t="s">
        <v>14</v>
      </c>
      <c r="D113" s="21">
        <v>596151.22701488493</v>
      </c>
      <c r="E113" s="22">
        <v>55602.689780064989</v>
      </c>
      <c r="F113" s="23">
        <f t="shared" si="14"/>
        <v>651753.91679494991</v>
      </c>
      <c r="G113" s="58">
        <f t="shared" si="15"/>
        <v>0.20563851206896744</v>
      </c>
      <c r="H113" s="55"/>
    </row>
    <row r="114" spans="2:9" ht="14.5" customHeight="1" x14ac:dyDescent="0.35">
      <c r="B114" s="6">
        <v>2026</v>
      </c>
      <c r="C114" s="7" t="s">
        <v>3</v>
      </c>
      <c r="D114" s="15">
        <v>620348.71744088852</v>
      </c>
      <c r="E114" s="16">
        <v>57440.224529477353</v>
      </c>
      <c r="F114" s="17">
        <f t="shared" si="14"/>
        <v>677788.94197036582</v>
      </c>
      <c r="G114" s="59">
        <f t="shared" si="15"/>
        <v>0.2098896647039401</v>
      </c>
      <c r="H114" s="55"/>
    </row>
    <row r="115" spans="2:9" ht="14.5" customHeight="1" x14ac:dyDescent="0.35">
      <c r="B115" s="8"/>
      <c r="C115" s="9" t="s">
        <v>4</v>
      </c>
      <c r="D115" s="18">
        <v>577052.95495491335</v>
      </c>
      <c r="E115" s="19">
        <v>54557.750277546693</v>
      </c>
      <c r="F115" s="20">
        <f>+D115+E115</f>
        <v>631610.70523246005</v>
      </c>
      <c r="G115" s="57">
        <f>+F115/F103-1</f>
        <v>0.20883668289167301</v>
      </c>
      <c r="H115" s="55"/>
    </row>
    <row r="116" spans="2:9" ht="14.5" customHeight="1" x14ac:dyDescent="0.35">
      <c r="B116" s="8"/>
      <c r="C116" s="9" t="s">
        <v>5</v>
      </c>
      <c r="D116" s="18">
        <v>608081.79523595679</v>
      </c>
      <c r="E116" s="19">
        <v>58266.985126117142</v>
      </c>
      <c r="F116" s="20">
        <f>+D116+E116</f>
        <v>666348.78036207391</v>
      </c>
      <c r="G116" s="57">
        <f>+F116/F104-1</f>
        <v>0.18360993428666705</v>
      </c>
      <c r="H116" s="55"/>
    </row>
    <row r="117" spans="2:9" ht="14.5" customHeight="1" x14ac:dyDescent="0.35">
      <c r="B117" s="8"/>
      <c r="C117" s="9" t="s">
        <v>6</v>
      </c>
      <c r="D117" s="18">
        <v>593171.47939403495</v>
      </c>
      <c r="E117" s="19">
        <v>57178.056474395009</v>
      </c>
      <c r="F117" s="20">
        <f>+D117+E117</f>
        <v>650349.53586842993</v>
      </c>
      <c r="G117" s="57">
        <f>+F117/F105-1</f>
        <v>0.16808573877952004</v>
      </c>
      <c r="H117" s="55"/>
    </row>
    <row r="118" spans="2:9" ht="14.5" customHeight="1" x14ac:dyDescent="0.35">
      <c r="B118" s="8"/>
      <c r="C118" s="9" t="s">
        <v>7</v>
      </c>
      <c r="D118" s="18">
        <v>621795.18241440714</v>
      </c>
      <c r="E118" s="19">
        <v>59268.003099544039</v>
      </c>
      <c r="F118" s="20">
        <f>+D118+E118</f>
        <v>681063.18551395123</v>
      </c>
      <c r="G118" s="57">
        <f>+F118/F106-1</f>
        <v>0.10633030828245427</v>
      </c>
      <c r="H118" s="55"/>
    </row>
    <row r="119" spans="2:9" ht="14.5" customHeight="1" thickBot="1" x14ac:dyDescent="0.4">
      <c r="B119" s="10"/>
      <c r="C119" s="11" t="s">
        <v>8</v>
      </c>
      <c r="D119" s="21">
        <v>636829.3127173183</v>
      </c>
      <c r="E119" s="22">
        <v>59334.895496116595</v>
      </c>
      <c r="F119" s="23">
        <f t="shared" ref="F119" si="16">+D119+E119</f>
        <v>696164.2082134349</v>
      </c>
      <c r="G119" s="58">
        <f t="shared" ref="G119" si="17">+F119/F107-1</f>
        <v>0.15078772513333405</v>
      </c>
      <c r="H119" s="55"/>
    </row>
    <row r="120" spans="2:9" ht="15" thickBot="1" x14ac:dyDescent="0.4">
      <c r="B120" s="60" t="s">
        <v>51</v>
      </c>
      <c r="C120" s="61"/>
      <c r="D120" s="62">
        <f>SUM(D108:D119)</f>
        <v>7099073.3885645382</v>
      </c>
      <c r="E120" s="64">
        <f t="shared" ref="E120:F120" si="18">SUM(E108:E119)</f>
        <v>660262.69950696721</v>
      </c>
      <c r="F120" s="62">
        <f t="shared" si="18"/>
        <v>7759336.0880715055</v>
      </c>
      <c r="G120" s="55"/>
      <c r="H120" s="55"/>
    </row>
    <row r="121" spans="2:9" ht="15" thickBot="1" x14ac:dyDescent="0.4">
      <c r="B121" s="28" t="s">
        <v>52</v>
      </c>
      <c r="C121" s="29"/>
      <c r="D121" s="52">
        <f>SUM(D108:D119)/SUM(D96:D107)-1</f>
        <v>0.1458037742097571</v>
      </c>
      <c r="E121" s="51">
        <f t="shared" ref="E121:F121" si="19">SUM(E108:E119)/SUM(E96:E107)-1</f>
        <v>0.34857766063402984</v>
      </c>
      <c r="F121" s="52">
        <f t="shared" si="19"/>
        <v>0.16065393000576256</v>
      </c>
      <c r="G121" s="44"/>
    </row>
    <row r="122" spans="2:9" ht="15" thickBot="1" x14ac:dyDescent="0.4">
      <c r="B122" s="28" t="s">
        <v>53</v>
      </c>
      <c r="C122" s="29"/>
      <c r="D122" s="52">
        <f>SUM(D108:D119)/SUM($F$108:$F$119)</f>
        <v>0.91490732041856071</v>
      </c>
      <c r="E122" s="51">
        <f t="shared" ref="E122:F122" si="20">SUM(E108:E119)/SUM($F$108:$F$119)</f>
        <v>8.509267958143929E-2</v>
      </c>
      <c r="F122" s="52">
        <f t="shared" si="20"/>
        <v>1</v>
      </c>
    </row>
    <row r="123" spans="2:9" x14ac:dyDescent="0.35">
      <c r="I123" s="68"/>
    </row>
    <row r="124" spans="2:9" x14ac:dyDescent="0.35"/>
    <row r="125" spans="2:9" x14ac:dyDescent="0.35"/>
    <row r="126" spans="2:9" x14ac:dyDescent="0.35"/>
    <row r="127" spans="2:9" x14ac:dyDescent="0.35"/>
    <row r="128" spans="2:9" x14ac:dyDescent="0.35"/>
    <row r="129" spans="6:6" x14ac:dyDescent="0.35"/>
    <row r="130" spans="6:6" x14ac:dyDescent="0.35"/>
    <row r="131" spans="6:6" x14ac:dyDescent="0.35"/>
    <row r="132" spans="6:6" x14ac:dyDescent="0.35"/>
    <row r="133" spans="6:6" x14ac:dyDescent="0.35"/>
    <row r="134" spans="6:6" x14ac:dyDescent="0.35"/>
    <row r="135" spans="6:6" x14ac:dyDescent="0.35"/>
    <row r="136" spans="6:6" x14ac:dyDescent="0.35"/>
    <row r="137" spans="6:6" x14ac:dyDescent="0.35"/>
    <row r="138" spans="6:6" x14ac:dyDescent="0.35">
      <c r="F138" s="44"/>
    </row>
    <row r="139" spans="6:6" x14ac:dyDescent="0.35">
      <c r="F139" s="55"/>
    </row>
    <row r="140" spans="6:6" x14ac:dyDescent="0.35">
      <c r="F140" s="55"/>
    </row>
    <row r="141" spans="6:6" x14ac:dyDescent="0.35"/>
    <row r="142" spans="6:6" x14ac:dyDescent="0.35"/>
    <row r="143" spans="6:6" x14ac:dyDescent="0.35"/>
    <row r="144" spans="6:6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</sheetData>
  <mergeCells count="3">
    <mergeCell ref="B9:B10"/>
    <mergeCell ref="C9:C10"/>
    <mergeCell ref="D9:F9"/>
  </mergeCells>
  <phoneticPr fontId="24" type="noConversion"/>
  <pageMargins left="0.7" right="0.7" top="0.75" bottom="0.75" header="0.3" footer="0.3"/>
  <ignoredErrors>
    <ignoredError sqref="D120:F122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C952-AB93-42F0-83F2-95FF59F0646C}">
  <dimension ref="A1:K137"/>
  <sheetViews>
    <sheetView showGridLines="0" topLeftCell="A112" zoomScale="110" zoomScaleNormal="110" workbookViewId="0">
      <selection activeCell="H116" sqref="H116"/>
    </sheetView>
  </sheetViews>
  <sheetFormatPr baseColWidth="10" defaultColWidth="0" defaultRowHeight="14.5" customHeight="1" zeroHeight="1" x14ac:dyDescent="0.35"/>
  <cols>
    <col min="1" max="1" width="15.54296875" customWidth="1"/>
    <col min="2" max="2" width="14.54296875" customWidth="1"/>
    <col min="3" max="3" width="13.7265625" customWidth="1"/>
    <col min="4" max="5" width="13" style="56" customWidth="1"/>
    <col min="6" max="7" width="13" customWidth="1"/>
    <col min="8" max="11" width="11.54296875" customWidth="1"/>
    <col min="12" max="16384" width="11.54296875" hidden="1"/>
  </cols>
  <sheetData>
    <row r="1" spans="2:8" x14ac:dyDescent="0.35">
      <c r="D1"/>
      <c r="E1"/>
    </row>
    <row r="2" spans="2:8" x14ac:dyDescent="0.35">
      <c r="B2" s="27" t="s">
        <v>0</v>
      </c>
      <c r="D2"/>
      <c r="E2"/>
    </row>
    <row r="3" spans="2:8" x14ac:dyDescent="0.35">
      <c r="B3" s="27" t="s">
        <v>46</v>
      </c>
      <c r="D3"/>
      <c r="E3"/>
    </row>
    <row r="4" spans="2:8" x14ac:dyDescent="0.35">
      <c r="D4"/>
      <c r="E4"/>
    </row>
    <row r="5" spans="2:8" x14ac:dyDescent="0.35">
      <c r="D5"/>
      <c r="E5"/>
    </row>
    <row r="6" spans="2:8" x14ac:dyDescent="0.35">
      <c r="D6"/>
      <c r="E6"/>
    </row>
    <row r="7" spans="2:8" x14ac:dyDescent="0.35">
      <c r="D7"/>
      <c r="E7"/>
    </row>
    <row r="8" spans="2:8" ht="15" thickBot="1" x14ac:dyDescent="0.4">
      <c r="D8"/>
      <c r="E8"/>
    </row>
    <row r="9" spans="2:8" ht="15" thickBot="1" x14ac:dyDescent="0.4">
      <c r="B9" s="71" t="s">
        <v>1</v>
      </c>
      <c r="C9" s="73" t="s">
        <v>2</v>
      </c>
      <c r="D9" s="75" t="s">
        <v>16</v>
      </c>
      <c r="E9" s="78"/>
      <c r="F9" s="76"/>
      <c r="G9" s="77"/>
    </row>
    <row r="10" spans="2:8" ht="87.5" thickBot="1" x14ac:dyDescent="0.4">
      <c r="B10" s="72"/>
      <c r="C10" s="74"/>
      <c r="D10" s="13" t="s">
        <v>47</v>
      </c>
      <c r="E10" s="70" t="s">
        <v>48</v>
      </c>
      <c r="F10" s="24" t="s">
        <v>49</v>
      </c>
      <c r="G10" s="14" t="s">
        <v>18</v>
      </c>
    </row>
    <row r="11" spans="2:8" x14ac:dyDescent="0.35">
      <c r="B11" s="8">
        <v>2017</v>
      </c>
      <c r="C11" s="9" t="s">
        <v>8</v>
      </c>
      <c r="D11" s="15">
        <v>10653.89726661</v>
      </c>
      <c r="E11" s="16">
        <v>12917.43150757002</v>
      </c>
      <c r="F11" s="16">
        <v>29569.804385460004</v>
      </c>
      <c r="G11" s="17">
        <f>SUM(D11:F11)</f>
        <v>53141.133159640027</v>
      </c>
      <c r="H11" s="44"/>
    </row>
    <row r="12" spans="2:8" x14ac:dyDescent="0.35">
      <c r="B12" s="8"/>
      <c r="C12" s="9" t="s">
        <v>9</v>
      </c>
      <c r="D12" s="18">
        <v>11721.701042930003</v>
      </c>
      <c r="E12" s="19">
        <v>14471.649242600017</v>
      </c>
      <c r="F12" s="19">
        <v>32527.647901860051</v>
      </c>
      <c r="G12" s="20">
        <f t="shared" ref="G12:G75" si="0">SUM(D12:F12)</f>
        <v>58720.998187390069</v>
      </c>
      <c r="H12" s="44"/>
    </row>
    <row r="13" spans="2:8" x14ac:dyDescent="0.35">
      <c r="B13" s="8"/>
      <c r="C13" s="9" t="s">
        <v>10</v>
      </c>
      <c r="D13" s="18">
        <v>12525.259639590002</v>
      </c>
      <c r="E13" s="19">
        <v>15625.863341239987</v>
      </c>
      <c r="F13" s="19">
        <v>35829.351905869982</v>
      </c>
      <c r="G13" s="20">
        <f t="shared" si="0"/>
        <v>63980.474886699973</v>
      </c>
      <c r="H13" s="44"/>
    </row>
    <row r="14" spans="2:8" x14ac:dyDescent="0.35">
      <c r="B14" s="8"/>
      <c r="C14" s="9" t="s">
        <v>11</v>
      </c>
      <c r="D14" s="18">
        <v>13374.491103949991</v>
      </c>
      <c r="E14" s="19">
        <v>17286.933543950036</v>
      </c>
      <c r="F14" s="19">
        <v>35028.034991670007</v>
      </c>
      <c r="G14" s="20">
        <f t="shared" si="0"/>
        <v>65689.459639570036</v>
      </c>
      <c r="H14" s="44"/>
    </row>
    <row r="15" spans="2:8" x14ac:dyDescent="0.35">
      <c r="B15" s="8"/>
      <c r="C15" s="9" t="s">
        <v>12</v>
      </c>
      <c r="D15" s="18">
        <v>13455.709663379994</v>
      </c>
      <c r="E15" s="19">
        <v>17379.966872919977</v>
      </c>
      <c r="F15" s="19">
        <v>37318.555097919998</v>
      </c>
      <c r="G15" s="20">
        <f t="shared" si="0"/>
        <v>68154.231634219963</v>
      </c>
      <c r="H15" s="44"/>
    </row>
    <row r="16" spans="2:8" x14ac:dyDescent="0.35">
      <c r="B16" s="8"/>
      <c r="C16" s="9" t="s">
        <v>13</v>
      </c>
      <c r="D16" s="18">
        <v>14292.301074960003</v>
      </c>
      <c r="E16" s="19">
        <v>18626.34866136</v>
      </c>
      <c r="F16" s="19">
        <v>37628.776278890029</v>
      </c>
      <c r="G16" s="20">
        <f t="shared" si="0"/>
        <v>70547.426015210032</v>
      </c>
      <c r="H16" s="44"/>
    </row>
    <row r="17" spans="2:8" ht="15" thickBot="1" x14ac:dyDescent="0.4">
      <c r="B17" s="10"/>
      <c r="C17" s="11" t="s">
        <v>14</v>
      </c>
      <c r="D17" s="21">
        <v>17395.467323639976</v>
      </c>
      <c r="E17" s="22">
        <v>20732.094618389976</v>
      </c>
      <c r="F17" s="22">
        <v>40937.646251579936</v>
      </c>
      <c r="G17" s="23">
        <f t="shared" si="0"/>
        <v>79065.208193609884</v>
      </c>
      <c r="H17" s="44"/>
    </row>
    <row r="18" spans="2:8" ht="15.65" customHeight="1" x14ac:dyDescent="0.35">
      <c r="B18" s="6">
        <v>2018</v>
      </c>
      <c r="C18" s="7" t="s">
        <v>3</v>
      </c>
      <c r="D18" s="15">
        <v>20136.23618548999</v>
      </c>
      <c r="E18" s="16">
        <v>22835.644103699964</v>
      </c>
      <c r="F18" s="16">
        <v>45949.142029290015</v>
      </c>
      <c r="G18" s="17">
        <f t="shared" si="0"/>
        <v>88921.022318479969</v>
      </c>
      <c r="H18" s="44"/>
    </row>
    <row r="19" spans="2:8" x14ac:dyDescent="0.35">
      <c r="B19" s="8"/>
      <c r="C19" s="9" t="s">
        <v>4</v>
      </c>
      <c r="D19" s="18">
        <v>19849.502725609978</v>
      </c>
      <c r="E19" s="19">
        <v>21999.680760780007</v>
      </c>
      <c r="F19" s="19">
        <v>44688.644132049973</v>
      </c>
      <c r="G19" s="20">
        <f t="shared" si="0"/>
        <v>86537.827618439958</v>
      </c>
      <c r="H19" s="44"/>
    </row>
    <row r="20" spans="2:8" x14ac:dyDescent="0.35">
      <c r="B20" s="8"/>
      <c r="C20" s="9" t="s">
        <v>5</v>
      </c>
      <c r="D20" s="18">
        <v>21099.976658100011</v>
      </c>
      <c r="E20" s="19">
        <v>24952.554245699994</v>
      </c>
      <c r="F20" s="19">
        <v>50951.62673378006</v>
      </c>
      <c r="G20" s="20">
        <f t="shared" si="0"/>
        <v>97004.157637580065</v>
      </c>
      <c r="H20" s="44"/>
    </row>
    <row r="21" spans="2:8" x14ac:dyDescent="0.35">
      <c r="B21" s="8"/>
      <c r="C21" s="9" t="s">
        <v>6</v>
      </c>
      <c r="D21" s="18">
        <v>21857.141940099998</v>
      </c>
      <c r="E21" s="19">
        <v>24641.454045540017</v>
      </c>
      <c r="F21" s="19">
        <v>49319.684538080022</v>
      </c>
      <c r="G21" s="20">
        <f t="shared" si="0"/>
        <v>95818.280523720037</v>
      </c>
      <c r="H21" s="44"/>
    </row>
    <row r="22" spans="2:8" x14ac:dyDescent="0.35">
      <c r="B22" s="8"/>
      <c r="C22" s="9" t="s">
        <v>7</v>
      </c>
      <c r="D22" s="18">
        <v>24455.173405480022</v>
      </c>
      <c r="E22" s="19">
        <v>27852.635905049978</v>
      </c>
      <c r="F22" s="19">
        <v>52826.758709109927</v>
      </c>
      <c r="G22" s="20">
        <f t="shared" si="0"/>
        <v>105134.56801963993</v>
      </c>
      <c r="H22" s="44"/>
    </row>
    <row r="23" spans="2:8" x14ac:dyDescent="0.35">
      <c r="B23" s="8"/>
      <c r="C23" s="9" t="s">
        <v>8</v>
      </c>
      <c r="D23" s="18">
        <v>25003.827085060017</v>
      </c>
      <c r="E23" s="19">
        <v>29145.947242310005</v>
      </c>
      <c r="F23" s="19">
        <v>51521.868902179966</v>
      </c>
      <c r="G23" s="20">
        <f t="shared" si="0"/>
        <v>105671.64322954998</v>
      </c>
      <c r="H23" s="44"/>
    </row>
    <row r="24" spans="2:8" x14ac:dyDescent="0.35">
      <c r="B24" s="8"/>
      <c r="C24" s="9" t="s">
        <v>9</v>
      </c>
      <c r="D24" s="18">
        <v>28780.799336800017</v>
      </c>
      <c r="E24" s="19">
        <v>34497.244425450066</v>
      </c>
      <c r="F24" s="19">
        <v>52355.496891140028</v>
      </c>
      <c r="G24" s="20">
        <f t="shared" si="0"/>
        <v>115633.54065339011</v>
      </c>
      <c r="H24" s="44"/>
    </row>
    <row r="25" spans="2:8" x14ac:dyDescent="0.35">
      <c r="B25" s="8"/>
      <c r="C25" s="9" t="s">
        <v>10</v>
      </c>
      <c r="D25" s="18">
        <v>28638.857222089988</v>
      </c>
      <c r="E25" s="19">
        <v>32161.443657609998</v>
      </c>
      <c r="F25" s="19">
        <v>57304.825662610005</v>
      </c>
      <c r="G25" s="20">
        <f t="shared" si="0"/>
        <v>118105.12654231</v>
      </c>
      <c r="H25" s="44"/>
    </row>
    <row r="26" spans="2:8" x14ac:dyDescent="0.35">
      <c r="B26" s="8"/>
      <c r="C26" s="9" t="s">
        <v>11</v>
      </c>
      <c r="D26" s="18">
        <v>29933.807599840009</v>
      </c>
      <c r="E26" s="19">
        <v>32936.070158419985</v>
      </c>
      <c r="F26" s="19">
        <v>60552.342844309976</v>
      </c>
      <c r="G26" s="20">
        <f t="shared" si="0"/>
        <v>123422.22060256997</v>
      </c>
      <c r="H26" s="44"/>
    </row>
    <row r="27" spans="2:8" x14ac:dyDescent="0.35">
      <c r="B27" s="8"/>
      <c r="C27" s="9" t="s">
        <v>12</v>
      </c>
      <c r="D27" s="18">
        <v>30792.770147469986</v>
      </c>
      <c r="E27" s="19">
        <v>32117.770359520007</v>
      </c>
      <c r="F27" s="19">
        <v>69552.921125820067</v>
      </c>
      <c r="G27" s="20">
        <f t="shared" si="0"/>
        <v>132463.46163281007</v>
      </c>
      <c r="H27" s="44"/>
    </row>
    <row r="28" spans="2:8" ht="14.5" customHeight="1" x14ac:dyDescent="0.35">
      <c r="B28" s="8"/>
      <c r="C28" s="9" t="s">
        <v>13</v>
      </c>
      <c r="D28" s="18">
        <v>31338.290606600014</v>
      </c>
      <c r="E28" s="19">
        <v>36883.681449610041</v>
      </c>
      <c r="F28" s="19">
        <v>64405.908009540006</v>
      </c>
      <c r="G28" s="20">
        <f t="shared" si="0"/>
        <v>132627.88006575007</v>
      </c>
      <c r="H28" s="44"/>
    </row>
    <row r="29" spans="2:8" ht="14.5" customHeight="1" thickBot="1" x14ac:dyDescent="0.4">
      <c r="B29" s="10"/>
      <c r="C29" s="11" t="s">
        <v>14</v>
      </c>
      <c r="D29" s="21">
        <v>34687.231426689948</v>
      </c>
      <c r="E29" s="22">
        <v>37947.697074290001</v>
      </c>
      <c r="F29" s="22">
        <v>72545.48076144993</v>
      </c>
      <c r="G29" s="23">
        <f t="shared" si="0"/>
        <v>145180.40926242986</v>
      </c>
      <c r="H29" s="44"/>
    </row>
    <row r="30" spans="2:8" ht="14.5" customHeight="1" x14ac:dyDescent="0.35">
      <c r="B30" s="6">
        <v>2019</v>
      </c>
      <c r="C30" s="7" t="s">
        <v>3</v>
      </c>
      <c r="D30" s="15">
        <v>34106.059730170004</v>
      </c>
      <c r="E30" s="16">
        <v>40031.309528869984</v>
      </c>
      <c r="F30" s="16">
        <v>71968.569245790117</v>
      </c>
      <c r="G30" s="17">
        <f t="shared" si="0"/>
        <v>146105.93850483012</v>
      </c>
      <c r="H30" s="44"/>
    </row>
    <row r="31" spans="2:8" ht="14.5" customHeight="1" x14ac:dyDescent="0.35">
      <c r="B31" s="8"/>
      <c r="C31" s="9" t="s">
        <v>4</v>
      </c>
      <c r="D31" s="18">
        <v>37451.962161490083</v>
      </c>
      <c r="E31" s="19">
        <v>40645.149358080023</v>
      </c>
      <c r="F31" s="19">
        <v>76258.643746400194</v>
      </c>
      <c r="G31" s="20">
        <f t="shared" si="0"/>
        <v>154355.75526597031</v>
      </c>
      <c r="H31" s="44"/>
    </row>
    <row r="32" spans="2:8" ht="14.5" customHeight="1" x14ac:dyDescent="0.35">
      <c r="B32" s="8"/>
      <c r="C32" s="9" t="s">
        <v>5</v>
      </c>
      <c r="D32" s="18">
        <v>36755.346586199943</v>
      </c>
      <c r="E32" s="19">
        <v>51036.852529450021</v>
      </c>
      <c r="F32" s="19">
        <v>72132.49847407997</v>
      </c>
      <c r="G32" s="20">
        <f t="shared" si="0"/>
        <v>159924.69758972994</v>
      </c>
      <c r="H32" s="44"/>
    </row>
    <row r="33" spans="2:8" ht="14.5" customHeight="1" x14ac:dyDescent="0.35">
      <c r="B33" s="8"/>
      <c r="C33" s="9" t="s">
        <v>6</v>
      </c>
      <c r="D33" s="18">
        <v>37143.080028560034</v>
      </c>
      <c r="E33" s="19">
        <v>50646.992643279998</v>
      </c>
      <c r="F33" s="19">
        <v>74150.231709489963</v>
      </c>
      <c r="G33" s="20">
        <f t="shared" si="0"/>
        <v>161940.30438132997</v>
      </c>
      <c r="H33" s="44"/>
    </row>
    <row r="34" spans="2:8" ht="14.5" customHeight="1" x14ac:dyDescent="0.35">
      <c r="B34" s="8"/>
      <c r="C34" s="9" t="s">
        <v>7</v>
      </c>
      <c r="D34" s="18">
        <v>40142.42058890999</v>
      </c>
      <c r="E34" s="19">
        <v>57552.316867200003</v>
      </c>
      <c r="F34" s="19">
        <v>79744.635653059915</v>
      </c>
      <c r="G34" s="20">
        <f t="shared" si="0"/>
        <v>177439.37310916989</v>
      </c>
      <c r="H34" s="44"/>
    </row>
    <row r="35" spans="2:8" ht="14.5" customHeight="1" x14ac:dyDescent="0.35">
      <c r="B35" s="8"/>
      <c r="C35" s="9" t="s">
        <v>8</v>
      </c>
      <c r="D35" s="18">
        <v>40456.351379160056</v>
      </c>
      <c r="E35" s="19">
        <v>58080.702926310056</v>
      </c>
      <c r="F35" s="19">
        <v>78681.169102089945</v>
      </c>
      <c r="G35" s="20">
        <f t="shared" si="0"/>
        <v>177218.22340756006</v>
      </c>
      <c r="H35" s="44"/>
    </row>
    <row r="36" spans="2:8" ht="14.5" customHeight="1" x14ac:dyDescent="0.35">
      <c r="B36" s="8"/>
      <c r="C36" s="9" t="s">
        <v>9</v>
      </c>
      <c r="D36" s="18">
        <v>45102.913834050036</v>
      </c>
      <c r="E36" s="19">
        <v>54854.234297479969</v>
      </c>
      <c r="F36" s="19">
        <v>72078.790045420028</v>
      </c>
      <c r="G36" s="20">
        <f t="shared" si="0"/>
        <v>172035.93817695003</v>
      </c>
      <c r="H36" s="44"/>
    </row>
    <row r="37" spans="2:8" ht="14.5" customHeight="1" x14ac:dyDescent="0.35">
      <c r="B37" s="8"/>
      <c r="C37" s="9" t="s">
        <v>10</v>
      </c>
      <c r="D37" s="18">
        <v>47756.47576057008</v>
      </c>
      <c r="E37" s="19">
        <v>64626.066251539953</v>
      </c>
      <c r="F37" s="19">
        <v>81431.636247620001</v>
      </c>
      <c r="G37" s="20">
        <f t="shared" si="0"/>
        <v>193814.17825973005</v>
      </c>
      <c r="H37" s="44"/>
    </row>
    <row r="38" spans="2:8" ht="14.5" customHeight="1" x14ac:dyDescent="0.35">
      <c r="B38" s="8"/>
      <c r="C38" s="9" t="s">
        <v>11</v>
      </c>
      <c r="D38" s="18">
        <v>47564.79714285001</v>
      </c>
      <c r="E38" s="19">
        <v>64944.598201150031</v>
      </c>
      <c r="F38" s="19">
        <v>79989.319045980053</v>
      </c>
      <c r="G38" s="20">
        <f t="shared" si="0"/>
        <v>192498.7143899801</v>
      </c>
      <c r="H38" s="44"/>
    </row>
    <row r="39" spans="2:8" ht="14.5" customHeight="1" x14ac:dyDescent="0.35">
      <c r="B39" s="8"/>
      <c r="C39" s="9" t="s">
        <v>12</v>
      </c>
      <c r="D39" s="18">
        <v>49065.176110190012</v>
      </c>
      <c r="E39" s="19">
        <v>71924.212396019997</v>
      </c>
      <c r="F39" s="19">
        <v>87795.946775169985</v>
      </c>
      <c r="G39" s="20">
        <f t="shared" si="0"/>
        <v>208785.33528137999</v>
      </c>
      <c r="H39" s="44"/>
    </row>
    <row r="40" spans="2:8" ht="14.5" customHeight="1" x14ac:dyDescent="0.35">
      <c r="B40" s="8"/>
      <c r="C40" s="9" t="s">
        <v>13</v>
      </c>
      <c r="D40" s="18">
        <v>36760.334840409952</v>
      </c>
      <c r="E40" s="19">
        <v>65580.838135010039</v>
      </c>
      <c r="F40" s="19">
        <v>84816.302430780022</v>
      </c>
      <c r="G40" s="20">
        <f t="shared" si="0"/>
        <v>187157.47540620001</v>
      </c>
      <c r="H40" s="44"/>
    </row>
    <row r="41" spans="2:8" ht="14.5" customHeight="1" thickBot="1" x14ac:dyDescent="0.4">
      <c r="B41" s="10"/>
      <c r="C41" s="11" t="s">
        <v>14</v>
      </c>
      <c r="D41" s="21">
        <v>47192.936053509977</v>
      </c>
      <c r="E41" s="22">
        <v>63028.81924624987</v>
      </c>
      <c r="F41" s="22">
        <v>85986.113183759939</v>
      </c>
      <c r="G41" s="23">
        <f t="shared" si="0"/>
        <v>196207.86848351979</v>
      </c>
      <c r="H41" s="44"/>
    </row>
    <row r="42" spans="2:8" ht="14.5" customHeight="1" x14ac:dyDescent="0.35">
      <c r="B42" s="6">
        <v>2020</v>
      </c>
      <c r="C42" s="7" t="s">
        <v>3</v>
      </c>
      <c r="D42" s="15">
        <v>49120.47075334996</v>
      </c>
      <c r="E42" s="16">
        <v>67696.814090769942</v>
      </c>
      <c r="F42" s="16">
        <v>89424.089834740123</v>
      </c>
      <c r="G42" s="17">
        <f t="shared" si="0"/>
        <v>206241.37467886001</v>
      </c>
      <c r="H42" s="65"/>
    </row>
    <row r="43" spans="2:8" ht="14.5" customHeight="1" x14ac:dyDescent="0.35">
      <c r="B43" s="8"/>
      <c r="C43" s="9" t="s">
        <v>4</v>
      </c>
      <c r="D43" s="18">
        <v>48167.21489603004</v>
      </c>
      <c r="E43" s="19">
        <v>68170.253366610094</v>
      </c>
      <c r="F43" s="19">
        <v>87192.417571600003</v>
      </c>
      <c r="G43" s="20">
        <f t="shared" si="0"/>
        <v>203529.88583424012</v>
      </c>
      <c r="H43" s="65"/>
    </row>
    <row r="44" spans="2:8" ht="14.5" customHeight="1" x14ac:dyDescent="0.35">
      <c r="B44" s="8"/>
      <c r="C44" s="9" t="s">
        <v>5</v>
      </c>
      <c r="D44" s="18">
        <v>56579.924488509976</v>
      </c>
      <c r="E44" s="19">
        <v>80955.965102430084</v>
      </c>
      <c r="F44" s="19">
        <v>100304.32271861992</v>
      </c>
      <c r="G44" s="20">
        <f t="shared" si="0"/>
        <v>237840.21230955998</v>
      </c>
      <c r="H44" s="65"/>
    </row>
    <row r="45" spans="2:8" ht="14.5" customHeight="1" x14ac:dyDescent="0.35">
      <c r="B45" s="8"/>
      <c r="C45" s="9" t="s">
        <v>6</v>
      </c>
      <c r="D45" s="18">
        <v>59536.254680959966</v>
      </c>
      <c r="E45" s="19">
        <v>88172.337767810022</v>
      </c>
      <c r="F45" s="19">
        <v>97161.727846979993</v>
      </c>
      <c r="G45" s="20">
        <f t="shared" si="0"/>
        <v>244870.32029574999</v>
      </c>
      <c r="H45" s="65"/>
    </row>
    <row r="46" spans="2:8" ht="14.5" customHeight="1" x14ac:dyDescent="0.35">
      <c r="B46" s="8"/>
      <c r="C46" s="9" t="s">
        <v>7</v>
      </c>
      <c r="D46" s="18">
        <v>60301.005869830056</v>
      </c>
      <c r="E46" s="19">
        <v>87492.181250319947</v>
      </c>
      <c r="F46" s="19">
        <v>95097.011078449912</v>
      </c>
      <c r="G46" s="20">
        <f t="shared" si="0"/>
        <v>242890.19819859992</v>
      </c>
      <c r="H46" s="65"/>
    </row>
    <row r="47" spans="2:8" ht="14.5" customHeight="1" x14ac:dyDescent="0.35">
      <c r="B47" s="8"/>
      <c r="C47" s="9" t="s">
        <v>8</v>
      </c>
      <c r="D47" s="18">
        <v>60553.994653370013</v>
      </c>
      <c r="E47" s="19">
        <v>84348.419558270005</v>
      </c>
      <c r="F47" s="19">
        <v>95389.782479430127</v>
      </c>
      <c r="G47" s="20">
        <f t="shared" si="0"/>
        <v>240292.19669107016</v>
      </c>
      <c r="H47" s="65"/>
    </row>
    <row r="48" spans="2:8" ht="14.5" customHeight="1" x14ac:dyDescent="0.35">
      <c r="B48" s="8"/>
      <c r="C48" s="9" t="s">
        <v>9</v>
      </c>
      <c r="D48" s="18">
        <v>62755.936350639997</v>
      </c>
      <c r="E48" s="19">
        <v>86462.586669160009</v>
      </c>
      <c r="F48" s="19">
        <v>99275.670014420015</v>
      </c>
      <c r="G48" s="20">
        <f t="shared" si="0"/>
        <v>248494.19303422002</v>
      </c>
      <c r="H48" s="65"/>
    </row>
    <row r="49" spans="2:8" ht="14.5" customHeight="1" x14ac:dyDescent="0.35">
      <c r="B49" s="8"/>
      <c r="C49" s="9" t="s">
        <v>10</v>
      </c>
      <c r="D49" s="18">
        <v>64385.408667500036</v>
      </c>
      <c r="E49" s="19">
        <v>87058.510304670024</v>
      </c>
      <c r="F49" s="19">
        <v>100773.59980534986</v>
      </c>
      <c r="G49" s="20">
        <f t="shared" si="0"/>
        <v>252217.51877751993</v>
      </c>
      <c r="H49" s="65"/>
    </row>
    <row r="50" spans="2:8" ht="14.5" customHeight="1" x14ac:dyDescent="0.35">
      <c r="B50" s="8"/>
      <c r="C50" s="9" t="s">
        <v>11</v>
      </c>
      <c r="D50" s="18">
        <v>62854.329025740051</v>
      </c>
      <c r="E50" s="19">
        <v>83041.929474510005</v>
      </c>
      <c r="F50" s="19">
        <v>105293.47005978998</v>
      </c>
      <c r="G50" s="20">
        <f t="shared" si="0"/>
        <v>251189.72856004004</v>
      </c>
      <c r="H50" s="65"/>
    </row>
    <row r="51" spans="2:8" ht="14.5" customHeight="1" x14ac:dyDescent="0.35">
      <c r="B51" s="8"/>
      <c r="C51" s="9" t="s">
        <v>12</v>
      </c>
      <c r="D51" s="18">
        <v>67145.411298400009</v>
      </c>
      <c r="E51" s="19">
        <v>80704.045048309796</v>
      </c>
      <c r="F51" s="19">
        <v>114355.66756941997</v>
      </c>
      <c r="G51" s="20">
        <f t="shared" si="0"/>
        <v>262205.12391612976</v>
      </c>
      <c r="H51" s="65"/>
    </row>
    <row r="52" spans="2:8" ht="14.5" customHeight="1" x14ac:dyDescent="0.35">
      <c r="B52" s="8"/>
      <c r="C52" s="9" t="s">
        <v>13</v>
      </c>
      <c r="D52" s="18">
        <v>67134.307814730026</v>
      </c>
      <c r="E52" s="19">
        <v>81861.891883359931</v>
      </c>
      <c r="F52" s="19">
        <v>114048.94298568998</v>
      </c>
      <c r="G52" s="20">
        <f t="shared" si="0"/>
        <v>263045.14268377994</v>
      </c>
      <c r="H52" s="65"/>
    </row>
    <row r="53" spans="2:8" ht="14.5" customHeight="1" thickBot="1" x14ac:dyDescent="0.4">
      <c r="B53" s="10"/>
      <c r="C53" s="11" t="s">
        <v>14</v>
      </c>
      <c r="D53" s="21">
        <v>69139.50912064001</v>
      </c>
      <c r="E53" s="22">
        <v>91249.401797100028</v>
      </c>
      <c r="F53" s="22">
        <v>114505.80181695003</v>
      </c>
      <c r="G53" s="23">
        <f t="shared" si="0"/>
        <v>274894.71273469005</v>
      </c>
      <c r="H53" s="65"/>
    </row>
    <row r="54" spans="2:8" ht="14.5" customHeight="1" x14ac:dyDescent="0.35">
      <c r="B54" s="6">
        <v>2021</v>
      </c>
      <c r="C54" s="7" t="s">
        <v>3</v>
      </c>
      <c r="D54" s="15">
        <v>69957.834248930027</v>
      </c>
      <c r="E54" s="16">
        <v>86339.423730569906</v>
      </c>
      <c r="F54" s="16">
        <v>122961.97196222008</v>
      </c>
      <c r="G54" s="17">
        <f t="shared" si="0"/>
        <v>279259.22994172003</v>
      </c>
      <c r="H54" s="65"/>
    </row>
    <row r="55" spans="2:8" ht="14.5" customHeight="1" x14ac:dyDescent="0.35">
      <c r="B55" s="8"/>
      <c r="C55" s="9" t="s">
        <v>4</v>
      </c>
      <c r="D55" s="18">
        <v>64032.253826420005</v>
      </c>
      <c r="E55" s="19">
        <v>82715.289213569966</v>
      </c>
      <c r="F55" s="19">
        <v>115847.66110464001</v>
      </c>
      <c r="G55" s="20">
        <f t="shared" si="0"/>
        <v>262595.20414463</v>
      </c>
      <c r="H55" s="65"/>
    </row>
    <row r="56" spans="2:8" ht="14.5" customHeight="1" x14ac:dyDescent="0.35">
      <c r="B56" s="8"/>
      <c r="C56" s="9" t="s">
        <v>5</v>
      </c>
      <c r="D56" s="18">
        <v>76974.706868980051</v>
      </c>
      <c r="E56" s="19">
        <v>98074.046165000036</v>
      </c>
      <c r="F56" s="19">
        <v>126472.70465178996</v>
      </c>
      <c r="G56" s="20">
        <f t="shared" si="0"/>
        <v>301521.45768577006</v>
      </c>
      <c r="H56" s="65"/>
    </row>
    <row r="57" spans="2:8" ht="14.5" customHeight="1" x14ac:dyDescent="0.35">
      <c r="B57" s="8"/>
      <c r="C57" s="9" t="s">
        <v>6</v>
      </c>
      <c r="D57" s="18">
        <v>78598.140095739989</v>
      </c>
      <c r="E57" s="19">
        <v>101846.89607027004</v>
      </c>
      <c r="F57" s="19">
        <v>131912.73478538977</v>
      </c>
      <c r="G57" s="20">
        <f t="shared" si="0"/>
        <v>312357.77095139981</v>
      </c>
      <c r="H57" s="65"/>
    </row>
    <row r="58" spans="2:8" ht="14.5" customHeight="1" x14ac:dyDescent="0.35">
      <c r="B58" s="8"/>
      <c r="C58" s="9" t="s">
        <v>7</v>
      </c>
      <c r="D58" s="18">
        <v>75933.257332169916</v>
      </c>
      <c r="E58" s="19">
        <v>104295.6410882199</v>
      </c>
      <c r="F58" s="19">
        <v>136702.36738215998</v>
      </c>
      <c r="G58" s="20">
        <f t="shared" si="0"/>
        <v>316931.26580254978</v>
      </c>
      <c r="H58" s="65"/>
    </row>
    <row r="59" spans="2:8" ht="14.5" customHeight="1" x14ac:dyDescent="0.35">
      <c r="B59" s="8"/>
      <c r="C59" s="9" t="s">
        <v>8</v>
      </c>
      <c r="D59" s="18">
        <v>76976.638700460026</v>
      </c>
      <c r="E59" s="19">
        <v>103672.60681188008</v>
      </c>
      <c r="F59" s="19">
        <v>135187.83615397001</v>
      </c>
      <c r="G59" s="20">
        <f t="shared" si="0"/>
        <v>315837.08166631008</v>
      </c>
      <c r="H59" s="65"/>
    </row>
    <row r="60" spans="2:8" ht="14.5" customHeight="1" x14ac:dyDescent="0.35">
      <c r="B60" s="8"/>
      <c r="C60" s="9" t="s">
        <v>9</v>
      </c>
      <c r="D60" s="18">
        <v>85478.221141180053</v>
      </c>
      <c r="E60" s="19">
        <v>105551.90641584988</v>
      </c>
      <c r="F60" s="19">
        <v>139733.28210877997</v>
      </c>
      <c r="G60" s="20">
        <f t="shared" si="0"/>
        <v>330763.40966580994</v>
      </c>
      <c r="H60" s="65"/>
    </row>
    <row r="61" spans="2:8" ht="14.5" customHeight="1" x14ac:dyDescent="0.35">
      <c r="B61" s="8"/>
      <c r="C61" s="9" t="s">
        <v>10</v>
      </c>
      <c r="D61" s="18">
        <v>89228.197402090038</v>
      </c>
      <c r="E61" s="19">
        <v>104439.11526331995</v>
      </c>
      <c r="F61" s="19">
        <v>137307.50772387019</v>
      </c>
      <c r="G61" s="20">
        <f t="shared" si="0"/>
        <v>330974.82038928021</v>
      </c>
      <c r="H61" s="65"/>
    </row>
    <row r="62" spans="2:8" ht="14.5" customHeight="1" x14ac:dyDescent="0.35">
      <c r="B62" s="8"/>
      <c r="C62" s="9" t="s">
        <v>11</v>
      </c>
      <c r="D62" s="18">
        <v>89004.273591129837</v>
      </c>
      <c r="E62" s="19">
        <v>95127.537296189868</v>
      </c>
      <c r="F62" s="19">
        <v>148183.83091868999</v>
      </c>
      <c r="G62" s="20">
        <f t="shared" si="0"/>
        <v>332315.64180600969</v>
      </c>
      <c r="H62" s="65"/>
    </row>
    <row r="63" spans="2:8" ht="14.5" customHeight="1" x14ac:dyDescent="0.35">
      <c r="B63" s="8"/>
      <c r="C63" s="9" t="s">
        <v>12</v>
      </c>
      <c r="D63" s="18">
        <v>97299.658517939999</v>
      </c>
      <c r="E63" s="19">
        <v>101736.40760581994</v>
      </c>
      <c r="F63" s="19">
        <v>153700.53557553006</v>
      </c>
      <c r="G63" s="20">
        <f t="shared" si="0"/>
        <v>352736.60169928998</v>
      </c>
      <c r="H63" s="65"/>
    </row>
    <row r="64" spans="2:8" ht="14.5" customHeight="1" x14ac:dyDescent="0.35">
      <c r="B64" s="8"/>
      <c r="C64" s="9" t="s">
        <v>13</v>
      </c>
      <c r="D64" s="18">
        <v>91771.16862432989</v>
      </c>
      <c r="E64" s="19">
        <v>99990.716245920034</v>
      </c>
      <c r="F64" s="19">
        <v>152959.93196402988</v>
      </c>
      <c r="G64" s="20">
        <f t="shared" si="0"/>
        <v>344721.8168342798</v>
      </c>
      <c r="H64" s="65"/>
    </row>
    <row r="65" spans="2:8" ht="14.5" customHeight="1" thickBot="1" x14ac:dyDescent="0.4">
      <c r="B65" s="10"/>
      <c r="C65" s="11" t="s">
        <v>14</v>
      </c>
      <c r="D65" s="21">
        <v>93463.706954420166</v>
      </c>
      <c r="E65" s="22">
        <v>105602.77350097144</v>
      </c>
      <c r="F65" s="22">
        <v>160197.41567817153</v>
      </c>
      <c r="G65" s="23">
        <f t="shared" si="0"/>
        <v>359263.89613356313</v>
      </c>
      <c r="H65" s="65"/>
    </row>
    <row r="66" spans="2:8" ht="14.5" customHeight="1" x14ac:dyDescent="0.35">
      <c r="B66" s="6">
        <v>2022</v>
      </c>
      <c r="C66" s="7" t="s">
        <v>3</v>
      </c>
      <c r="D66" s="15">
        <v>99974.763954049748</v>
      </c>
      <c r="E66" s="16">
        <v>113229.36696950013</v>
      </c>
      <c r="F66" s="16">
        <v>155852.10685537016</v>
      </c>
      <c r="G66" s="17">
        <f t="shared" si="0"/>
        <v>369056.23777892004</v>
      </c>
      <c r="H66" s="65"/>
    </row>
    <row r="67" spans="2:8" ht="14.5" customHeight="1" x14ac:dyDescent="0.35">
      <c r="B67" s="8"/>
      <c r="C67" s="9" t="s">
        <v>4</v>
      </c>
      <c r="D67" s="18">
        <v>94351.518931459927</v>
      </c>
      <c r="E67" s="19">
        <v>103152.16139974004</v>
      </c>
      <c r="F67" s="19">
        <v>154861.86967161039</v>
      </c>
      <c r="G67" s="20">
        <f t="shared" si="0"/>
        <v>352365.55000281031</v>
      </c>
      <c r="H67" s="65"/>
    </row>
    <row r="68" spans="2:8" ht="14.5" customHeight="1" x14ac:dyDescent="0.35">
      <c r="B68" s="8"/>
      <c r="C68" s="9" t="s">
        <v>5</v>
      </c>
      <c r="D68" s="18">
        <v>99534.724546879952</v>
      </c>
      <c r="E68" s="19">
        <v>114214.3145148898</v>
      </c>
      <c r="F68" s="19">
        <v>169798.33819453025</v>
      </c>
      <c r="G68" s="20">
        <f t="shared" si="0"/>
        <v>383547.37725630001</v>
      </c>
      <c r="H68" s="65"/>
    </row>
    <row r="69" spans="2:8" ht="14.5" customHeight="1" x14ac:dyDescent="0.35">
      <c r="B69" s="8"/>
      <c r="C69" s="9" t="s">
        <v>6</v>
      </c>
      <c r="D69" s="18">
        <v>92293.529667520153</v>
      </c>
      <c r="E69" s="19">
        <v>106271.89404600994</v>
      </c>
      <c r="F69" s="19">
        <v>172283.21298212008</v>
      </c>
      <c r="G69" s="20">
        <f t="shared" si="0"/>
        <v>370848.63669565017</v>
      </c>
      <c r="H69" s="65"/>
    </row>
    <row r="70" spans="2:8" ht="14.5" customHeight="1" x14ac:dyDescent="0.35">
      <c r="B70" s="8"/>
      <c r="C70" s="9" t="s">
        <v>7</v>
      </c>
      <c r="D70" s="18">
        <v>101394.16593234001</v>
      </c>
      <c r="E70" s="19">
        <v>117145.78798700008</v>
      </c>
      <c r="F70" s="19">
        <v>186338.34086982027</v>
      </c>
      <c r="G70" s="20">
        <f t="shared" si="0"/>
        <v>404878.29478916037</v>
      </c>
      <c r="H70" s="65"/>
    </row>
    <row r="71" spans="2:8" ht="14.5" customHeight="1" x14ac:dyDescent="0.35">
      <c r="B71" s="8"/>
      <c r="C71" s="9" t="s">
        <v>8</v>
      </c>
      <c r="D71" s="18">
        <v>102504.69376180021</v>
      </c>
      <c r="E71" s="19">
        <v>117455.85634444011</v>
      </c>
      <c r="F71" s="19">
        <v>187346.45772898963</v>
      </c>
      <c r="G71" s="20">
        <f t="shared" si="0"/>
        <v>407307.00783522998</v>
      </c>
      <c r="H71" s="65"/>
    </row>
    <row r="72" spans="2:8" ht="14.5" customHeight="1" x14ac:dyDescent="0.35">
      <c r="B72" s="8"/>
      <c r="C72" s="9" t="s">
        <v>9</v>
      </c>
      <c r="D72" s="18">
        <v>111249.06179726002</v>
      </c>
      <c r="E72" s="19">
        <v>125980.75500659012</v>
      </c>
      <c r="F72" s="19">
        <v>199629.95336657017</v>
      </c>
      <c r="G72" s="20">
        <f t="shared" si="0"/>
        <v>436859.77017042029</v>
      </c>
      <c r="H72" s="65"/>
    </row>
    <row r="73" spans="2:8" ht="14.5" customHeight="1" x14ac:dyDescent="0.35">
      <c r="B73" s="8"/>
      <c r="C73" s="9" t="s">
        <v>10</v>
      </c>
      <c r="D73" s="18">
        <v>110151.62881556014</v>
      </c>
      <c r="E73" s="19">
        <v>125400.29889946019</v>
      </c>
      <c r="F73" s="19">
        <v>198652.60414491984</v>
      </c>
      <c r="G73" s="20">
        <f t="shared" si="0"/>
        <v>434204.53185994015</v>
      </c>
      <c r="H73" s="65"/>
    </row>
    <row r="74" spans="2:8" ht="14.5" customHeight="1" x14ac:dyDescent="0.35">
      <c r="B74" s="8"/>
      <c r="C74" s="9" t="s">
        <v>11</v>
      </c>
      <c r="D74" s="18">
        <v>112531.06923221004</v>
      </c>
      <c r="E74" s="19">
        <v>130082.65300168007</v>
      </c>
      <c r="F74" s="19">
        <v>184867.52011433968</v>
      </c>
      <c r="G74" s="20">
        <f t="shared" si="0"/>
        <v>427481.24234822975</v>
      </c>
      <c r="H74" s="65"/>
    </row>
    <row r="75" spans="2:8" ht="14.5" customHeight="1" x14ac:dyDescent="0.35">
      <c r="B75" s="8"/>
      <c r="C75" s="9" t="s">
        <v>12</v>
      </c>
      <c r="D75" s="18">
        <v>107807.43698873995</v>
      </c>
      <c r="E75" s="19">
        <v>137924.67419674038</v>
      </c>
      <c r="F75" s="19">
        <v>208023.31394088987</v>
      </c>
      <c r="G75" s="20">
        <f t="shared" si="0"/>
        <v>453755.42512637016</v>
      </c>
      <c r="H75" s="65"/>
    </row>
    <row r="76" spans="2:8" ht="14.5" customHeight="1" x14ac:dyDescent="0.35">
      <c r="B76" s="8"/>
      <c r="C76" s="9" t="s">
        <v>13</v>
      </c>
      <c r="D76" s="18">
        <v>111627.10727080998</v>
      </c>
      <c r="E76" s="19">
        <v>130838.08576039011</v>
      </c>
      <c r="F76" s="19">
        <v>203996.55799500013</v>
      </c>
      <c r="G76" s="20">
        <f t="shared" ref="G76:G118" si="1">SUM(D76:F76)</f>
        <v>446461.75102620025</v>
      </c>
      <c r="H76" s="65"/>
    </row>
    <row r="77" spans="2:8" ht="14.5" customHeight="1" thickBot="1" x14ac:dyDescent="0.4">
      <c r="B77" s="10"/>
      <c r="C77" s="11" t="s">
        <v>14</v>
      </c>
      <c r="D77" s="21">
        <v>115001.65381531999</v>
      </c>
      <c r="E77" s="22">
        <v>136070.51097191012</v>
      </c>
      <c r="F77" s="22">
        <v>213746.61909363995</v>
      </c>
      <c r="G77" s="23">
        <f t="shared" si="1"/>
        <v>464818.78388087009</v>
      </c>
      <c r="H77" s="65"/>
    </row>
    <row r="78" spans="2:8" ht="14.5" customHeight="1" x14ac:dyDescent="0.35">
      <c r="B78" s="6">
        <v>2023</v>
      </c>
      <c r="C78" s="7" t="s">
        <v>3</v>
      </c>
      <c r="D78" s="15">
        <v>124406.25700886997</v>
      </c>
      <c r="E78" s="16">
        <v>150190.34051158564</v>
      </c>
      <c r="F78" s="16">
        <v>225656.53873122975</v>
      </c>
      <c r="G78" s="17">
        <f t="shared" si="1"/>
        <v>500253.13625168533</v>
      </c>
      <c r="H78" s="65"/>
    </row>
    <row r="79" spans="2:8" ht="14.5" customHeight="1" x14ac:dyDescent="0.35">
      <c r="B79" s="8"/>
      <c r="C79" s="9" t="s">
        <v>4</v>
      </c>
      <c r="D79" s="18">
        <v>176620.56106964609</v>
      </c>
      <c r="E79" s="19">
        <v>84906.906357279164</v>
      </c>
      <c r="F79" s="19">
        <v>197758.83767626938</v>
      </c>
      <c r="G79" s="20">
        <f t="shared" si="1"/>
        <v>459286.30510319467</v>
      </c>
      <c r="H79" s="65"/>
    </row>
    <row r="80" spans="2:8" ht="14.5" customHeight="1" x14ac:dyDescent="0.35">
      <c r="B80" s="8"/>
      <c r="C80" s="9" t="s">
        <v>5</v>
      </c>
      <c r="D80" s="18">
        <v>188312.34601711974</v>
      </c>
      <c r="E80" s="19">
        <v>90304.703328786942</v>
      </c>
      <c r="F80" s="19">
        <v>213162.86468959163</v>
      </c>
      <c r="G80" s="20">
        <f t="shared" si="1"/>
        <v>491779.91403549834</v>
      </c>
      <c r="H80" s="65"/>
    </row>
    <row r="81" spans="2:8" ht="14.5" customHeight="1" x14ac:dyDescent="0.35">
      <c r="B81" s="8"/>
      <c r="C81" s="9" t="s">
        <v>6</v>
      </c>
      <c r="D81" s="18">
        <v>121520.76423147149</v>
      </c>
      <c r="E81" s="19">
        <v>161921.55488539289</v>
      </c>
      <c r="F81" s="19">
        <v>190372.19953058593</v>
      </c>
      <c r="G81" s="20">
        <f t="shared" si="1"/>
        <v>473814.51864745026</v>
      </c>
      <c r="H81" s="65"/>
    </row>
    <row r="82" spans="2:8" ht="14.5" customHeight="1" x14ac:dyDescent="0.35">
      <c r="B82" s="8"/>
      <c r="C82" s="9" t="s">
        <v>7</v>
      </c>
      <c r="D82" s="18">
        <v>126828.53776459208</v>
      </c>
      <c r="E82" s="19">
        <v>169961.21633882396</v>
      </c>
      <c r="F82" s="19">
        <v>199773.90899009292</v>
      </c>
      <c r="G82" s="20">
        <f t="shared" si="1"/>
        <v>496563.66309350898</v>
      </c>
      <c r="H82" s="65"/>
    </row>
    <row r="83" spans="2:8" ht="14.5" customHeight="1" x14ac:dyDescent="0.35">
      <c r="B83" s="8"/>
      <c r="C83" s="9" t="s">
        <v>8</v>
      </c>
      <c r="D83" s="18">
        <v>124711.93850649014</v>
      </c>
      <c r="E83" s="19">
        <v>169953.67702504518</v>
      </c>
      <c r="F83" s="19">
        <v>197803.23845173218</v>
      </c>
      <c r="G83" s="20">
        <f t="shared" si="1"/>
        <v>492468.85398326756</v>
      </c>
      <c r="H83" s="65"/>
    </row>
    <row r="84" spans="2:8" ht="14.5" customHeight="1" x14ac:dyDescent="0.35">
      <c r="B84" s="8"/>
      <c r="C84" s="9" t="s">
        <v>9</v>
      </c>
      <c r="D84" s="18">
        <v>131993.05608264427</v>
      </c>
      <c r="E84" s="19">
        <v>178646.89739813376</v>
      </c>
      <c r="F84" s="19">
        <v>209103.07750197902</v>
      </c>
      <c r="G84" s="20">
        <f t="shared" si="1"/>
        <v>519743.03098275705</v>
      </c>
      <c r="H84" s="65"/>
    </row>
    <row r="85" spans="2:8" ht="14.5" customHeight="1" x14ac:dyDescent="0.35">
      <c r="B85" s="8"/>
      <c r="C85" s="9" t="s">
        <v>10</v>
      </c>
      <c r="D85" s="18">
        <v>131188.91710111144</v>
      </c>
      <c r="E85" s="19">
        <v>177542.34744256947</v>
      </c>
      <c r="F85" s="19">
        <v>207111.61730921906</v>
      </c>
      <c r="G85" s="20">
        <f t="shared" si="1"/>
        <v>515842.88185290003</v>
      </c>
      <c r="H85" s="65"/>
    </row>
    <row r="86" spans="2:8" ht="14.5" customHeight="1" x14ac:dyDescent="0.35">
      <c r="B86" s="8"/>
      <c r="C86" s="9" t="s">
        <v>11</v>
      </c>
      <c r="D86" s="18">
        <v>120439.31354817272</v>
      </c>
      <c r="E86" s="19">
        <v>168291.9914200429</v>
      </c>
      <c r="F86" s="19">
        <v>211212.8011587745</v>
      </c>
      <c r="G86" s="20">
        <f t="shared" si="1"/>
        <v>499944.10612699017</v>
      </c>
      <c r="H86" s="65"/>
    </row>
    <row r="87" spans="2:8" ht="14.5" customHeight="1" x14ac:dyDescent="0.35">
      <c r="B87" s="8"/>
      <c r="C87" s="9" t="s">
        <v>12</v>
      </c>
      <c r="D87" s="18">
        <v>122788.6241586605</v>
      </c>
      <c r="E87" s="19">
        <v>171918.0564783132</v>
      </c>
      <c r="F87" s="19">
        <v>218179.47531581385</v>
      </c>
      <c r="G87" s="20">
        <f t="shared" si="1"/>
        <v>512886.15595278755</v>
      </c>
      <c r="H87" s="65"/>
    </row>
    <row r="88" spans="2:8" ht="14.5" customHeight="1" x14ac:dyDescent="0.35">
      <c r="B88" s="8"/>
      <c r="C88" s="9" t="s">
        <v>13</v>
      </c>
      <c r="D88" s="18">
        <v>121035.74143644574</v>
      </c>
      <c r="E88" s="19">
        <v>170732.04220711705</v>
      </c>
      <c r="F88" s="19">
        <v>205619.22488556261</v>
      </c>
      <c r="G88" s="20">
        <f t="shared" si="1"/>
        <v>497387.00852912542</v>
      </c>
      <c r="H88" s="65"/>
    </row>
    <row r="89" spans="2:8" ht="14.5" customHeight="1" thickBot="1" x14ac:dyDescent="0.4">
      <c r="B89" s="10"/>
      <c r="C89" s="11" t="s">
        <v>14</v>
      </c>
      <c r="D89" s="21">
        <v>125412.05807963085</v>
      </c>
      <c r="E89" s="22">
        <v>175557.7401178561</v>
      </c>
      <c r="F89" s="22">
        <v>219597.68659932347</v>
      </c>
      <c r="G89" s="23">
        <f t="shared" si="1"/>
        <v>520567.48479681043</v>
      </c>
      <c r="H89" s="65"/>
    </row>
    <row r="90" spans="2:8" ht="14.5" customHeight="1" x14ac:dyDescent="0.35">
      <c r="B90" s="6">
        <v>2024</v>
      </c>
      <c r="C90" s="7" t="s">
        <v>3</v>
      </c>
      <c r="D90" s="15">
        <v>123532.63936978982</v>
      </c>
      <c r="E90" s="16">
        <v>174999.75038674206</v>
      </c>
      <c r="F90" s="16">
        <v>246958.2403866892</v>
      </c>
      <c r="G90" s="17">
        <f t="shared" si="1"/>
        <v>545490.630143221</v>
      </c>
      <c r="H90" s="65"/>
    </row>
    <row r="91" spans="2:8" ht="14.5" customHeight="1" x14ac:dyDescent="0.35">
      <c r="B91" s="8"/>
      <c r="C91" s="9" t="s">
        <v>4</v>
      </c>
      <c r="D91" s="18">
        <v>116716.29586351833</v>
      </c>
      <c r="E91" s="19">
        <v>168003.82150613103</v>
      </c>
      <c r="F91" s="19">
        <v>242540.64052929264</v>
      </c>
      <c r="G91" s="20">
        <f t="shared" si="1"/>
        <v>527260.75789894199</v>
      </c>
      <c r="H91" s="65"/>
    </row>
    <row r="92" spans="2:8" ht="14.5" customHeight="1" x14ac:dyDescent="0.35">
      <c r="B92" s="8"/>
      <c r="C92" s="9" t="s">
        <v>5</v>
      </c>
      <c r="D92" s="18">
        <v>124510.53386444294</v>
      </c>
      <c r="E92" s="19">
        <v>174845.13633670929</v>
      </c>
      <c r="F92" s="19">
        <v>253011.81974526471</v>
      </c>
      <c r="G92" s="20">
        <f t="shared" si="1"/>
        <v>552367.48994641693</v>
      </c>
      <c r="H92" s="65"/>
    </row>
    <row r="93" spans="2:8" ht="14.5" customHeight="1" x14ac:dyDescent="0.35">
      <c r="B93" s="8"/>
      <c r="C93" s="9" t="s">
        <v>6</v>
      </c>
      <c r="D93" s="18">
        <v>119822.80434042493</v>
      </c>
      <c r="E93" s="19">
        <v>151765.83781172786</v>
      </c>
      <c r="F93" s="19">
        <v>233963.68986801853</v>
      </c>
      <c r="G93" s="20">
        <f t="shared" si="1"/>
        <v>505552.33202017134</v>
      </c>
      <c r="H93" s="65"/>
    </row>
    <row r="94" spans="2:8" ht="14.5" customHeight="1" x14ac:dyDescent="0.35">
      <c r="B94" s="8"/>
      <c r="C94" s="9" t="s">
        <v>7</v>
      </c>
      <c r="D94" s="18">
        <v>124438.77322590114</v>
      </c>
      <c r="E94" s="19">
        <v>170250.48491382139</v>
      </c>
      <c r="F94" s="19">
        <v>262469.22921785526</v>
      </c>
      <c r="G94" s="20">
        <f t="shared" si="1"/>
        <v>557158.48735757777</v>
      </c>
      <c r="H94" s="65"/>
    </row>
    <row r="95" spans="2:8" ht="14.5" customHeight="1" x14ac:dyDescent="0.35">
      <c r="B95" s="8"/>
      <c r="C95" s="9" t="s">
        <v>8</v>
      </c>
      <c r="D95" s="18">
        <v>118922.77086633825</v>
      </c>
      <c r="E95" s="19">
        <v>173422.04101494697</v>
      </c>
      <c r="F95" s="19">
        <v>247153.5785073805</v>
      </c>
      <c r="G95" s="20">
        <f t="shared" si="1"/>
        <v>539498.39038866572</v>
      </c>
      <c r="H95" s="65"/>
    </row>
    <row r="96" spans="2:8" ht="14.5" customHeight="1" x14ac:dyDescent="0.35">
      <c r="B96" s="8"/>
      <c r="C96" s="9" t="s">
        <v>9</v>
      </c>
      <c r="D96" s="18">
        <v>119251.35893200579</v>
      </c>
      <c r="E96" s="19">
        <v>161340.01532601062</v>
      </c>
      <c r="F96" s="19">
        <v>271942.3450532463</v>
      </c>
      <c r="G96" s="20">
        <f t="shared" si="1"/>
        <v>552533.71931126271</v>
      </c>
      <c r="H96" s="65"/>
    </row>
    <row r="97" spans="2:8" ht="14.5" customHeight="1" x14ac:dyDescent="0.35">
      <c r="B97" s="8"/>
      <c r="C97" s="9" t="s">
        <v>10</v>
      </c>
      <c r="D97" s="18">
        <v>116890.93878525613</v>
      </c>
      <c r="E97" s="19">
        <v>157580.98296191209</v>
      </c>
      <c r="F97" s="19">
        <v>265446.90658448735</v>
      </c>
      <c r="G97" s="20">
        <f t="shared" si="1"/>
        <v>539918.82833165559</v>
      </c>
      <c r="H97" s="65"/>
    </row>
    <row r="98" spans="2:8" ht="14.5" customHeight="1" x14ac:dyDescent="0.35">
      <c r="B98" s="8"/>
      <c r="C98" s="9" t="s">
        <v>11</v>
      </c>
      <c r="D98" s="18">
        <v>119198.36492451174</v>
      </c>
      <c r="E98" s="19">
        <v>160709.36233540977</v>
      </c>
      <c r="F98" s="19">
        <v>258789.28383184521</v>
      </c>
      <c r="G98" s="20">
        <f t="shared" si="1"/>
        <v>538697.01109176665</v>
      </c>
      <c r="H98" s="65"/>
    </row>
    <row r="99" spans="2:8" ht="14.5" customHeight="1" x14ac:dyDescent="0.35">
      <c r="B99" s="8"/>
      <c r="C99" s="9" t="s">
        <v>12</v>
      </c>
      <c r="D99" s="18">
        <v>121584.82070558034</v>
      </c>
      <c r="E99" s="19">
        <v>180228.887992565</v>
      </c>
      <c r="F99" s="19">
        <v>259970.6089630904</v>
      </c>
      <c r="G99" s="20">
        <f t="shared" si="1"/>
        <v>561784.31766123581</v>
      </c>
      <c r="H99" s="65"/>
    </row>
    <row r="100" spans="2:8" ht="14.5" customHeight="1" x14ac:dyDescent="0.35">
      <c r="B100" s="8"/>
      <c r="C100" s="9" t="s">
        <v>13</v>
      </c>
      <c r="D100" s="18">
        <v>106605.2950343476</v>
      </c>
      <c r="E100" s="19">
        <v>173286.44657675884</v>
      </c>
      <c r="F100" s="19">
        <v>248901.68464571843</v>
      </c>
      <c r="G100" s="20">
        <f t="shared" si="1"/>
        <v>528793.42625682487</v>
      </c>
      <c r="H100" s="65"/>
    </row>
    <row r="101" spans="2:8" ht="14.5" customHeight="1" thickBot="1" x14ac:dyDescent="0.4">
      <c r="B101" s="10"/>
      <c r="C101" s="11" t="s">
        <v>14</v>
      </c>
      <c r="D101" s="21">
        <v>105183.83423942645</v>
      </c>
      <c r="E101" s="22">
        <v>162374.71825299165</v>
      </c>
      <c r="F101" s="22">
        <v>273029.61740313034</v>
      </c>
      <c r="G101" s="23">
        <f t="shared" si="1"/>
        <v>540588.16989554837</v>
      </c>
      <c r="H101" s="65"/>
    </row>
    <row r="102" spans="2:8" ht="14.5" customHeight="1" x14ac:dyDescent="0.35">
      <c r="B102" s="6">
        <v>2025</v>
      </c>
      <c r="C102" s="7" t="s">
        <v>3</v>
      </c>
      <c r="D102" s="15">
        <v>110194.93482965263</v>
      </c>
      <c r="E102" s="16">
        <v>174449.7512186254</v>
      </c>
      <c r="F102" s="16">
        <v>275562.54750640882</v>
      </c>
      <c r="G102" s="17">
        <f t="shared" si="1"/>
        <v>560207.23355468689</v>
      </c>
      <c r="H102" s="65"/>
    </row>
    <row r="103" spans="2:8" ht="14.5" customHeight="1" x14ac:dyDescent="0.35">
      <c r="B103" s="8"/>
      <c r="C103" s="9" t="s">
        <v>4</v>
      </c>
      <c r="D103" s="18">
        <v>98676.484805390239</v>
      </c>
      <c r="E103" s="19">
        <v>158150.18371564519</v>
      </c>
      <c r="F103" s="19">
        <v>265667.98619244772</v>
      </c>
      <c r="G103" s="20">
        <f t="shared" si="1"/>
        <v>522494.65471348318</v>
      </c>
      <c r="H103" s="65"/>
    </row>
    <row r="104" spans="2:8" ht="14.5" customHeight="1" x14ac:dyDescent="0.35">
      <c r="B104" s="8"/>
      <c r="C104" s="9" t="s">
        <v>5</v>
      </c>
      <c r="D104" s="18">
        <v>109761.97415090838</v>
      </c>
      <c r="E104" s="19">
        <v>173254.62614443657</v>
      </c>
      <c r="F104" s="19">
        <v>279963.45002301421</v>
      </c>
      <c r="G104" s="20">
        <f t="shared" si="1"/>
        <v>562980.05031835916</v>
      </c>
      <c r="H104" s="65"/>
    </row>
    <row r="105" spans="2:8" ht="14.5" customHeight="1" x14ac:dyDescent="0.35">
      <c r="B105" s="8"/>
      <c r="C105" s="9" t="s">
        <v>6</v>
      </c>
      <c r="D105" s="18">
        <v>108609.56183997203</v>
      </c>
      <c r="E105" s="19">
        <v>172895.27785361509</v>
      </c>
      <c r="F105" s="19">
        <v>275260.3995985795</v>
      </c>
      <c r="G105" s="20">
        <f t="shared" si="1"/>
        <v>556765.23929216666</v>
      </c>
      <c r="H105" s="65"/>
    </row>
    <row r="106" spans="2:8" ht="14.5" customHeight="1" x14ac:dyDescent="0.35">
      <c r="B106" s="8"/>
      <c r="C106" s="9" t="s">
        <v>7</v>
      </c>
      <c r="D106" s="18">
        <v>133990.33718350111</v>
      </c>
      <c r="E106" s="19">
        <v>179739.69663993368</v>
      </c>
      <c r="F106" s="19">
        <v>301875.61343688797</v>
      </c>
      <c r="G106" s="20">
        <f t="shared" si="1"/>
        <v>615605.6472603227</v>
      </c>
      <c r="H106" s="65"/>
    </row>
    <row r="107" spans="2:8" ht="14.5" customHeight="1" x14ac:dyDescent="0.35">
      <c r="B107" s="8"/>
      <c r="C107" s="9" t="s">
        <v>8</v>
      </c>
      <c r="D107" s="18">
        <v>127076.76805442857</v>
      </c>
      <c r="E107" s="19">
        <v>176238.61484665904</v>
      </c>
      <c r="F107" s="19">
        <v>301630.42335758317</v>
      </c>
      <c r="G107" s="20">
        <f t="shared" si="1"/>
        <v>604945.80625867075</v>
      </c>
      <c r="H107" s="65"/>
    </row>
    <row r="108" spans="2:8" ht="14.5" customHeight="1" x14ac:dyDescent="0.35">
      <c r="B108" s="8"/>
      <c r="C108" s="9" t="s">
        <v>9</v>
      </c>
      <c r="D108" s="18">
        <v>131804.23723311847</v>
      </c>
      <c r="E108" s="19">
        <v>178665.35695690289</v>
      </c>
      <c r="F108" s="19">
        <v>312750.43602986104</v>
      </c>
      <c r="G108" s="20">
        <f t="shared" si="1"/>
        <v>623220.03021988249</v>
      </c>
      <c r="H108" s="65"/>
    </row>
    <row r="109" spans="2:8" ht="14.5" customHeight="1" x14ac:dyDescent="0.35">
      <c r="B109" s="8"/>
      <c r="C109" s="9" t="s">
        <v>10</v>
      </c>
      <c r="D109" s="18">
        <v>132477.67899419682</v>
      </c>
      <c r="E109" s="19">
        <v>177544.00507028782</v>
      </c>
      <c r="F109" s="19">
        <v>311128.40862152854</v>
      </c>
      <c r="G109" s="20">
        <f t="shared" si="1"/>
        <v>621150.0926860132</v>
      </c>
      <c r="H109" s="65"/>
    </row>
    <row r="110" spans="2:8" ht="14.5" customHeight="1" x14ac:dyDescent="0.35">
      <c r="B110" s="8"/>
      <c r="C110" s="9" t="s">
        <v>11</v>
      </c>
      <c r="D110" s="18">
        <v>129146.93762587471</v>
      </c>
      <c r="E110" s="19">
        <v>176340.54609623723</v>
      </c>
      <c r="F110" s="19">
        <v>296652.00131960039</v>
      </c>
      <c r="G110" s="20">
        <f t="shared" si="1"/>
        <v>602139.48504171229</v>
      </c>
      <c r="H110" s="65"/>
    </row>
    <row r="111" spans="2:8" ht="14.5" customHeight="1" x14ac:dyDescent="0.35">
      <c r="B111" s="8"/>
      <c r="C111" s="9" t="s">
        <v>12</v>
      </c>
      <c r="D111" s="18">
        <v>135948.10904347396</v>
      </c>
      <c r="E111" s="19">
        <v>186498.13524869271</v>
      </c>
      <c r="F111" s="19">
        <v>304272.51834344759</v>
      </c>
      <c r="G111" s="20">
        <f t="shared" si="1"/>
        <v>626718.76263561426</v>
      </c>
      <c r="H111" s="65"/>
    </row>
    <row r="112" spans="2:8" ht="14.5" customHeight="1" x14ac:dyDescent="0.35">
      <c r="B112" s="8"/>
      <c r="C112" s="9" t="s">
        <v>13</v>
      </c>
      <c r="D112" s="18">
        <v>135141.98243329121</v>
      </c>
      <c r="E112" s="19">
        <v>180050.67172324171</v>
      </c>
      <c r="F112" s="19">
        <v>315835.78937512485</v>
      </c>
      <c r="G112" s="20">
        <f t="shared" si="1"/>
        <v>631028.4435316578</v>
      </c>
      <c r="H112" s="65"/>
    </row>
    <row r="113" spans="2:8" ht="14.5" customHeight="1" thickBot="1" x14ac:dyDescent="0.4">
      <c r="B113" s="10"/>
      <c r="C113" s="11" t="s">
        <v>14</v>
      </c>
      <c r="D113" s="21">
        <v>138814.60453836244</v>
      </c>
      <c r="E113" s="22">
        <v>187858.63095272623</v>
      </c>
      <c r="F113" s="22">
        <v>325080.68130378937</v>
      </c>
      <c r="G113" s="23">
        <f t="shared" si="1"/>
        <v>651753.91679487808</v>
      </c>
      <c r="H113" s="65"/>
    </row>
    <row r="114" spans="2:8" ht="14.5" customHeight="1" x14ac:dyDescent="0.35">
      <c r="B114" s="6">
        <v>2026</v>
      </c>
      <c r="C114" s="7" t="s">
        <v>3</v>
      </c>
      <c r="D114" s="15">
        <v>147269.43395489268</v>
      </c>
      <c r="E114" s="16">
        <v>196267.9203992348</v>
      </c>
      <c r="F114" s="16">
        <v>334251.58761609311</v>
      </c>
      <c r="G114" s="17">
        <f t="shared" si="1"/>
        <v>677788.94197022053</v>
      </c>
      <c r="H114" s="65"/>
    </row>
    <row r="115" spans="2:8" ht="14.5" customHeight="1" x14ac:dyDescent="0.35">
      <c r="B115" s="8"/>
      <c r="C115" s="9" t="s">
        <v>4</v>
      </c>
      <c r="D115" s="18">
        <v>138274.00867713842</v>
      </c>
      <c r="E115" s="19">
        <v>179873.55025677587</v>
      </c>
      <c r="F115" s="19">
        <v>313463.14629835897</v>
      </c>
      <c r="G115" s="20">
        <f t="shared" si="1"/>
        <v>631610.70523227332</v>
      </c>
      <c r="H115" s="65"/>
    </row>
    <row r="116" spans="2:8" ht="14.5" customHeight="1" x14ac:dyDescent="0.35">
      <c r="B116" s="8"/>
      <c r="C116" s="9" t="s">
        <v>5</v>
      </c>
      <c r="D116" s="18">
        <v>147072.934165493</v>
      </c>
      <c r="E116" s="19">
        <v>191809.96076058346</v>
      </c>
      <c r="F116" s="19">
        <v>327465.88543584663</v>
      </c>
      <c r="G116" s="20">
        <f t="shared" si="1"/>
        <v>666348.78036192316</v>
      </c>
      <c r="H116" s="65"/>
    </row>
    <row r="117" spans="2:8" ht="14.5" customHeight="1" x14ac:dyDescent="0.35">
      <c r="B117" s="8"/>
      <c r="C117" s="9" t="s">
        <v>6</v>
      </c>
      <c r="D117" s="18">
        <v>145420.47221127717</v>
      </c>
      <c r="E117" s="19">
        <v>188200.81193450489</v>
      </c>
      <c r="F117" s="19">
        <v>316728.25172247627</v>
      </c>
      <c r="G117" s="20">
        <f t="shared" si="1"/>
        <v>650349.53586825833</v>
      </c>
      <c r="H117" s="65"/>
    </row>
    <row r="118" spans="2:8" ht="14.5" customHeight="1" x14ac:dyDescent="0.35">
      <c r="B118" s="8"/>
      <c r="C118" s="9" t="s">
        <v>7</v>
      </c>
      <c r="D118" s="18">
        <v>154648.54101682088</v>
      </c>
      <c r="E118" s="19">
        <v>198293.70345410751</v>
      </c>
      <c r="F118" s="19">
        <v>328120.94104285911</v>
      </c>
      <c r="G118" s="20">
        <f t="shared" si="1"/>
        <v>681063.18551378744</v>
      </c>
      <c r="H118" s="65"/>
    </row>
    <row r="119" spans="2:8" ht="14.5" customHeight="1" thickBot="1" x14ac:dyDescent="0.4">
      <c r="B119" s="10"/>
      <c r="C119" s="11" t="s">
        <v>8</v>
      </c>
      <c r="D119" s="21">
        <v>158796.40840562986</v>
      </c>
      <c r="E119" s="22">
        <v>196599.37788397231</v>
      </c>
      <c r="F119" s="22">
        <v>340768.42192364851</v>
      </c>
      <c r="G119" s="23">
        <f t="shared" ref="G119" si="2">SUM(D119:F119)</f>
        <v>696164.20821325062</v>
      </c>
      <c r="H119" s="65"/>
    </row>
    <row r="120" spans="2:8" ht="15.75" customHeight="1" thickBot="1" x14ac:dyDescent="0.4">
      <c r="B120" s="60" t="str">
        <f>VAR</f>
        <v>ACUM. JUL25-JUN26</v>
      </c>
      <c r="C120" s="61"/>
      <c r="D120" s="62">
        <f>SUM(D108:D119)</f>
        <v>1694815.3482995695</v>
      </c>
      <c r="E120" s="63">
        <f t="shared" ref="E120:G120" si="3">SUM(E108:E119)</f>
        <v>2238002.6707372675</v>
      </c>
      <c r="F120" s="63">
        <f t="shared" si="3"/>
        <v>3826518.0690326346</v>
      </c>
      <c r="G120" s="64">
        <f t="shared" si="3"/>
        <v>7759336.0880694706</v>
      </c>
      <c r="H120" s="65"/>
    </row>
    <row r="121" spans="2:8" ht="15" thickBot="1" x14ac:dyDescent="0.4">
      <c r="B121" s="28" t="str">
        <f>VAR_1</f>
        <v>VAR. ACUM. JUL-JUN (2025/2026)</v>
      </c>
      <c r="C121" s="29"/>
      <c r="D121" s="52">
        <f>SUM(D108:D119)/SUM(D96:D107)-1</f>
        <v>0.23078066859203195</v>
      </c>
      <c r="E121" s="53">
        <f t="shared" ref="E121:G121" si="4">SUM(E108:E119)/SUM(E96:E107)-1</f>
        <v>0.10232939481914771</v>
      </c>
      <c r="F121" s="53">
        <f t="shared" si="4"/>
        <v>0.16731859813745231</v>
      </c>
      <c r="G121" s="51">
        <f t="shared" si="4"/>
        <v>0.1606539300060037</v>
      </c>
      <c r="H121" s="65"/>
    </row>
    <row r="122" spans="2:8" ht="15" thickBot="1" x14ac:dyDescent="0.4">
      <c r="B122" s="28" t="str">
        <f>VAR_2</f>
        <v>PART. ACUM. JUL25-JUN26</v>
      </c>
      <c r="C122" s="29"/>
      <c r="D122" s="52">
        <f>SUM(D108:D119)/SUM($G$108:$G$119)</f>
        <v>0.21842272703014737</v>
      </c>
      <c r="E122" s="53">
        <f t="shared" ref="E122:G122" si="5">SUM(E108:E119)/SUM($G$108:$G$119)</f>
        <v>0.2884270825925887</v>
      </c>
      <c r="F122" s="53">
        <f t="shared" si="5"/>
        <v>0.49315019037726404</v>
      </c>
      <c r="G122" s="51">
        <f t="shared" si="5"/>
        <v>1</v>
      </c>
    </row>
    <row r="123" spans="2:8" x14ac:dyDescent="0.35"/>
    <row r="124" spans="2:8" x14ac:dyDescent="0.35"/>
    <row r="125" spans="2:8" x14ac:dyDescent="0.35"/>
    <row r="126" spans="2:8" x14ac:dyDescent="0.35"/>
    <row r="127" spans="2:8" x14ac:dyDescent="0.35"/>
    <row r="128" spans="2: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</sheetData>
  <mergeCells count="3">
    <mergeCell ref="B9:B10"/>
    <mergeCell ref="C9:C10"/>
    <mergeCell ref="D9:G9"/>
  </mergeCells>
  <phoneticPr fontId="24" type="noConversion"/>
  <pageMargins left="0.7" right="0.7" top="0.75" bottom="0.75" header="0.3" footer="0.3"/>
  <ignoredErrors>
    <ignoredError sqref="D120:G122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7"/>
  <sheetViews>
    <sheetView showGridLines="0" topLeftCell="A113" zoomScale="110" zoomScaleNormal="110" workbookViewId="0">
      <selection activeCell="I118" sqref="I118"/>
    </sheetView>
  </sheetViews>
  <sheetFormatPr baseColWidth="10" defaultColWidth="0" defaultRowHeight="14.5" zeroHeight="1" x14ac:dyDescent="0.35"/>
  <cols>
    <col min="1" max="1" width="15.54296875" customWidth="1"/>
    <col min="2" max="2" width="14.54296875" customWidth="1"/>
    <col min="3" max="3" width="13.7265625" customWidth="1"/>
    <col min="4" max="4" width="13" style="56" customWidth="1"/>
    <col min="5" max="6" width="13" customWidth="1"/>
    <col min="7" max="10" width="11.54296875" customWidth="1"/>
    <col min="11" max="16384" width="11.54296875" hidden="1"/>
  </cols>
  <sheetData>
    <row r="1" spans="2:7" x14ac:dyDescent="0.35">
      <c r="D1"/>
    </row>
    <row r="2" spans="2:7" x14ac:dyDescent="0.35">
      <c r="B2" s="27" t="s">
        <v>0</v>
      </c>
      <c r="D2"/>
    </row>
    <row r="3" spans="2:7" x14ac:dyDescent="0.35">
      <c r="B3" s="27" t="s">
        <v>27</v>
      </c>
      <c r="D3"/>
    </row>
    <row r="4" spans="2:7" x14ac:dyDescent="0.35">
      <c r="D4"/>
    </row>
    <row r="5" spans="2:7" x14ac:dyDescent="0.35">
      <c r="D5"/>
    </row>
    <row r="6" spans="2:7" x14ac:dyDescent="0.35">
      <c r="D6"/>
    </row>
    <row r="7" spans="2:7" x14ac:dyDescent="0.35">
      <c r="D7"/>
    </row>
    <row r="8" spans="2:7" ht="15" thickBot="1" x14ac:dyDescent="0.4">
      <c r="D8"/>
    </row>
    <row r="9" spans="2:7" ht="15" thickBot="1" x14ac:dyDescent="0.4">
      <c r="B9" s="71" t="s">
        <v>1</v>
      </c>
      <c r="C9" s="73" t="s">
        <v>2</v>
      </c>
      <c r="D9" s="75" t="s">
        <v>16</v>
      </c>
      <c r="E9" s="76"/>
      <c r="F9" s="77"/>
    </row>
    <row r="10" spans="2:7" ht="29.5" thickBot="1" x14ac:dyDescent="0.4">
      <c r="B10" s="72"/>
      <c r="C10" s="74"/>
      <c r="D10" s="13" t="s">
        <v>19</v>
      </c>
      <c r="E10" s="24" t="s">
        <v>20</v>
      </c>
      <c r="F10" s="14" t="s">
        <v>18</v>
      </c>
    </row>
    <row r="11" spans="2:7" x14ac:dyDescent="0.35">
      <c r="B11" s="8">
        <v>2017</v>
      </c>
      <c r="C11" s="9" t="s">
        <v>8</v>
      </c>
      <c r="D11" s="15">
        <v>38704.112276410036</v>
      </c>
      <c r="E11" s="16">
        <v>14437.020883230018</v>
      </c>
      <c r="F11" s="17">
        <f>+D11+E11</f>
        <v>53141.133159640056</v>
      </c>
      <c r="G11" s="44"/>
    </row>
    <row r="12" spans="2:7" x14ac:dyDescent="0.35">
      <c r="B12" s="8"/>
      <c r="C12" s="9" t="s">
        <v>9</v>
      </c>
      <c r="D12" s="18">
        <v>42834.326452890033</v>
      </c>
      <c r="E12" s="19">
        <v>15886.671734500003</v>
      </c>
      <c r="F12" s="20">
        <f t="shared" ref="F12:F26" si="0">+D12+E12</f>
        <v>58720.99818739004</v>
      </c>
      <c r="G12" s="44"/>
    </row>
    <row r="13" spans="2:7" x14ac:dyDescent="0.35">
      <c r="B13" s="8"/>
      <c r="C13" s="9" t="s">
        <v>10</v>
      </c>
      <c r="D13" s="18">
        <v>47156.567298849994</v>
      </c>
      <c r="E13" s="19">
        <v>16823.907587849997</v>
      </c>
      <c r="F13" s="20">
        <f t="shared" si="0"/>
        <v>63980.474886699987</v>
      </c>
      <c r="G13" s="44"/>
    </row>
    <row r="14" spans="2:7" x14ac:dyDescent="0.35">
      <c r="B14" s="8"/>
      <c r="C14" s="9" t="s">
        <v>11</v>
      </c>
      <c r="D14" s="18">
        <v>47812.93997954997</v>
      </c>
      <c r="E14" s="19">
        <v>17876.519660019989</v>
      </c>
      <c r="F14" s="20">
        <f t="shared" si="0"/>
        <v>65689.459639569963</v>
      </c>
      <c r="G14" s="44"/>
    </row>
    <row r="15" spans="2:7" x14ac:dyDescent="0.35">
      <c r="B15" s="8"/>
      <c r="C15" s="9" t="s">
        <v>12</v>
      </c>
      <c r="D15" s="18">
        <v>49966.854929460038</v>
      </c>
      <c r="E15" s="19">
        <v>18187.37670476003</v>
      </c>
      <c r="F15" s="20">
        <f t="shared" si="0"/>
        <v>68154.231634220065</v>
      </c>
      <c r="G15" s="44"/>
    </row>
    <row r="16" spans="2:7" x14ac:dyDescent="0.35">
      <c r="B16" s="8"/>
      <c r="C16" s="9" t="s">
        <v>13</v>
      </c>
      <c r="D16" s="18">
        <v>51478.662289820029</v>
      </c>
      <c r="E16" s="19">
        <v>19068.763725390007</v>
      </c>
      <c r="F16" s="20">
        <f t="shared" si="0"/>
        <v>70547.426015210032</v>
      </c>
      <c r="G16" s="44"/>
    </row>
    <row r="17" spans="2:7" ht="15" thickBot="1" x14ac:dyDescent="0.4">
      <c r="B17" s="10"/>
      <c r="C17" s="11" t="s">
        <v>14</v>
      </c>
      <c r="D17" s="21">
        <v>56355.324856389954</v>
      </c>
      <c r="E17" s="22">
        <v>22709.883337220021</v>
      </c>
      <c r="F17" s="23">
        <f t="shared" si="0"/>
        <v>79065.208193609971</v>
      </c>
      <c r="G17" s="44"/>
    </row>
    <row r="18" spans="2:7" ht="15.65" customHeight="1" x14ac:dyDescent="0.35">
      <c r="B18" s="6">
        <v>2018</v>
      </c>
      <c r="C18" s="7" t="s">
        <v>3</v>
      </c>
      <c r="D18" s="15">
        <v>63005.66199369001</v>
      </c>
      <c r="E18" s="16">
        <v>25915.360324789985</v>
      </c>
      <c r="F18" s="17">
        <f t="shared" si="0"/>
        <v>88921.022318479998</v>
      </c>
      <c r="G18" s="44"/>
    </row>
    <row r="19" spans="2:7" x14ac:dyDescent="0.35">
      <c r="B19" s="8"/>
      <c r="C19" s="9" t="s">
        <v>4</v>
      </c>
      <c r="D19" s="18">
        <v>61020.96779326001</v>
      </c>
      <c r="E19" s="19">
        <v>25516.859825179999</v>
      </c>
      <c r="F19" s="20">
        <f t="shared" si="0"/>
        <v>86537.827618440002</v>
      </c>
      <c r="G19" s="44"/>
    </row>
    <row r="20" spans="2:7" x14ac:dyDescent="0.35">
      <c r="B20" s="8"/>
      <c r="C20" s="9" t="s">
        <v>5</v>
      </c>
      <c r="D20" s="18">
        <v>69481.159832250036</v>
      </c>
      <c r="E20" s="19">
        <v>27522.997805330007</v>
      </c>
      <c r="F20" s="20">
        <f t="shared" si="0"/>
        <v>97004.157637580036</v>
      </c>
      <c r="G20" s="44"/>
    </row>
    <row r="21" spans="2:7" x14ac:dyDescent="0.35">
      <c r="B21" s="8"/>
      <c r="C21" s="9" t="s">
        <v>6</v>
      </c>
      <c r="D21" s="18">
        <v>67534.698450469921</v>
      </c>
      <c r="E21" s="19">
        <v>28283.582073249996</v>
      </c>
      <c r="F21" s="20">
        <f t="shared" si="0"/>
        <v>95818.280523719921</v>
      </c>
      <c r="G21" s="44"/>
    </row>
    <row r="22" spans="2:7" x14ac:dyDescent="0.35">
      <c r="B22" s="8"/>
      <c r="C22" s="9" t="s">
        <v>7</v>
      </c>
      <c r="D22" s="18">
        <v>73838.961886950026</v>
      </c>
      <c r="E22" s="19">
        <v>31295.606132689987</v>
      </c>
      <c r="F22" s="20">
        <f t="shared" si="0"/>
        <v>105134.56801964002</v>
      </c>
      <c r="G22" s="44"/>
    </row>
    <row r="23" spans="2:7" x14ac:dyDescent="0.35">
      <c r="B23" s="8"/>
      <c r="C23" s="9" t="s">
        <v>8</v>
      </c>
      <c r="D23" s="18">
        <v>73491.793360369964</v>
      </c>
      <c r="E23" s="19">
        <v>32179.849869180009</v>
      </c>
      <c r="F23" s="20">
        <f t="shared" si="0"/>
        <v>105671.64322954997</v>
      </c>
      <c r="G23" s="44"/>
    </row>
    <row r="24" spans="2:7" x14ac:dyDescent="0.35">
      <c r="B24" s="8"/>
      <c r="C24" s="9" t="s">
        <v>9</v>
      </c>
      <c r="D24" s="18">
        <v>78894.072142689867</v>
      </c>
      <c r="E24" s="19">
        <v>36739.468510699997</v>
      </c>
      <c r="F24" s="20">
        <f t="shared" si="0"/>
        <v>115633.54065338986</v>
      </c>
      <c r="G24" s="44"/>
    </row>
    <row r="25" spans="2:7" x14ac:dyDescent="0.35">
      <c r="B25" s="8"/>
      <c r="C25" s="9" t="s">
        <v>10</v>
      </c>
      <c r="D25" s="18">
        <v>81793.362206200065</v>
      </c>
      <c r="E25" s="19">
        <v>36311.764336109976</v>
      </c>
      <c r="F25" s="20">
        <f t="shared" si="0"/>
        <v>118105.12654231004</v>
      </c>
      <c r="G25" s="44"/>
    </row>
    <row r="26" spans="2:7" x14ac:dyDescent="0.35">
      <c r="B26" s="8"/>
      <c r="C26" s="9" t="s">
        <v>11</v>
      </c>
      <c r="D26" s="18">
        <v>86082.272165949878</v>
      </c>
      <c r="E26" s="19">
        <v>37339.948436620049</v>
      </c>
      <c r="F26" s="20">
        <f t="shared" si="0"/>
        <v>123422.22060256993</v>
      </c>
      <c r="G26" s="44"/>
    </row>
    <row r="27" spans="2:7" x14ac:dyDescent="0.35">
      <c r="B27" s="8"/>
      <c r="C27" s="9" t="s">
        <v>12</v>
      </c>
      <c r="D27" s="18">
        <v>95858.150816450041</v>
      </c>
      <c r="E27" s="19">
        <v>36605.31081635999</v>
      </c>
      <c r="F27" s="20">
        <f t="shared" ref="F27:F32" si="1">+D27+E27</f>
        <v>132463.46163281004</v>
      </c>
      <c r="G27" s="44"/>
    </row>
    <row r="28" spans="2:7" ht="14.5" customHeight="1" x14ac:dyDescent="0.35">
      <c r="B28" s="8"/>
      <c r="C28" s="9" t="s">
        <v>13</v>
      </c>
      <c r="D28" s="18">
        <v>94510.130485699949</v>
      </c>
      <c r="E28" s="19">
        <v>38117.74958005012</v>
      </c>
      <c r="F28" s="20">
        <f t="shared" si="1"/>
        <v>132627.88006575007</v>
      </c>
      <c r="G28" s="44"/>
    </row>
    <row r="29" spans="2:7" ht="14.5" customHeight="1" thickBot="1" x14ac:dyDescent="0.4">
      <c r="B29" s="10"/>
      <c r="C29" s="11" t="s">
        <v>14</v>
      </c>
      <c r="D29" s="21">
        <v>103325.70513675996</v>
      </c>
      <c r="E29" s="22">
        <v>41854.704125669894</v>
      </c>
      <c r="F29" s="23">
        <f t="shared" si="1"/>
        <v>145180.40926242986</v>
      </c>
      <c r="G29" s="44"/>
    </row>
    <row r="30" spans="2:7" ht="14.5" customHeight="1" x14ac:dyDescent="0.35">
      <c r="B30" s="6">
        <v>2019</v>
      </c>
      <c r="C30" s="7" t="s">
        <v>3</v>
      </c>
      <c r="D30" s="15">
        <v>104522.46700425009</v>
      </c>
      <c r="E30" s="16">
        <v>41583.471500579893</v>
      </c>
      <c r="F30" s="17">
        <f t="shared" si="1"/>
        <v>146105.93850483</v>
      </c>
      <c r="G30" s="44"/>
    </row>
    <row r="31" spans="2:7" ht="14.5" customHeight="1" x14ac:dyDescent="0.35">
      <c r="B31" s="8"/>
      <c r="C31" s="9" t="s">
        <v>4</v>
      </c>
      <c r="D31" s="18">
        <v>108695.79686837993</v>
      </c>
      <c r="E31" s="19">
        <v>45659.958397589995</v>
      </c>
      <c r="F31" s="20">
        <f t="shared" si="1"/>
        <v>154355.75526596993</v>
      </c>
      <c r="G31" s="44"/>
    </row>
    <row r="32" spans="2:7" ht="14.5" customHeight="1" x14ac:dyDescent="0.35">
      <c r="B32" s="8"/>
      <c r="C32" s="9" t="s">
        <v>5</v>
      </c>
      <c r="D32" s="18">
        <v>113608.13519618013</v>
      </c>
      <c r="E32" s="19">
        <v>46316.56239354991</v>
      </c>
      <c r="F32" s="20">
        <f t="shared" si="1"/>
        <v>159924.69758973003</v>
      </c>
      <c r="G32" s="44"/>
    </row>
    <row r="33" spans="2:7" ht="14.5" customHeight="1" x14ac:dyDescent="0.35">
      <c r="B33" s="8"/>
      <c r="C33" s="9" t="s">
        <v>6</v>
      </c>
      <c r="D33" s="18">
        <v>115765.17235339005</v>
      </c>
      <c r="E33" s="19">
        <v>46175.13202794001</v>
      </c>
      <c r="F33" s="20">
        <f t="shared" ref="F33:F44" si="2">+D33+E33</f>
        <v>161940.30438133006</v>
      </c>
      <c r="G33" s="44"/>
    </row>
    <row r="34" spans="2:7" ht="14.5" customHeight="1" x14ac:dyDescent="0.35">
      <c r="B34" s="8"/>
      <c r="C34" s="9" t="s">
        <v>7</v>
      </c>
      <c r="D34" s="18">
        <v>126637.64914808983</v>
      </c>
      <c r="E34" s="19">
        <v>50801.723961079981</v>
      </c>
      <c r="F34" s="20">
        <f t="shared" si="2"/>
        <v>177439.3731091698</v>
      </c>
      <c r="G34" s="44"/>
    </row>
    <row r="35" spans="2:7" ht="14.5" customHeight="1" x14ac:dyDescent="0.35">
      <c r="B35" s="8"/>
      <c r="C35" s="9" t="s">
        <v>8</v>
      </c>
      <c r="D35" s="18">
        <v>126328.43334558976</v>
      </c>
      <c r="E35" s="19">
        <v>50889.790061970067</v>
      </c>
      <c r="F35" s="20">
        <f t="shared" si="2"/>
        <v>177218.22340755982</v>
      </c>
      <c r="G35" s="44"/>
    </row>
    <row r="36" spans="2:7" ht="14.5" customHeight="1" x14ac:dyDescent="0.35">
      <c r="B36" s="8"/>
      <c r="C36" s="9" t="s">
        <v>9</v>
      </c>
      <c r="D36" s="18">
        <v>117693.6333643801</v>
      </c>
      <c r="E36" s="19">
        <v>54342.30481257003</v>
      </c>
      <c r="F36" s="20">
        <f t="shared" si="2"/>
        <v>172035.93817695015</v>
      </c>
      <c r="G36" s="44"/>
    </row>
    <row r="37" spans="2:7" ht="14.5" customHeight="1" x14ac:dyDescent="0.35">
      <c r="B37" s="8"/>
      <c r="C37" s="9" t="s">
        <v>10</v>
      </c>
      <c r="D37" s="18">
        <v>134828.33271371</v>
      </c>
      <c r="E37" s="19">
        <v>58985.845546020137</v>
      </c>
      <c r="F37" s="20">
        <f t="shared" si="2"/>
        <v>193814.17825973014</v>
      </c>
      <c r="G37" s="44"/>
    </row>
    <row r="38" spans="2:7" ht="14.5" customHeight="1" x14ac:dyDescent="0.35">
      <c r="B38" s="8"/>
      <c r="C38" s="9" t="s">
        <v>11</v>
      </c>
      <c r="D38" s="18">
        <v>133288.62068021996</v>
      </c>
      <c r="E38" s="19">
        <v>59210.093518239984</v>
      </c>
      <c r="F38" s="20">
        <f t="shared" si="2"/>
        <v>192498.71419845993</v>
      </c>
      <c r="G38" s="44"/>
    </row>
    <row r="39" spans="2:7" ht="14.5" customHeight="1" x14ac:dyDescent="0.35">
      <c r="B39" s="8"/>
      <c r="C39" s="9" t="s">
        <v>12</v>
      </c>
      <c r="D39" s="18">
        <v>147435.89568052997</v>
      </c>
      <c r="E39" s="19">
        <v>61349.439600850041</v>
      </c>
      <c r="F39" s="20">
        <f t="shared" si="2"/>
        <v>208785.33528138002</v>
      </c>
      <c r="G39" s="44"/>
    </row>
    <row r="40" spans="2:7" ht="14.5" customHeight="1" x14ac:dyDescent="0.35">
      <c r="B40" s="8"/>
      <c r="C40" s="9" t="s">
        <v>13</v>
      </c>
      <c r="D40" s="18">
        <v>140155.68623091999</v>
      </c>
      <c r="E40" s="19">
        <v>47001.787651280079</v>
      </c>
      <c r="F40" s="20">
        <f t="shared" si="2"/>
        <v>187157.47388220008</v>
      </c>
      <c r="G40" s="44"/>
    </row>
    <row r="41" spans="2:7" ht="14.5" customHeight="1" thickBot="1" x14ac:dyDescent="0.4">
      <c r="B41" s="10"/>
      <c r="C41" s="11" t="s">
        <v>14</v>
      </c>
      <c r="D41" s="21">
        <v>138677.47731503972</v>
      </c>
      <c r="E41" s="22">
        <v>57530.391168480011</v>
      </c>
      <c r="F41" s="23">
        <f t="shared" si="2"/>
        <v>196207.86848351973</v>
      </c>
      <c r="G41" s="44"/>
    </row>
    <row r="42" spans="2:7" ht="14.5" customHeight="1" x14ac:dyDescent="0.35">
      <c r="B42" s="6">
        <v>2020</v>
      </c>
      <c r="C42" s="7" t="s">
        <v>3</v>
      </c>
      <c r="D42" s="15">
        <v>146327.23866628006</v>
      </c>
      <c r="E42" s="16">
        <v>59914.136012579933</v>
      </c>
      <c r="F42" s="17">
        <f t="shared" si="2"/>
        <v>206241.37467885998</v>
      </c>
      <c r="G42" s="65"/>
    </row>
    <row r="43" spans="2:7" ht="14.5" customHeight="1" x14ac:dyDescent="0.35">
      <c r="B43" s="8"/>
      <c r="C43" s="9" t="s">
        <v>4</v>
      </c>
      <c r="D43" s="18">
        <v>143911.82668372002</v>
      </c>
      <c r="E43" s="19">
        <v>59618.059150520006</v>
      </c>
      <c r="F43" s="20">
        <f t="shared" si="2"/>
        <v>203529.88583424003</v>
      </c>
      <c r="G43" s="65"/>
    </row>
    <row r="44" spans="2:7" ht="14.5" customHeight="1" x14ac:dyDescent="0.35">
      <c r="B44" s="8"/>
      <c r="C44" s="9" t="s">
        <v>5</v>
      </c>
      <c r="D44" s="18">
        <v>167747.56168476006</v>
      </c>
      <c r="E44" s="19">
        <v>70092.650624799935</v>
      </c>
      <c r="F44" s="20">
        <f t="shared" si="2"/>
        <v>237840.21230955998</v>
      </c>
      <c r="G44" s="65"/>
    </row>
    <row r="45" spans="2:7" ht="14.5" customHeight="1" x14ac:dyDescent="0.35">
      <c r="B45" s="8"/>
      <c r="C45" s="9" t="s">
        <v>6</v>
      </c>
      <c r="D45" s="18">
        <v>172860.66330570015</v>
      </c>
      <c r="E45" s="19">
        <v>72009.656990049858</v>
      </c>
      <c r="F45" s="20">
        <f t="shared" ref="F45:F56" si="3">+D45+E45</f>
        <v>244870.32029574999</v>
      </c>
      <c r="G45" s="65"/>
    </row>
    <row r="46" spans="2:7" ht="14.5" customHeight="1" x14ac:dyDescent="0.35">
      <c r="B46" s="8"/>
      <c r="C46" s="9" t="s">
        <v>7</v>
      </c>
      <c r="D46" s="18">
        <v>170521.33145447983</v>
      </c>
      <c r="E46" s="19">
        <v>72368.866744119892</v>
      </c>
      <c r="F46" s="20">
        <f t="shared" si="3"/>
        <v>242890.19819859974</v>
      </c>
      <c r="G46" s="65"/>
    </row>
    <row r="47" spans="2:7" ht="14.5" customHeight="1" x14ac:dyDescent="0.35">
      <c r="B47" s="8"/>
      <c r="C47" s="9" t="s">
        <v>8</v>
      </c>
      <c r="D47" s="18">
        <v>166416.65652845977</v>
      </c>
      <c r="E47" s="19">
        <v>73875.540304839931</v>
      </c>
      <c r="F47" s="20">
        <f t="shared" si="3"/>
        <v>240292.19683329971</v>
      </c>
      <c r="G47" s="65"/>
    </row>
    <row r="48" spans="2:7" ht="14.5" customHeight="1" x14ac:dyDescent="0.35">
      <c r="B48" s="8"/>
      <c r="C48" s="9" t="s">
        <v>9</v>
      </c>
      <c r="D48" s="18">
        <v>172073.09330953987</v>
      </c>
      <c r="E48" s="19">
        <v>76421.099724679982</v>
      </c>
      <c r="F48" s="20">
        <f t="shared" si="3"/>
        <v>248494.19303421985</v>
      </c>
      <c r="G48" s="65"/>
    </row>
    <row r="49" spans="2:7" ht="14.5" customHeight="1" x14ac:dyDescent="0.35">
      <c r="B49" s="8"/>
      <c r="C49" s="9" t="s">
        <v>10</v>
      </c>
      <c r="D49" s="18">
        <v>174226.00578792975</v>
      </c>
      <c r="E49" s="19">
        <v>77991.51298958993</v>
      </c>
      <c r="F49" s="20">
        <f t="shared" si="3"/>
        <v>252217.5187775197</v>
      </c>
      <c r="G49" s="65"/>
    </row>
    <row r="50" spans="2:7" ht="14.5" customHeight="1" x14ac:dyDescent="0.35">
      <c r="B50" s="8"/>
      <c r="C50" s="9" t="s">
        <v>11</v>
      </c>
      <c r="D50" s="18">
        <v>177176.41225029982</v>
      </c>
      <c r="E50" s="19">
        <v>74013.316309739952</v>
      </c>
      <c r="F50" s="20">
        <f t="shared" si="3"/>
        <v>251189.72856003977</v>
      </c>
      <c r="G50" s="65"/>
    </row>
    <row r="51" spans="2:7" ht="14.5" customHeight="1" x14ac:dyDescent="0.35">
      <c r="B51" s="8"/>
      <c r="C51" s="9" t="s">
        <v>12</v>
      </c>
      <c r="D51" s="18">
        <v>182505.55673920986</v>
      </c>
      <c r="E51" s="19">
        <v>79699.567176920144</v>
      </c>
      <c r="F51" s="20">
        <f t="shared" si="3"/>
        <v>262205.12391612999</v>
      </c>
      <c r="G51" s="65"/>
    </row>
    <row r="52" spans="2:7" ht="14.5" customHeight="1" x14ac:dyDescent="0.35">
      <c r="B52" s="8"/>
      <c r="C52" s="9" t="s">
        <v>13</v>
      </c>
      <c r="D52" s="18">
        <v>183196.81969564976</v>
      </c>
      <c r="E52" s="19">
        <v>79848.322988409855</v>
      </c>
      <c r="F52" s="20">
        <f t="shared" si="3"/>
        <v>263045.14268405963</v>
      </c>
      <c r="G52" s="65"/>
    </row>
    <row r="53" spans="2:7" ht="14.5" customHeight="1" thickBot="1" x14ac:dyDescent="0.4">
      <c r="B53" s="10"/>
      <c r="C53" s="11" t="s">
        <v>14</v>
      </c>
      <c r="D53" s="21">
        <v>191795.4076207699</v>
      </c>
      <c r="E53" s="22">
        <v>83099.305113919996</v>
      </c>
      <c r="F53" s="23">
        <f t="shared" si="3"/>
        <v>274894.71273468988</v>
      </c>
      <c r="G53" s="65"/>
    </row>
    <row r="54" spans="2:7" ht="14.5" customHeight="1" x14ac:dyDescent="0.35">
      <c r="B54" s="6">
        <v>2021</v>
      </c>
      <c r="C54" s="7" t="s">
        <v>3</v>
      </c>
      <c r="D54" s="15">
        <v>196091.36504580989</v>
      </c>
      <c r="E54" s="16">
        <v>83167.8648148301</v>
      </c>
      <c r="F54" s="17">
        <f t="shared" si="3"/>
        <v>279259.22986064001</v>
      </c>
      <c r="G54" s="65"/>
    </row>
    <row r="55" spans="2:7" ht="14.5" customHeight="1" x14ac:dyDescent="0.35">
      <c r="B55" s="8"/>
      <c r="C55" s="9" t="s">
        <v>4</v>
      </c>
      <c r="D55" s="18">
        <v>186235.28273079</v>
      </c>
      <c r="E55" s="19">
        <v>76359.921952329954</v>
      </c>
      <c r="F55" s="20">
        <f t="shared" si="3"/>
        <v>262595.20468311996</v>
      </c>
      <c r="G55" s="65"/>
    </row>
    <row r="56" spans="2:7" ht="14.5" customHeight="1" x14ac:dyDescent="0.35">
      <c r="B56" s="8"/>
      <c r="C56" s="9" t="s">
        <v>5</v>
      </c>
      <c r="D56" s="18">
        <v>206558.61030580991</v>
      </c>
      <c r="E56" s="19">
        <v>94962.847379960091</v>
      </c>
      <c r="F56" s="20">
        <f t="shared" si="3"/>
        <v>301521.45768577</v>
      </c>
      <c r="G56" s="65"/>
    </row>
    <row r="57" spans="2:7" ht="14.5" customHeight="1" x14ac:dyDescent="0.35">
      <c r="B57" s="8"/>
      <c r="C57" s="9" t="s">
        <v>6</v>
      </c>
      <c r="D57" s="18">
        <v>217121.40120749015</v>
      </c>
      <c r="E57" s="19">
        <v>95236.369743910007</v>
      </c>
      <c r="F57" s="20">
        <f t="shared" ref="F57:F68" si="4">+D57+E57</f>
        <v>312357.77095140016</v>
      </c>
      <c r="G57" s="65"/>
    </row>
    <row r="58" spans="2:7" ht="14.5" customHeight="1" x14ac:dyDescent="0.35">
      <c r="B58" s="8"/>
      <c r="C58" s="9" t="s">
        <v>7</v>
      </c>
      <c r="D58" s="18">
        <v>223626.64296187973</v>
      </c>
      <c r="E58" s="19">
        <v>93304.622840670068</v>
      </c>
      <c r="F58" s="20">
        <f t="shared" si="4"/>
        <v>316931.26580254978</v>
      </c>
      <c r="G58" s="65"/>
    </row>
    <row r="59" spans="2:7" ht="14.5" customHeight="1" x14ac:dyDescent="0.35">
      <c r="B59" s="8"/>
      <c r="C59" s="9" t="s">
        <v>8</v>
      </c>
      <c r="D59" s="18">
        <v>222167.82281763002</v>
      </c>
      <c r="E59" s="19">
        <v>93669.258848679994</v>
      </c>
      <c r="F59" s="20">
        <f t="shared" si="4"/>
        <v>315837.08166631003</v>
      </c>
      <c r="G59" s="65"/>
    </row>
    <row r="60" spans="2:7" ht="14.5" customHeight="1" x14ac:dyDescent="0.35">
      <c r="B60" s="8"/>
      <c r="C60" s="9" t="s">
        <v>9</v>
      </c>
      <c r="D60" s="18">
        <v>226863.48381377975</v>
      </c>
      <c r="E60" s="19">
        <v>103899.92585203001</v>
      </c>
      <c r="F60" s="20">
        <f t="shared" si="4"/>
        <v>330763.40966580977</v>
      </c>
      <c r="G60" s="65"/>
    </row>
    <row r="61" spans="2:7" ht="14.5" customHeight="1" x14ac:dyDescent="0.35">
      <c r="B61" s="8"/>
      <c r="C61" s="9" t="s">
        <v>10</v>
      </c>
      <c r="D61" s="18">
        <v>220940.03169364002</v>
      </c>
      <c r="E61" s="19">
        <v>110034.78869563999</v>
      </c>
      <c r="F61" s="20">
        <f t="shared" si="4"/>
        <v>330974.82038927998</v>
      </c>
      <c r="G61" s="65"/>
    </row>
    <row r="62" spans="2:7" ht="14.5" customHeight="1" x14ac:dyDescent="0.35">
      <c r="B62" s="8"/>
      <c r="C62" s="9" t="s">
        <v>11</v>
      </c>
      <c r="D62" s="18">
        <v>223811.96480671057</v>
      </c>
      <c r="E62" s="19">
        <v>108503.71721629998</v>
      </c>
      <c r="F62" s="20">
        <f t="shared" si="4"/>
        <v>332315.68202301057</v>
      </c>
      <c r="G62" s="65"/>
    </row>
    <row r="63" spans="2:7" ht="14.5" customHeight="1" x14ac:dyDescent="0.35">
      <c r="B63" s="8"/>
      <c r="C63" s="9" t="s">
        <v>12</v>
      </c>
      <c r="D63" s="18">
        <v>234103.70874723984</v>
      </c>
      <c r="E63" s="19">
        <v>118632.89295204995</v>
      </c>
      <c r="F63" s="20">
        <f t="shared" si="4"/>
        <v>352736.60169928981</v>
      </c>
      <c r="G63" s="65"/>
    </row>
    <row r="64" spans="2:7" ht="14.5" customHeight="1" x14ac:dyDescent="0.35">
      <c r="B64" s="8"/>
      <c r="C64" s="9" t="s">
        <v>13</v>
      </c>
      <c r="D64" s="18">
        <v>231624.42008970963</v>
      </c>
      <c r="E64" s="19">
        <v>113097.39674456998</v>
      </c>
      <c r="F64" s="20">
        <f t="shared" si="4"/>
        <v>344721.81683427963</v>
      </c>
      <c r="G64" s="65"/>
    </row>
    <row r="65" spans="2:7" ht="14.5" customHeight="1" thickBot="1" x14ac:dyDescent="0.4">
      <c r="B65" s="10"/>
      <c r="C65" s="11" t="s">
        <v>14</v>
      </c>
      <c r="D65" s="21">
        <v>242642.57634716961</v>
      </c>
      <c r="E65" s="22">
        <v>116621.31978638907</v>
      </c>
      <c r="F65" s="23">
        <f t="shared" si="4"/>
        <v>359263.89613355871</v>
      </c>
      <c r="G65" s="65"/>
    </row>
    <row r="66" spans="2:7" ht="14.5" customHeight="1" x14ac:dyDescent="0.35">
      <c r="B66" s="6">
        <v>2022</v>
      </c>
      <c r="C66" s="7" t="s">
        <v>3</v>
      </c>
      <c r="D66" s="15">
        <v>244820.05688004999</v>
      </c>
      <c r="E66" s="16">
        <v>124236.18089886953</v>
      </c>
      <c r="F66" s="17">
        <f t="shared" si="4"/>
        <v>369056.23777891952</v>
      </c>
      <c r="G66" s="65"/>
    </row>
    <row r="67" spans="2:7" ht="14.5" customHeight="1" x14ac:dyDescent="0.35">
      <c r="B67" s="8"/>
      <c r="C67" s="9" t="s">
        <v>4</v>
      </c>
      <c r="D67" s="18">
        <v>235851.32330601962</v>
      </c>
      <c r="E67" s="19">
        <v>116514.22669679389</v>
      </c>
      <c r="F67" s="20">
        <f t="shared" si="4"/>
        <v>352365.55000281351</v>
      </c>
      <c r="G67" s="65"/>
    </row>
    <row r="68" spans="2:7" ht="14.5" customHeight="1" x14ac:dyDescent="0.35">
      <c r="B68" s="8"/>
      <c r="C68" s="9" t="s">
        <v>5</v>
      </c>
      <c r="D68" s="18">
        <v>259622.78532058065</v>
      </c>
      <c r="E68" s="19">
        <v>123924.59193572143</v>
      </c>
      <c r="F68" s="20">
        <f t="shared" si="4"/>
        <v>383547.37725630205</v>
      </c>
      <c r="G68" s="65"/>
    </row>
    <row r="69" spans="2:7" ht="14.5" customHeight="1" x14ac:dyDescent="0.35">
      <c r="B69" s="8"/>
      <c r="C69" s="9" t="s">
        <v>6</v>
      </c>
      <c r="D69" s="18">
        <v>258210.10773292169</v>
      </c>
      <c r="E69" s="19">
        <v>112638.52896272983</v>
      </c>
      <c r="F69" s="20">
        <f t="shared" ref="F69:F80" si="5">+D69+E69</f>
        <v>370848.63669565151</v>
      </c>
      <c r="G69" s="65"/>
    </row>
    <row r="70" spans="2:7" ht="14.5" customHeight="1" x14ac:dyDescent="0.35">
      <c r="B70" s="8"/>
      <c r="C70" s="9" t="s">
        <v>7</v>
      </c>
      <c r="D70" s="18">
        <v>281115.25825682079</v>
      </c>
      <c r="E70" s="19">
        <v>123763.03653233981</v>
      </c>
      <c r="F70" s="20">
        <f t="shared" si="5"/>
        <v>404878.2947891606</v>
      </c>
      <c r="G70" s="65"/>
    </row>
    <row r="71" spans="2:7" ht="14.5" customHeight="1" x14ac:dyDescent="0.35">
      <c r="B71" s="8"/>
      <c r="C71" s="9" t="s">
        <v>8</v>
      </c>
      <c r="D71" s="18">
        <v>282221.45629617816</v>
      </c>
      <c r="E71" s="19">
        <v>125085.55153905103</v>
      </c>
      <c r="F71" s="20">
        <f t="shared" si="5"/>
        <v>407307.00783522916</v>
      </c>
      <c r="G71" s="65"/>
    </row>
    <row r="72" spans="2:7" ht="14.5" customHeight="1" x14ac:dyDescent="0.35">
      <c r="B72" s="8"/>
      <c r="C72" s="9" t="s">
        <v>9</v>
      </c>
      <c r="D72" s="18">
        <v>301141.53152009973</v>
      </c>
      <c r="E72" s="19">
        <v>135718.23865033747</v>
      </c>
      <c r="F72" s="20">
        <f t="shared" si="5"/>
        <v>436859.77017043717</v>
      </c>
      <c r="G72" s="65"/>
    </row>
    <row r="73" spans="2:7" ht="14.5" customHeight="1" x14ac:dyDescent="0.35">
      <c r="B73" s="8"/>
      <c r="C73" s="9" t="s">
        <v>10</v>
      </c>
      <c r="D73" s="18">
        <v>299676.5765024267</v>
      </c>
      <c r="E73" s="19">
        <v>134527.95535747276</v>
      </c>
      <c r="F73" s="20">
        <f t="shared" si="5"/>
        <v>434204.53185989946</v>
      </c>
      <c r="G73" s="65"/>
    </row>
    <row r="74" spans="2:7" ht="14.5" customHeight="1" x14ac:dyDescent="0.35">
      <c r="B74" s="8"/>
      <c r="C74" s="9" t="s">
        <v>11</v>
      </c>
      <c r="D74" s="18">
        <v>294960.27330786781</v>
      </c>
      <c r="E74" s="19">
        <v>132520.96904038679</v>
      </c>
      <c r="F74" s="20">
        <f t="shared" si="5"/>
        <v>427481.2423482546</v>
      </c>
      <c r="G74" s="65"/>
    </row>
    <row r="75" spans="2:7" ht="14.5" customHeight="1" x14ac:dyDescent="0.35">
      <c r="B75" s="8"/>
      <c r="C75" s="9" t="s">
        <v>12</v>
      </c>
      <c r="D75" s="18">
        <v>324596.03967322869</v>
      </c>
      <c r="E75" s="19">
        <v>129159.38545318687</v>
      </c>
      <c r="F75" s="20">
        <f t="shared" si="5"/>
        <v>453755.42512641556</v>
      </c>
      <c r="G75" s="65"/>
    </row>
    <row r="76" spans="2:7" ht="14.5" customHeight="1" x14ac:dyDescent="0.35">
      <c r="B76" s="8"/>
      <c r="C76" s="9" t="s">
        <v>13</v>
      </c>
      <c r="D76" s="18">
        <v>310859.02358494769</v>
      </c>
      <c r="E76" s="19">
        <v>135602.72744127692</v>
      </c>
      <c r="F76" s="20">
        <f t="shared" si="5"/>
        <v>446461.75102622458</v>
      </c>
      <c r="G76" s="65"/>
    </row>
    <row r="77" spans="2:7" ht="14.5" customHeight="1" thickBot="1" x14ac:dyDescent="0.4">
      <c r="B77" s="10"/>
      <c r="C77" s="11" t="s">
        <v>14</v>
      </c>
      <c r="D77" s="21">
        <v>325210.56487314799</v>
      </c>
      <c r="E77" s="22">
        <v>139608.21900776323</v>
      </c>
      <c r="F77" s="23">
        <f t="shared" si="5"/>
        <v>464818.78388091119</v>
      </c>
      <c r="G77" s="65"/>
    </row>
    <row r="78" spans="2:7" ht="14.5" customHeight="1" x14ac:dyDescent="0.35">
      <c r="B78" s="6">
        <v>2023</v>
      </c>
      <c r="C78" s="7" t="s">
        <v>3</v>
      </c>
      <c r="D78" s="15">
        <v>348428.99500080169</v>
      </c>
      <c r="E78" s="16">
        <v>151824.13503895313</v>
      </c>
      <c r="F78" s="17">
        <f t="shared" si="5"/>
        <v>500253.13003975479</v>
      </c>
      <c r="G78" s="65"/>
    </row>
    <row r="79" spans="2:7" ht="14.5" customHeight="1" x14ac:dyDescent="0.35">
      <c r="B79" s="8"/>
      <c r="C79" s="9" t="s">
        <v>4</v>
      </c>
      <c r="D79" s="18">
        <v>319689.29539408814</v>
      </c>
      <c r="E79" s="19">
        <v>139597.00970914678</v>
      </c>
      <c r="F79" s="20">
        <f t="shared" si="5"/>
        <v>459286.30510323495</v>
      </c>
      <c r="G79" s="65"/>
    </row>
    <row r="80" spans="2:7" ht="14.5" customHeight="1" x14ac:dyDescent="0.35">
      <c r="B80" s="8"/>
      <c r="C80" s="9" t="s">
        <v>5</v>
      </c>
      <c r="D80" s="18">
        <v>343070.73550358578</v>
      </c>
      <c r="E80" s="19">
        <v>148709.17853193043</v>
      </c>
      <c r="F80" s="20">
        <f t="shared" si="5"/>
        <v>491779.91403551621</v>
      </c>
      <c r="G80" s="65"/>
    </row>
    <row r="81" spans="2:7" ht="14.5" customHeight="1" x14ac:dyDescent="0.35">
      <c r="B81" s="8"/>
      <c r="C81" s="9" t="s">
        <v>6</v>
      </c>
      <c r="D81" s="18">
        <v>315802.46107330907</v>
      </c>
      <c r="E81" s="19">
        <v>158012.05757417734</v>
      </c>
      <c r="F81" s="20">
        <f t="shared" ref="F81:F92" si="6">+D81+E81</f>
        <v>473814.5186474864</v>
      </c>
      <c r="G81" s="65"/>
    </row>
    <row r="82" spans="2:7" ht="14.5" customHeight="1" x14ac:dyDescent="0.35">
      <c r="B82" s="8"/>
      <c r="C82" s="9" t="s">
        <v>7</v>
      </c>
      <c r="D82" s="18">
        <v>331435.89885899657</v>
      </c>
      <c r="E82" s="19">
        <v>165127.76423457681</v>
      </c>
      <c r="F82" s="20">
        <f t="shared" si="6"/>
        <v>496563.66309357341</v>
      </c>
      <c r="G82" s="65"/>
    </row>
    <row r="83" spans="2:7" ht="14.5" customHeight="1" x14ac:dyDescent="0.35">
      <c r="B83" s="8"/>
      <c r="C83" s="9" t="s">
        <v>8</v>
      </c>
      <c r="D83" s="18">
        <v>329455.80973681144</v>
      </c>
      <c r="E83" s="19">
        <v>163013.04424650702</v>
      </c>
      <c r="F83" s="20">
        <f t="shared" si="6"/>
        <v>492468.85398331843</v>
      </c>
      <c r="G83" s="65"/>
    </row>
    <row r="84" spans="2:7" ht="14.5" customHeight="1" x14ac:dyDescent="0.35">
      <c r="B84" s="8"/>
      <c r="C84" s="9" t="s">
        <v>9</v>
      </c>
      <c r="D84" s="18">
        <v>347491.08554371208</v>
      </c>
      <c r="E84" s="19">
        <v>172251.94543907268</v>
      </c>
      <c r="F84" s="20">
        <f t="shared" si="6"/>
        <v>519743.03098278475</v>
      </c>
      <c r="G84" s="65"/>
    </row>
    <row r="85" spans="2:7" ht="14.5" customHeight="1" x14ac:dyDescent="0.35">
      <c r="B85" s="8"/>
      <c r="C85" s="9" t="s">
        <v>10</v>
      </c>
      <c r="D85" s="18">
        <v>344641.74195505795</v>
      </c>
      <c r="E85" s="19">
        <v>171201.13989789557</v>
      </c>
      <c r="F85" s="20">
        <f t="shared" si="6"/>
        <v>515842.88185295352</v>
      </c>
      <c r="G85" s="65"/>
    </row>
    <row r="86" spans="2:7" ht="14.5" customHeight="1" x14ac:dyDescent="0.35">
      <c r="B86" s="8"/>
      <c r="C86" s="9" t="s">
        <v>11</v>
      </c>
      <c r="D86" s="18">
        <v>349788.13317941455</v>
      </c>
      <c r="E86" s="19">
        <v>150155.97294764125</v>
      </c>
      <c r="F86" s="20">
        <f t="shared" si="6"/>
        <v>499944.10612705583</v>
      </c>
      <c r="G86" s="65"/>
    </row>
    <row r="87" spans="2:7" ht="14.5" customHeight="1" x14ac:dyDescent="0.35">
      <c r="B87" s="8"/>
      <c r="C87" s="9" t="s">
        <v>12</v>
      </c>
      <c r="D87" s="18">
        <v>359936.71618444973</v>
      </c>
      <c r="E87" s="19">
        <v>152949.43976842033</v>
      </c>
      <c r="F87" s="20">
        <f t="shared" si="6"/>
        <v>512886.15595287003</v>
      </c>
      <c r="G87" s="65"/>
    </row>
    <row r="88" spans="2:7" ht="14.5" customHeight="1" x14ac:dyDescent="0.35">
      <c r="B88" s="8"/>
      <c r="C88" s="9" t="s">
        <v>13</v>
      </c>
      <c r="D88" s="18">
        <v>346107.60073890287</v>
      </c>
      <c r="E88" s="19">
        <v>151279.40779022954</v>
      </c>
      <c r="F88" s="20">
        <f t="shared" si="6"/>
        <v>497387.00852913241</v>
      </c>
      <c r="G88" s="65"/>
    </row>
    <row r="89" spans="2:7" ht="14.5" customHeight="1" thickBot="1" x14ac:dyDescent="0.4">
      <c r="B89" s="10"/>
      <c r="C89" s="11" t="s">
        <v>14</v>
      </c>
      <c r="D89" s="21">
        <v>364109.40764600714</v>
      </c>
      <c r="E89" s="22">
        <v>156458.07715083446</v>
      </c>
      <c r="F89" s="23">
        <f t="shared" si="6"/>
        <v>520567.48479684163</v>
      </c>
      <c r="G89" s="65"/>
    </row>
    <row r="90" spans="2:7" ht="14.5" customHeight="1" x14ac:dyDescent="0.35">
      <c r="B90" s="6">
        <v>2024</v>
      </c>
      <c r="C90" s="7" t="s">
        <v>3</v>
      </c>
      <c r="D90" s="15">
        <v>397364.85233137553</v>
      </c>
      <c r="E90" s="16">
        <v>148125.77781195228</v>
      </c>
      <c r="F90" s="17">
        <f t="shared" si="6"/>
        <v>545490.63014332787</v>
      </c>
      <c r="G90" s="65"/>
    </row>
    <row r="91" spans="2:7" ht="14.5" customHeight="1" x14ac:dyDescent="0.35">
      <c r="B91" s="8"/>
      <c r="C91" s="9" t="s">
        <v>4</v>
      </c>
      <c r="D91" s="18">
        <v>386429.93272864108</v>
      </c>
      <c r="E91" s="19">
        <v>140830.82517037541</v>
      </c>
      <c r="F91" s="20">
        <f t="shared" si="6"/>
        <v>527260.75789901649</v>
      </c>
      <c r="G91" s="65"/>
    </row>
    <row r="92" spans="2:7" ht="14.5" customHeight="1" x14ac:dyDescent="0.35">
      <c r="B92" s="8"/>
      <c r="C92" s="9" t="s">
        <v>5</v>
      </c>
      <c r="D92" s="18">
        <v>402414.82052797679</v>
      </c>
      <c r="E92" s="19">
        <v>149952.66941848895</v>
      </c>
      <c r="F92" s="20">
        <f t="shared" si="6"/>
        <v>552367.48994646571</v>
      </c>
      <c r="G92" s="65"/>
    </row>
    <row r="93" spans="2:7" ht="14.5" customHeight="1" x14ac:dyDescent="0.35">
      <c r="B93" s="8"/>
      <c r="C93" s="9" t="s">
        <v>6</v>
      </c>
      <c r="D93" s="18">
        <v>361540.54996277322</v>
      </c>
      <c r="E93" s="19">
        <v>144011.78205745344</v>
      </c>
      <c r="F93" s="20">
        <f t="shared" ref="F93:F102" si="7">+D93+E93</f>
        <v>505552.33202022663</v>
      </c>
      <c r="G93" s="65"/>
    </row>
    <row r="94" spans="2:7" ht="14.5" customHeight="1" x14ac:dyDescent="0.35">
      <c r="B94" s="8"/>
      <c r="C94" s="9" t="s">
        <v>7</v>
      </c>
      <c r="D94" s="18">
        <v>407298.5910022863</v>
      </c>
      <c r="E94" s="19">
        <v>149859.89635532882</v>
      </c>
      <c r="F94" s="20">
        <f t="shared" si="7"/>
        <v>557158.48735761514</v>
      </c>
      <c r="G94" s="65"/>
    </row>
    <row r="95" spans="2:7" ht="14.5" customHeight="1" x14ac:dyDescent="0.35">
      <c r="B95" s="8"/>
      <c r="C95" s="9" t="s">
        <v>8</v>
      </c>
      <c r="D95" s="18">
        <v>394242.86982610251</v>
      </c>
      <c r="E95" s="19">
        <v>145255.52056262351</v>
      </c>
      <c r="F95" s="20">
        <f t="shared" si="7"/>
        <v>539498.39038872602</v>
      </c>
      <c r="G95" s="65"/>
    </row>
    <row r="96" spans="2:7" ht="14.5" customHeight="1" x14ac:dyDescent="0.35">
      <c r="B96" s="8"/>
      <c r="C96" s="9" t="s">
        <v>9</v>
      </c>
      <c r="D96" s="18">
        <v>407440.25312668481</v>
      </c>
      <c r="E96" s="19">
        <v>145093.46618461786</v>
      </c>
      <c r="F96" s="20">
        <f t="shared" si="7"/>
        <v>552533.71931130264</v>
      </c>
      <c r="G96" s="65"/>
    </row>
    <row r="97" spans="2:7" ht="14.5" customHeight="1" x14ac:dyDescent="0.35">
      <c r="B97" s="8"/>
      <c r="C97" s="9" t="s">
        <v>10</v>
      </c>
      <c r="D97" s="18">
        <v>398018.90627995034</v>
      </c>
      <c r="E97" s="19">
        <v>141899.92205173252</v>
      </c>
      <c r="F97" s="20">
        <f t="shared" si="7"/>
        <v>539918.82833168283</v>
      </c>
      <c r="G97" s="65"/>
    </row>
    <row r="98" spans="2:7" ht="14.5" customHeight="1" x14ac:dyDescent="0.35">
      <c r="B98" s="8"/>
      <c r="C98" s="9" t="s">
        <v>11</v>
      </c>
      <c r="D98" s="18">
        <v>392616.48669083172</v>
      </c>
      <c r="E98" s="19">
        <v>146080.52440099482</v>
      </c>
      <c r="F98" s="20">
        <f t="shared" si="7"/>
        <v>538697.01109182648</v>
      </c>
      <c r="G98" s="65"/>
    </row>
    <row r="99" spans="2:7" ht="14.5" customHeight="1" x14ac:dyDescent="0.35">
      <c r="B99" s="8"/>
      <c r="C99" s="9" t="s">
        <v>12</v>
      </c>
      <c r="D99" s="18">
        <v>412061.17092972412</v>
      </c>
      <c r="E99" s="19">
        <v>149723.14673158969</v>
      </c>
      <c r="F99" s="20">
        <f t="shared" si="7"/>
        <v>561784.31766131381</v>
      </c>
      <c r="G99" s="65"/>
    </row>
    <row r="100" spans="2:7" ht="14.5" customHeight="1" x14ac:dyDescent="0.35">
      <c r="B100" s="8"/>
      <c r="C100" s="9" t="s">
        <v>13</v>
      </c>
      <c r="D100" s="18">
        <v>395479.1950126529</v>
      </c>
      <c r="E100" s="19">
        <v>133314.23124417479</v>
      </c>
      <c r="F100" s="20">
        <f t="shared" si="7"/>
        <v>528793.42625682766</v>
      </c>
      <c r="G100" s="65"/>
    </row>
    <row r="101" spans="2:7" ht="14.5" customHeight="1" thickBot="1" x14ac:dyDescent="0.4">
      <c r="B101" s="10"/>
      <c r="C101" s="11" t="s">
        <v>14</v>
      </c>
      <c r="D101" s="21">
        <v>409795.69007492921</v>
      </c>
      <c r="E101" s="22">
        <v>130792.47982060633</v>
      </c>
      <c r="F101" s="23">
        <f t="shared" si="7"/>
        <v>540588.16989553557</v>
      </c>
      <c r="G101" s="65"/>
    </row>
    <row r="102" spans="2:7" ht="14.5" customHeight="1" x14ac:dyDescent="0.35">
      <c r="B102" s="6">
        <v>2025</v>
      </c>
      <c r="C102" s="7" t="s">
        <v>3</v>
      </c>
      <c r="D102" s="15">
        <v>423524.49946134072</v>
      </c>
      <c r="E102" s="16">
        <v>136682.73409342265</v>
      </c>
      <c r="F102" s="17">
        <f t="shared" si="7"/>
        <v>560207.23355476337</v>
      </c>
      <c r="G102" s="65"/>
    </row>
    <row r="103" spans="2:7" ht="14.5" customHeight="1" x14ac:dyDescent="0.35">
      <c r="B103" s="8"/>
      <c r="C103" s="9" t="s">
        <v>4</v>
      </c>
      <c r="D103" s="18">
        <v>399073.26285790908</v>
      </c>
      <c r="E103" s="19">
        <v>123421.39185557174</v>
      </c>
      <c r="F103" s="20">
        <f t="shared" ref="F103:F114" si="8">+D103+E103</f>
        <v>522494.65471348085</v>
      </c>
      <c r="G103" s="65"/>
    </row>
    <row r="104" spans="2:7" ht="14.5" customHeight="1" x14ac:dyDescent="0.35">
      <c r="B104" s="8"/>
      <c r="C104" s="9" t="s">
        <v>5</v>
      </c>
      <c r="D104" s="18">
        <v>425613.57528581377</v>
      </c>
      <c r="E104" s="19">
        <v>137366.47503259059</v>
      </c>
      <c r="F104" s="20">
        <f t="shared" si="8"/>
        <v>562980.05031840433</v>
      </c>
      <c r="G104" s="65"/>
    </row>
    <row r="105" spans="2:7" ht="14.5" customHeight="1" x14ac:dyDescent="0.35">
      <c r="B105" s="8"/>
      <c r="C105" s="9" t="s">
        <v>6</v>
      </c>
      <c r="D105" s="18">
        <v>420460.20211733924</v>
      </c>
      <c r="E105" s="19">
        <v>136305.0371774621</v>
      </c>
      <c r="F105" s="20">
        <f t="shared" si="8"/>
        <v>556765.23929480137</v>
      </c>
      <c r="G105" s="65"/>
    </row>
    <row r="106" spans="2:7" ht="14.5" customHeight="1" x14ac:dyDescent="0.35">
      <c r="B106" s="8"/>
      <c r="C106" s="9" t="s">
        <v>7</v>
      </c>
      <c r="D106" s="18">
        <v>452241.83587148308</v>
      </c>
      <c r="E106" s="19">
        <v>163363.81138884928</v>
      </c>
      <c r="F106" s="20">
        <f t="shared" si="8"/>
        <v>615605.64726033236</v>
      </c>
      <c r="G106" s="65"/>
    </row>
    <row r="107" spans="2:7" ht="14.5" customHeight="1" x14ac:dyDescent="0.35">
      <c r="B107" s="8"/>
      <c r="C107" s="9" t="s">
        <v>8</v>
      </c>
      <c r="D107" s="18">
        <v>450755.69479673571</v>
      </c>
      <c r="E107" s="19">
        <v>154190.11146200742</v>
      </c>
      <c r="F107" s="20">
        <f t="shared" si="8"/>
        <v>604945.80625874316</v>
      </c>
      <c r="G107" s="65"/>
    </row>
    <row r="108" spans="2:7" ht="14.5" customHeight="1" x14ac:dyDescent="0.35">
      <c r="B108" s="8"/>
      <c r="C108" s="9" t="s">
        <v>9</v>
      </c>
      <c r="D108" s="18">
        <v>463684.17757548823</v>
      </c>
      <c r="E108" s="19">
        <v>159535.85264446563</v>
      </c>
      <c r="F108" s="20">
        <f t="shared" si="8"/>
        <v>623220.03021995386</v>
      </c>
      <c r="G108" s="65"/>
    </row>
    <row r="109" spans="2:7" ht="14.5" customHeight="1" x14ac:dyDescent="0.35">
      <c r="B109" s="8"/>
      <c r="C109" s="9" t="s">
        <v>10</v>
      </c>
      <c r="D109" s="18">
        <v>461304.1105443011</v>
      </c>
      <c r="E109" s="19">
        <v>159845.98214182662</v>
      </c>
      <c r="F109" s="20">
        <f t="shared" si="8"/>
        <v>621150.09268612775</v>
      </c>
      <c r="G109" s="65"/>
    </row>
    <row r="110" spans="2:7" ht="14.5" customHeight="1" x14ac:dyDescent="0.35">
      <c r="B110" s="8"/>
      <c r="C110" s="9" t="s">
        <v>11</v>
      </c>
      <c r="D110" s="18">
        <v>447775.24911801307</v>
      </c>
      <c r="E110" s="19">
        <v>154364.23592386072</v>
      </c>
      <c r="F110" s="20">
        <f t="shared" si="8"/>
        <v>602139.48504187376</v>
      </c>
      <c r="G110" s="65"/>
    </row>
    <row r="111" spans="2:7" ht="14.5" customHeight="1" x14ac:dyDescent="0.35">
      <c r="B111" s="8"/>
      <c r="C111" s="9" t="s">
        <v>12</v>
      </c>
      <c r="D111" s="18">
        <v>462270.18526101258</v>
      </c>
      <c r="E111" s="19">
        <v>164448.57737466841</v>
      </c>
      <c r="F111" s="20">
        <f t="shared" si="8"/>
        <v>626718.76263568096</v>
      </c>
      <c r="G111" s="65"/>
    </row>
    <row r="112" spans="2:7" ht="14.5" customHeight="1" x14ac:dyDescent="0.35">
      <c r="B112" s="8"/>
      <c r="C112" s="9" t="s">
        <v>13</v>
      </c>
      <c r="D112" s="18">
        <v>468900.32759999629</v>
      </c>
      <c r="E112" s="19">
        <v>162128.11593173945</v>
      </c>
      <c r="F112" s="20">
        <f t="shared" si="8"/>
        <v>631028.4435317358</v>
      </c>
      <c r="G112" s="65"/>
    </row>
    <row r="113" spans="2:7" ht="14.5" customHeight="1" thickBot="1" x14ac:dyDescent="0.4">
      <c r="B113" s="10"/>
      <c r="C113" s="11" t="s">
        <v>14</v>
      </c>
      <c r="D113" s="21">
        <v>484196.04343512963</v>
      </c>
      <c r="E113" s="22">
        <v>167557.87335979918</v>
      </c>
      <c r="F113" s="23">
        <f t="shared" si="8"/>
        <v>651753.91679492884</v>
      </c>
      <c r="G113" s="65"/>
    </row>
    <row r="114" spans="2:7" ht="14.5" customHeight="1" x14ac:dyDescent="0.35">
      <c r="B114" s="6">
        <v>2026</v>
      </c>
      <c r="C114" s="7" t="s">
        <v>3</v>
      </c>
      <c r="D114" s="15">
        <v>501505.24011447118</v>
      </c>
      <c r="E114" s="16">
        <v>176283.70185582316</v>
      </c>
      <c r="F114" s="17">
        <f t="shared" si="8"/>
        <v>677788.94197029434</v>
      </c>
      <c r="G114" s="65"/>
    </row>
    <row r="115" spans="2:7" ht="14.5" customHeight="1" x14ac:dyDescent="0.35">
      <c r="B115" s="8"/>
      <c r="C115" s="9" t="s">
        <v>4</v>
      </c>
      <c r="D115" s="18">
        <v>466303.71582478564</v>
      </c>
      <c r="E115" s="19">
        <v>165306.98940755651</v>
      </c>
      <c r="F115" s="20">
        <f>+D115+E115</f>
        <v>631610.70523234212</v>
      </c>
      <c r="G115" s="65"/>
    </row>
    <row r="116" spans="2:7" ht="14.5" customHeight="1" x14ac:dyDescent="0.35">
      <c r="B116" s="8"/>
      <c r="C116" s="9" t="s">
        <v>5</v>
      </c>
      <c r="D116" s="18">
        <v>489944.26447249332</v>
      </c>
      <c r="E116" s="19">
        <v>176404.515889501</v>
      </c>
      <c r="F116" s="20">
        <f>+D116+E116</f>
        <v>666348.78036199429</v>
      </c>
      <c r="G116" s="65"/>
    </row>
    <row r="117" spans="2:7" ht="14.5" customHeight="1" x14ac:dyDescent="0.35">
      <c r="B117" s="8"/>
      <c r="C117" s="9" t="s">
        <v>6</v>
      </c>
      <c r="D117" s="18">
        <v>476375.27900046232</v>
      </c>
      <c r="E117" s="19">
        <v>173974.25686785072</v>
      </c>
      <c r="F117" s="20">
        <f>+D117+E117</f>
        <v>650349.53586831305</v>
      </c>
      <c r="G117" s="65"/>
    </row>
    <row r="118" spans="2:7" ht="14.5" customHeight="1" x14ac:dyDescent="0.35">
      <c r="B118" s="8"/>
      <c r="C118" s="9" t="s">
        <v>7</v>
      </c>
      <c r="D118" s="18">
        <v>495646.77045816783</v>
      </c>
      <c r="E118" s="19">
        <v>185416.41505567482</v>
      </c>
      <c r="F118" s="20">
        <f>+D118+E118</f>
        <v>681063.18551384262</v>
      </c>
      <c r="G118" s="65"/>
    </row>
    <row r="119" spans="2:7" ht="14.5" customHeight="1" thickBot="1" x14ac:dyDescent="0.4">
      <c r="B119" s="10"/>
      <c r="C119" s="11" t="s">
        <v>8</v>
      </c>
      <c r="D119" s="21">
        <v>507072.25143154204</v>
      </c>
      <c r="E119" s="22">
        <v>189091.95678179196</v>
      </c>
      <c r="F119" s="23">
        <f t="shared" ref="F119" si="9">+D119+E119</f>
        <v>696164.20821333397</v>
      </c>
      <c r="G119" s="65"/>
    </row>
    <row r="120" spans="2:7" ht="15.75" customHeight="1" thickBot="1" x14ac:dyDescent="0.4">
      <c r="B120" s="60" t="str">
        <f>VAR</f>
        <v>ACUM. JUL25-JUN26</v>
      </c>
      <c r="C120" s="61"/>
      <c r="D120" s="62">
        <f>SUM(D108:D119)</f>
        <v>5724977.614835863</v>
      </c>
      <c r="E120" s="63">
        <f t="shared" ref="E120:F120" si="10">SUM(E108:E119)</f>
        <v>2034358.473234558</v>
      </c>
      <c r="F120" s="64">
        <f t="shared" si="10"/>
        <v>7759336.0880704215</v>
      </c>
      <c r="G120" s="65"/>
    </row>
    <row r="121" spans="2:7" ht="15" thickBot="1" x14ac:dyDescent="0.4">
      <c r="B121" s="28" t="str">
        <f>VAR_1</f>
        <v>VAR. ACUM. JUL-JUN (2025/2026)</v>
      </c>
      <c r="C121" s="29"/>
      <c r="D121" s="52">
        <f>SUM(D108:D119)/SUM(D96:D107)-1</f>
        <v>0.14796167858331399</v>
      </c>
      <c r="E121" s="53">
        <f t="shared" ref="E121:F121" si="11">SUM(E108:E119)/SUM(E96:E107)-1</f>
        <v>0.19792636003982311</v>
      </c>
      <c r="F121" s="51">
        <f t="shared" si="11"/>
        <v>0.16065393000561978</v>
      </c>
      <c r="G121" s="65"/>
    </row>
    <row r="122" spans="2:7" ht="15" thickBot="1" x14ac:dyDescent="0.4">
      <c r="B122" s="28" t="str">
        <f>VAR_2</f>
        <v>PART. ACUM. JUL25-JUN26</v>
      </c>
      <c r="C122" s="29"/>
      <c r="D122" s="52">
        <f>SUM(D108:D119)/SUM($F$108:$F$119)</f>
        <v>0.73781797177695663</v>
      </c>
      <c r="E122" s="53">
        <f t="shared" ref="E122:F122" si="12">SUM(E108:E119)/SUM($F$108:$F$119)</f>
        <v>0.26218202822304337</v>
      </c>
      <c r="F122" s="51">
        <f t="shared" si="12"/>
        <v>1</v>
      </c>
    </row>
    <row r="123" spans="2:7" x14ac:dyDescent="0.35"/>
    <row r="124" spans="2:7" x14ac:dyDescent="0.35"/>
    <row r="125" spans="2:7" x14ac:dyDescent="0.35"/>
    <row r="126" spans="2:7" x14ac:dyDescent="0.35"/>
    <row r="127" spans="2:7" x14ac:dyDescent="0.35"/>
    <row r="128" spans="2:7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</sheetData>
  <mergeCells count="3">
    <mergeCell ref="B9:B10"/>
    <mergeCell ref="C9:C10"/>
    <mergeCell ref="D9:F9"/>
  </mergeCells>
  <phoneticPr fontId="24" type="noConversion"/>
  <pageMargins left="0.7" right="0.7" top="0.75" bottom="0.75" header="0.3" footer="0.3"/>
  <ignoredErrors>
    <ignoredError sqref="D120:F122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4"/>
  <sheetViews>
    <sheetView showGridLines="0" topLeftCell="A8" zoomScale="110" zoomScaleNormal="110" workbookViewId="0">
      <pane ySplit="4" topLeftCell="A113" activePane="bottomLeft" state="frozen"/>
      <selection activeCell="A8" sqref="A8"/>
      <selection pane="bottomLeft" activeCell="I117" sqref="I117"/>
    </sheetView>
  </sheetViews>
  <sheetFormatPr baseColWidth="10" defaultColWidth="0" defaultRowHeight="0" customHeight="1" zeroHeight="1" x14ac:dyDescent="0.35"/>
  <cols>
    <col min="1" max="1" width="18.26953125" customWidth="1"/>
    <col min="2" max="2" width="19.26953125" customWidth="1"/>
    <col min="3" max="3" width="11.81640625" customWidth="1"/>
    <col min="4" max="11" width="11.54296875" customWidth="1"/>
    <col min="12" max="15" width="11.54296875" hidden="1" customWidth="1"/>
  </cols>
  <sheetData>
    <row r="1" spans="1:8" ht="14.5" x14ac:dyDescent="0.35">
      <c r="A1" s="1"/>
      <c r="B1" s="1"/>
      <c r="C1" s="1"/>
      <c r="D1" s="1"/>
      <c r="E1" s="1"/>
      <c r="F1" s="1"/>
      <c r="G1" s="1"/>
    </row>
    <row r="2" spans="1:8" ht="14.5" x14ac:dyDescent="0.35">
      <c r="A2" s="2"/>
      <c r="B2" s="27" t="s">
        <v>0</v>
      </c>
      <c r="C2" s="2"/>
      <c r="D2" s="3"/>
      <c r="E2" s="2"/>
      <c r="F2" s="2"/>
      <c r="G2" s="2"/>
    </row>
    <row r="3" spans="1:8" ht="14.5" x14ac:dyDescent="0.35">
      <c r="A3" s="2"/>
      <c r="B3" s="27" t="s">
        <v>28</v>
      </c>
      <c r="C3" s="2"/>
      <c r="D3" s="3"/>
      <c r="E3" s="2"/>
      <c r="F3" s="2"/>
      <c r="G3" s="2"/>
    </row>
    <row r="4" spans="1:8" ht="14.5" x14ac:dyDescent="0.35">
      <c r="A4" s="2"/>
      <c r="B4" s="4"/>
      <c r="C4" s="2"/>
      <c r="D4" s="3"/>
      <c r="E4" s="2"/>
      <c r="F4" s="2"/>
      <c r="G4" s="2"/>
    </row>
    <row r="5" spans="1:8" ht="14.5" x14ac:dyDescent="0.35">
      <c r="A5" s="1"/>
      <c r="B5" s="5"/>
      <c r="C5" s="1"/>
      <c r="D5" s="1"/>
      <c r="E5" s="1"/>
      <c r="F5" s="1"/>
      <c r="G5" s="1"/>
    </row>
    <row r="6" spans="1:8" ht="14.5" x14ac:dyDescent="0.35"/>
    <row r="7" spans="1:8" ht="14.5" x14ac:dyDescent="0.35"/>
    <row r="8" spans="1:8" ht="15" thickBot="1" x14ac:dyDescent="0.4"/>
    <row r="9" spans="1:8" ht="15" thickBot="1" x14ac:dyDescent="0.4">
      <c r="B9" s="71" t="s">
        <v>1</v>
      </c>
      <c r="C9" s="73" t="s">
        <v>2</v>
      </c>
      <c r="D9" s="75" t="s">
        <v>16</v>
      </c>
      <c r="E9" s="76"/>
      <c r="F9" s="76"/>
      <c r="G9" s="77"/>
    </row>
    <row r="10" spans="1:8" ht="15" thickBot="1" x14ac:dyDescent="0.4">
      <c r="B10" s="79"/>
      <c r="C10" s="80"/>
      <c r="D10" s="12" t="s">
        <v>21</v>
      </c>
      <c r="E10" s="26" t="s">
        <v>23</v>
      </c>
      <c r="F10" s="26" t="s">
        <v>24</v>
      </c>
      <c r="G10" s="81" t="s">
        <v>18</v>
      </c>
    </row>
    <row r="11" spans="1:8" ht="15" thickBot="1" x14ac:dyDescent="0.4">
      <c r="B11" s="72"/>
      <c r="C11" s="74"/>
      <c r="D11" s="13" t="s">
        <v>22</v>
      </c>
      <c r="E11" s="24" t="s">
        <v>22</v>
      </c>
      <c r="F11" s="25" t="s">
        <v>25</v>
      </c>
      <c r="G11" s="82"/>
    </row>
    <row r="12" spans="1:8" ht="14.5" x14ac:dyDescent="0.35">
      <c r="B12" s="8">
        <v>2017</v>
      </c>
      <c r="C12" s="9" t="s">
        <v>8</v>
      </c>
      <c r="D12" s="15">
        <v>41460.707899290013</v>
      </c>
      <c r="E12" s="16">
        <v>4606.7921423399976</v>
      </c>
      <c r="F12" s="16">
        <v>7073.633118010006</v>
      </c>
      <c r="G12" s="17">
        <f>SUM(D12:F12)</f>
        <v>53141.133159640012</v>
      </c>
      <c r="H12" s="44"/>
    </row>
    <row r="13" spans="1:8" ht="14.5" x14ac:dyDescent="0.35">
      <c r="B13" s="8"/>
      <c r="C13" s="9" t="s">
        <v>9</v>
      </c>
      <c r="D13" s="18">
        <v>46538.127038899976</v>
      </c>
      <c r="E13" s="19">
        <v>5146.0794833399968</v>
      </c>
      <c r="F13" s="19">
        <v>7036.7916651499936</v>
      </c>
      <c r="G13" s="20">
        <f t="shared" ref="G13:G27" si="0">SUM(D13:F13)</f>
        <v>58720.998187389967</v>
      </c>
      <c r="H13" s="44"/>
    </row>
    <row r="14" spans="1:8" ht="14.5" x14ac:dyDescent="0.35">
      <c r="B14" s="8"/>
      <c r="C14" s="9" t="s">
        <v>10</v>
      </c>
      <c r="D14" s="18">
        <v>50555.684470789995</v>
      </c>
      <c r="E14" s="19">
        <v>5339.7438781200008</v>
      </c>
      <c r="F14" s="19">
        <v>8085.0465377900018</v>
      </c>
      <c r="G14" s="20">
        <f t="shared" si="0"/>
        <v>63980.474886700002</v>
      </c>
      <c r="H14" s="44"/>
    </row>
    <row r="15" spans="1:8" ht="14.5" x14ac:dyDescent="0.35">
      <c r="B15" s="8"/>
      <c r="C15" s="9" t="s">
        <v>11</v>
      </c>
      <c r="D15" s="18">
        <v>51061.196963429989</v>
      </c>
      <c r="E15" s="19">
        <v>5517.523726489997</v>
      </c>
      <c r="F15" s="19">
        <v>9110.7389496499927</v>
      </c>
      <c r="G15" s="20">
        <f t="shared" si="0"/>
        <v>65689.459639569977</v>
      </c>
      <c r="H15" s="44"/>
    </row>
    <row r="16" spans="1:8" ht="14.5" x14ac:dyDescent="0.35">
      <c r="B16" s="8"/>
      <c r="C16" s="9" t="s">
        <v>12</v>
      </c>
      <c r="D16" s="18">
        <v>54057.217606690014</v>
      </c>
      <c r="E16" s="19">
        <v>5591.9015421499989</v>
      </c>
      <c r="F16" s="19">
        <v>8505.1124853800029</v>
      </c>
      <c r="G16" s="20">
        <f t="shared" si="0"/>
        <v>68154.231634220021</v>
      </c>
      <c r="H16" s="44"/>
    </row>
    <row r="17" spans="2:8" ht="14.5" x14ac:dyDescent="0.35">
      <c r="B17" s="8"/>
      <c r="C17" s="9" t="s">
        <v>13</v>
      </c>
      <c r="D17" s="18">
        <v>55975.456340790042</v>
      </c>
      <c r="E17" s="19">
        <v>5804.5273867899969</v>
      </c>
      <c r="F17" s="19">
        <v>8767.4422876299996</v>
      </c>
      <c r="G17" s="20">
        <f t="shared" si="0"/>
        <v>70547.426015210032</v>
      </c>
      <c r="H17" s="44"/>
    </row>
    <row r="18" spans="2:8" ht="15" thickBot="1" x14ac:dyDescent="0.4">
      <c r="B18" s="10"/>
      <c r="C18" s="11" t="s">
        <v>14</v>
      </c>
      <c r="D18" s="21">
        <v>62584.523502630007</v>
      </c>
      <c r="E18" s="22">
        <v>6603.8353178099987</v>
      </c>
      <c r="F18" s="22">
        <v>9876.8493731700037</v>
      </c>
      <c r="G18" s="23">
        <f t="shared" si="0"/>
        <v>79065.20819361</v>
      </c>
      <c r="H18" s="44"/>
    </row>
    <row r="19" spans="2:8" ht="14.5" x14ac:dyDescent="0.35">
      <c r="B19" s="6">
        <v>2018</v>
      </c>
      <c r="C19" s="7" t="s">
        <v>3</v>
      </c>
      <c r="D19" s="15">
        <v>70170.380728960052</v>
      </c>
      <c r="E19" s="16">
        <v>7169.8771107700031</v>
      </c>
      <c r="F19" s="16">
        <v>11580.764478749996</v>
      </c>
      <c r="G19" s="17">
        <f t="shared" si="0"/>
        <v>88921.022318480042</v>
      </c>
      <c r="H19" s="44"/>
    </row>
    <row r="20" spans="2:8" ht="14.5" x14ac:dyDescent="0.35">
      <c r="B20" s="8"/>
      <c r="C20" s="9" t="s">
        <v>4</v>
      </c>
      <c r="D20" s="18">
        <v>68398.61109092999</v>
      </c>
      <c r="E20" s="19">
        <v>7097.4128419899907</v>
      </c>
      <c r="F20" s="19">
        <v>11041.803685520004</v>
      </c>
      <c r="G20" s="20">
        <f t="shared" si="0"/>
        <v>86537.827618439987</v>
      </c>
      <c r="H20" s="44"/>
    </row>
    <row r="21" spans="2:8" ht="14.5" x14ac:dyDescent="0.35">
      <c r="B21" s="8"/>
      <c r="C21" s="9" t="s">
        <v>5</v>
      </c>
      <c r="D21" s="18">
        <v>77955.301591159994</v>
      </c>
      <c r="E21" s="19">
        <v>7610.7790902899951</v>
      </c>
      <c r="F21" s="19">
        <v>11438.076956129999</v>
      </c>
      <c r="G21" s="20">
        <f t="shared" si="0"/>
        <v>97004.157637579992</v>
      </c>
      <c r="H21" s="44"/>
    </row>
    <row r="22" spans="2:8" ht="14.5" x14ac:dyDescent="0.35">
      <c r="B22" s="8"/>
      <c r="C22" s="9" t="s">
        <v>6</v>
      </c>
      <c r="D22" s="18">
        <v>76753.885727850036</v>
      </c>
      <c r="E22" s="19">
        <v>7886.6554197200057</v>
      </c>
      <c r="F22" s="19">
        <v>11177.739376150013</v>
      </c>
      <c r="G22" s="20">
        <f t="shared" si="0"/>
        <v>95818.280523720052</v>
      </c>
      <c r="H22" s="44"/>
    </row>
    <row r="23" spans="2:8" ht="14.5" x14ac:dyDescent="0.35">
      <c r="B23" s="8"/>
      <c r="C23" s="9" t="s">
        <v>7</v>
      </c>
      <c r="D23" s="18">
        <v>84485.29113099011</v>
      </c>
      <c r="E23" s="19">
        <v>8778.5071610199957</v>
      </c>
      <c r="F23" s="19">
        <v>11870.769727630015</v>
      </c>
      <c r="G23" s="20">
        <f t="shared" si="0"/>
        <v>105134.56801964012</v>
      </c>
      <c r="H23" s="44"/>
    </row>
    <row r="24" spans="2:8" ht="14.5" x14ac:dyDescent="0.35">
      <c r="B24" s="8"/>
      <c r="C24" s="9" t="s">
        <v>8</v>
      </c>
      <c r="D24" s="18">
        <v>83638.931598499854</v>
      </c>
      <c r="E24" s="19">
        <v>9151.0661107000033</v>
      </c>
      <c r="F24" s="19">
        <v>12881.645520350006</v>
      </c>
      <c r="G24" s="20">
        <f t="shared" si="0"/>
        <v>105671.64322954987</v>
      </c>
      <c r="H24" s="44"/>
    </row>
    <row r="25" spans="2:8" ht="14.5" x14ac:dyDescent="0.35">
      <c r="B25" s="8"/>
      <c r="C25" s="9" t="s">
        <v>9</v>
      </c>
      <c r="D25" s="18">
        <v>89546.732538779906</v>
      </c>
      <c r="E25" s="19">
        <v>9626.113203689998</v>
      </c>
      <c r="F25" s="19">
        <v>16460.694910919996</v>
      </c>
      <c r="G25" s="20">
        <f t="shared" si="0"/>
        <v>115633.54065338989</v>
      </c>
      <c r="H25" s="44"/>
    </row>
    <row r="26" spans="2:8" ht="14.5" x14ac:dyDescent="0.35">
      <c r="B26" s="8"/>
      <c r="C26" s="9" t="s">
        <v>10</v>
      </c>
      <c r="D26" s="18">
        <v>95340.126278519951</v>
      </c>
      <c r="E26" s="19">
        <v>10009.178130779996</v>
      </c>
      <c r="F26" s="19">
        <v>12755.82213301</v>
      </c>
      <c r="G26" s="20">
        <f t="shared" si="0"/>
        <v>118105.12654230995</v>
      </c>
      <c r="H26" s="44"/>
    </row>
    <row r="27" spans="2:8" ht="14.5" x14ac:dyDescent="0.35">
      <c r="B27" s="8"/>
      <c r="C27" s="9" t="s">
        <v>11</v>
      </c>
      <c r="D27" s="18">
        <v>99906.370412719931</v>
      </c>
      <c r="E27" s="19">
        <v>10410.515190269998</v>
      </c>
      <c r="F27" s="19">
        <v>13105.334999580005</v>
      </c>
      <c r="G27" s="20">
        <f t="shared" si="0"/>
        <v>123422.22060256994</v>
      </c>
      <c r="H27" s="44"/>
    </row>
    <row r="28" spans="2:8" ht="14.5" x14ac:dyDescent="0.35">
      <c r="B28" s="8"/>
      <c r="C28" s="9" t="s">
        <v>12</v>
      </c>
      <c r="D28" s="18">
        <v>107484.26879610999</v>
      </c>
      <c r="E28" s="19">
        <v>11204.626946029995</v>
      </c>
      <c r="F28" s="19">
        <v>13774.565890670003</v>
      </c>
      <c r="G28" s="20">
        <f t="shared" ref="G28:G33" si="1">SUM(D28:F28)</f>
        <v>132463.46163280998</v>
      </c>
      <c r="H28" s="44"/>
    </row>
    <row r="29" spans="2:8" ht="14.5" x14ac:dyDescent="0.35">
      <c r="B29" s="8"/>
      <c r="C29" s="9" t="s">
        <v>13</v>
      </c>
      <c r="D29" s="18">
        <v>107564.69395489995</v>
      </c>
      <c r="E29" s="19">
        <v>11430.801408469999</v>
      </c>
      <c r="F29" s="19">
        <v>13632.384702380019</v>
      </c>
      <c r="G29" s="20">
        <f t="shared" si="1"/>
        <v>132627.88006574998</v>
      </c>
      <c r="H29" s="44"/>
    </row>
    <row r="30" spans="2:8" ht="15" thickBot="1" x14ac:dyDescent="0.4">
      <c r="B30" s="10"/>
      <c r="C30" s="11" t="s">
        <v>14</v>
      </c>
      <c r="D30" s="21">
        <v>118635.6150197501</v>
      </c>
      <c r="E30" s="22">
        <v>11902.413869790003</v>
      </c>
      <c r="F30" s="22">
        <v>14642.38037289</v>
      </c>
      <c r="G30" s="23">
        <f t="shared" si="1"/>
        <v>145180.4092624301</v>
      </c>
      <c r="H30" s="44"/>
    </row>
    <row r="31" spans="2:8" ht="14.5" x14ac:dyDescent="0.35">
      <c r="B31" s="6">
        <v>2019</v>
      </c>
      <c r="C31" s="7" t="s">
        <v>3</v>
      </c>
      <c r="D31" s="15">
        <v>119076.25852581012</v>
      </c>
      <c r="E31" s="16">
        <v>12507.732932190002</v>
      </c>
      <c r="F31" s="16">
        <v>14521.947046830001</v>
      </c>
      <c r="G31" s="17">
        <f t="shared" si="1"/>
        <v>146105.93850483012</v>
      </c>
      <c r="H31" s="44"/>
    </row>
    <row r="32" spans="2:8" ht="14.5" x14ac:dyDescent="0.35">
      <c r="B32" s="8"/>
      <c r="C32" s="9" t="s">
        <v>4</v>
      </c>
      <c r="D32" s="18">
        <v>122610.10821324003</v>
      </c>
      <c r="E32" s="19">
        <v>12841.67503974998</v>
      </c>
      <c r="F32" s="19">
        <v>18903.972012979972</v>
      </c>
      <c r="G32" s="20">
        <f t="shared" si="1"/>
        <v>154355.75526596999</v>
      </c>
      <c r="H32" s="44"/>
    </row>
    <row r="33" spans="2:8" ht="14.5" x14ac:dyDescent="0.35">
      <c r="B33" s="8"/>
      <c r="C33" s="9" t="s">
        <v>5</v>
      </c>
      <c r="D33" s="18">
        <v>129075.65873599003</v>
      </c>
      <c r="E33" s="19">
        <v>13720.023315940007</v>
      </c>
      <c r="F33" s="19">
        <v>17129.01553780002</v>
      </c>
      <c r="G33" s="20">
        <f t="shared" si="1"/>
        <v>159924.69758973003</v>
      </c>
      <c r="H33" s="44"/>
    </row>
    <row r="34" spans="2:8" ht="14.5" x14ac:dyDescent="0.35">
      <c r="B34" s="8"/>
      <c r="C34" s="9" t="s">
        <v>6</v>
      </c>
      <c r="D34" s="18">
        <v>131613.35986721003</v>
      </c>
      <c r="E34" s="19">
        <v>13661.080387369984</v>
      </c>
      <c r="F34" s="19">
        <v>16665.864126749999</v>
      </c>
      <c r="G34" s="20">
        <f t="shared" ref="G34:G45" si="2">SUM(D34:F34)</f>
        <v>161940.30438133003</v>
      </c>
      <c r="H34" s="44"/>
    </row>
    <row r="35" spans="2:8" ht="14.5" x14ac:dyDescent="0.35">
      <c r="B35" s="8"/>
      <c r="C35" s="9" t="s">
        <v>7</v>
      </c>
      <c r="D35" s="18">
        <v>144212.65740401976</v>
      </c>
      <c r="E35" s="19">
        <v>15189.392766870027</v>
      </c>
      <c r="F35" s="19">
        <v>18037.322938280002</v>
      </c>
      <c r="G35" s="20">
        <f t="shared" si="2"/>
        <v>177439.3731091698</v>
      </c>
      <c r="H35" s="44"/>
    </row>
    <row r="36" spans="2:8" ht="14.5" x14ac:dyDescent="0.35">
      <c r="B36" s="8"/>
      <c r="C36" s="9" t="s">
        <v>8</v>
      </c>
      <c r="D36" s="18">
        <v>143798.10565482988</v>
      </c>
      <c r="E36" s="19">
        <v>15148.670937779996</v>
      </c>
      <c r="F36" s="19">
        <v>18271.446814949988</v>
      </c>
      <c r="G36" s="20">
        <f t="shared" si="2"/>
        <v>177218.22340755985</v>
      </c>
      <c r="H36" s="44"/>
    </row>
    <row r="37" spans="2:8" ht="14.5" x14ac:dyDescent="0.35">
      <c r="B37" s="8"/>
      <c r="C37" s="9" t="s">
        <v>9</v>
      </c>
      <c r="D37" s="18">
        <v>132069.2005941401</v>
      </c>
      <c r="E37" s="19">
        <v>16963.837526689986</v>
      </c>
      <c r="F37" s="19">
        <v>23002.900056119975</v>
      </c>
      <c r="G37" s="20">
        <f t="shared" si="2"/>
        <v>172035.93817695006</v>
      </c>
      <c r="H37" s="44"/>
    </row>
    <row r="38" spans="2:8" ht="14.5" x14ac:dyDescent="0.35">
      <c r="B38" s="8"/>
      <c r="C38" s="9" t="s">
        <v>10</v>
      </c>
      <c r="D38" s="18">
        <v>154781.17584164004</v>
      </c>
      <c r="E38" s="19">
        <v>17104.723483219997</v>
      </c>
      <c r="F38" s="19">
        <v>21928.278934870017</v>
      </c>
      <c r="G38" s="20">
        <f t="shared" si="2"/>
        <v>193814.17825973005</v>
      </c>
      <c r="H38" s="44"/>
    </row>
    <row r="39" spans="2:8" ht="14.5" x14ac:dyDescent="0.35">
      <c r="B39" s="8"/>
      <c r="C39" s="9" t="s">
        <v>11</v>
      </c>
      <c r="D39" s="18">
        <v>151775.90852330014</v>
      </c>
      <c r="E39" s="19">
        <v>17414.077027740004</v>
      </c>
      <c r="F39" s="19">
        <v>23308.728647419983</v>
      </c>
      <c r="G39" s="20">
        <f t="shared" si="2"/>
        <v>192498.71419846013</v>
      </c>
      <c r="H39" s="44"/>
    </row>
    <row r="40" spans="2:8" ht="14.5" x14ac:dyDescent="0.35">
      <c r="B40" s="8"/>
      <c r="C40" s="9" t="s">
        <v>12</v>
      </c>
      <c r="D40" s="18">
        <v>163076.81280537002</v>
      </c>
      <c r="E40" s="19">
        <v>18951.988046389983</v>
      </c>
      <c r="F40" s="19">
        <v>26756.53442961998</v>
      </c>
      <c r="G40" s="20">
        <f t="shared" si="2"/>
        <v>208785.33528137999</v>
      </c>
      <c r="H40" s="44"/>
    </row>
    <row r="41" spans="2:8" ht="14.5" x14ac:dyDescent="0.35">
      <c r="B41" s="8"/>
      <c r="C41" s="9" t="s">
        <v>13</v>
      </c>
      <c r="D41" s="18">
        <v>145249.68145154993</v>
      </c>
      <c r="E41" s="19">
        <v>17127.115820110012</v>
      </c>
      <c r="F41" s="19">
        <v>24780.676610539991</v>
      </c>
      <c r="G41" s="20">
        <f t="shared" si="2"/>
        <v>187157.47388219993</v>
      </c>
      <c r="H41" s="44"/>
    </row>
    <row r="42" spans="2:8" ht="15" thickBot="1" x14ac:dyDescent="0.4">
      <c r="B42" s="10"/>
      <c r="C42" s="11" t="s">
        <v>14</v>
      </c>
      <c r="D42" s="21">
        <v>150266.7208834099</v>
      </c>
      <c r="E42" s="22">
        <v>18272.857114739996</v>
      </c>
      <c r="F42" s="22">
        <v>27668.290485369995</v>
      </c>
      <c r="G42" s="23">
        <f t="shared" si="2"/>
        <v>196207.86848351991</v>
      </c>
      <c r="H42" s="44"/>
    </row>
    <row r="43" spans="2:8" ht="14.5" x14ac:dyDescent="0.35">
      <c r="B43" s="6">
        <v>2020</v>
      </c>
      <c r="C43" s="7" t="s">
        <v>3</v>
      </c>
      <c r="D43" s="15">
        <v>158743.9431797298</v>
      </c>
      <c r="E43" s="16">
        <v>19411.24527082999</v>
      </c>
      <c r="F43" s="16">
        <v>28086.186228300048</v>
      </c>
      <c r="G43" s="17">
        <f t="shared" si="2"/>
        <v>206241.37467885984</v>
      </c>
      <c r="H43" s="65"/>
    </row>
    <row r="44" spans="2:8" ht="14.5" x14ac:dyDescent="0.35">
      <c r="B44" s="8"/>
      <c r="C44" s="9" t="s">
        <v>4</v>
      </c>
      <c r="D44" s="18">
        <v>151884.63692533984</v>
      </c>
      <c r="E44" s="19">
        <v>19323.264557920014</v>
      </c>
      <c r="F44" s="19">
        <v>32321.984350979979</v>
      </c>
      <c r="G44" s="20">
        <f t="shared" si="2"/>
        <v>203529.88583423983</v>
      </c>
      <c r="H44" s="65"/>
    </row>
    <row r="45" spans="2:8" ht="14.5" x14ac:dyDescent="0.35">
      <c r="B45" s="8"/>
      <c r="C45" s="9" t="s">
        <v>5</v>
      </c>
      <c r="D45" s="18">
        <v>175508.60606050014</v>
      </c>
      <c r="E45" s="19">
        <v>22520.669090160023</v>
      </c>
      <c r="F45" s="19">
        <v>39810.937158900007</v>
      </c>
      <c r="G45" s="20">
        <f t="shared" si="2"/>
        <v>237840.21230956016</v>
      </c>
      <c r="H45" s="65"/>
    </row>
    <row r="46" spans="2:8" ht="14.5" x14ac:dyDescent="0.35">
      <c r="B46" s="8"/>
      <c r="C46" s="9" t="s">
        <v>6</v>
      </c>
      <c r="D46" s="18">
        <v>171955.78734799026</v>
      </c>
      <c r="E46" s="19">
        <v>24114.01016605</v>
      </c>
      <c r="F46" s="19">
        <v>48800.522781710009</v>
      </c>
      <c r="G46" s="20">
        <f t="shared" ref="G46:G57" si="3">SUM(D46:F46)</f>
        <v>244870.32029575028</v>
      </c>
      <c r="H46" s="65"/>
    </row>
    <row r="47" spans="2:8" ht="14.5" x14ac:dyDescent="0.35">
      <c r="B47" s="8"/>
      <c r="C47" s="9" t="s">
        <v>7</v>
      </c>
      <c r="D47" s="18">
        <v>168979.39779145987</v>
      </c>
      <c r="E47" s="19">
        <v>24916.823556939995</v>
      </c>
      <c r="F47" s="19">
        <v>48993.976850200088</v>
      </c>
      <c r="G47" s="20">
        <f t="shared" si="3"/>
        <v>242890.19819859994</v>
      </c>
      <c r="H47" s="65"/>
    </row>
    <row r="48" spans="2:8" ht="14.5" x14ac:dyDescent="0.35">
      <c r="B48" s="8"/>
      <c r="C48" s="9" t="s">
        <v>8</v>
      </c>
      <c r="D48" s="18">
        <v>165287.23277489023</v>
      </c>
      <c r="E48" s="19">
        <v>25588.781748859998</v>
      </c>
      <c r="F48" s="19">
        <v>49416.182309549986</v>
      </c>
      <c r="G48" s="20">
        <f t="shared" si="3"/>
        <v>240292.19683330023</v>
      </c>
      <c r="H48" s="65"/>
    </row>
    <row r="49" spans="2:8" ht="14.5" x14ac:dyDescent="0.35">
      <c r="B49" s="8"/>
      <c r="C49" s="9" t="s">
        <v>9</v>
      </c>
      <c r="D49" s="18">
        <v>169794.45816371005</v>
      </c>
      <c r="E49" s="19">
        <v>26425.56102456</v>
      </c>
      <c r="F49" s="19">
        <v>52274.173845949947</v>
      </c>
      <c r="G49" s="20">
        <f t="shared" si="3"/>
        <v>248494.19303422002</v>
      </c>
      <c r="H49" s="65"/>
    </row>
    <row r="50" spans="2:8" ht="14.5" x14ac:dyDescent="0.35">
      <c r="B50" s="8"/>
      <c r="C50" s="9" t="s">
        <v>10</v>
      </c>
      <c r="D50" s="18">
        <v>175339.46757382981</v>
      </c>
      <c r="E50" s="19">
        <v>25952.585635299998</v>
      </c>
      <c r="F50" s="19">
        <v>50925.465568390056</v>
      </c>
      <c r="G50" s="20">
        <f t="shared" si="3"/>
        <v>252217.51877751987</v>
      </c>
      <c r="H50" s="65"/>
    </row>
    <row r="51" spans="2:8" ht="14.5" x14ac:dyDescent="0.35">
      <c r="B51" s="8"/>
      <c r="C51" s="9" t="s">
        <v>11</v>
      </c>
      <c r="D51" s="18">
        <v>170294.77423129999</v>
      </c>
      <c r="E51" s="19">
        <v>26726.826027969968</v>
      </c>
      <c r="F51" s="19">
        <v>54168.12830076996</v>
      </c>
      <c r="G51" s="20">
        <f t="shared" si="3"/>
        <v>251189.72856003992</v>
      </c>
      <c r="H51" s="65"/>
    </row>
    <row r="52" spans="2:8" ht="14.5" x14ac:dyDescent="0.35">
      <c r="B52" s="8"/>
      <c r="C52" s="9" t="s">
        <v>12</v>
      </c>
      <c r="D52" s="18">
        <v>184599.30089851964</v>
      </c>
      <c r="E52" s="19">
        <v>27450.255150000037</v>
      </c>
      <c r="F52" s="19">
        <v>50155.56786761</v>
      </c>
      <c r="G52" s="20">
        <f t="shared" si="3"/>
        <v>262205.1239161297</v>
      </c>
      <c r="H52" s="65"/>
    </row>
    <row r="53" spans="2:8" ht="14.5" x14ac:dyDescent="0.35">
      <c r="B53" s="8"/>
      <c r="C53" s="9" t="s">
        <v>13</v>
      </c>
      <c r="D53" s="18">
        <v>177558.65565379991</v>
      </c>
      <c r="E53" s="19">
        <v>28693.088898629998</v>
      </c>
      <c r="F53" s="19">
        <v>56793.398131630027</v>
      </c>
      <c r="G53" s="20">
        <f t="shared" si="3"/>
        <v>263045.14268405992</v>
      </c>
      <c r="H53" s="65"/>
    </row>
    <row r="54" spans="2:8" ht="15" thickBot="1" x14ac:dyDescent="0.4">
      <c r="B54" s="10"/>
      <c r="C54" s="11" t="s">
        <v>14</v>
      </c>
      <c r="D54" s="21">
        <v>181780.06483542992</v>
      </c>
      <c r="E54" s="22">
        <v>29292.400753479993</v>
      </c>
      <c r="F54" s="22">
        <v>63822.247145780013</v>
      </c>
      <c r="G54" s="23">
        <f t="shared" si="3"/>
        <v>274894.71273468994</v>
      </c>
      <c r="H54" s="65"/>
    </row>
    <row r="55" spans="2:8" ht="14.5" x14ac:dyDescent="0.35">
      <c r="B55" s="6">
        <v>2021</v>
      </c>
      <c r="C55" s="7" t="s">
        <v>3</v>
      </c>
      <c r="D55" s="15">
        <v>218045.49127759019</v>
      </c>
      <c r="E55" s="16">
        <v>28886.061935680013</v>
      </c>
      <c r="F55" s="16">
        <v>32327.676728450009</v>
      </c>
      <c r="G55" s="17">
        <f t="shared" si="3"/>
        <v>279259.2299417202</v>
      </c>
      <c r="H55" s="65"/>
    </row>
    <row r="56" spans="2:8" ht="14.5" x14ac:dyDescent="0.35">
      <c r="B56" s="8"/>
      <c r="C56" s="9" t="s">
        <v>4</v>
      </c>
      <c r="D56" s="18">
        <v>205714.44437427979</v>
      </c>
      <c r="E56" s="19">
        <v>27100.527007260018</v>
      </c>
      <c r="F56" s="19">
        <v>29780.232763089964</v>
      </c>
      <c r="G56" s="20">
        <f t="shared" si="3"/>
        <v>262595.20414462977</v>
      </c>
      <c r="H56" s="65"/>
    </row>
    <row r="57" spans="2:8" ht="14.5" x14ac:dyDescent="0.35">
      <c r="B57" s="8"/>
      <c r="C57" s="9" t="s">
        <v>5</v>
      </c>
      <c r="D57" s="18">
        <v>237497.38424790988</v>
      </c>
      <c r="E57" s="19">
        <v>30219.066957080035</v>
      </c>
      <c r="F57" s="19">
        <v>33805.006480780052</v>
      </c>
      <c r="G57" s="20">
        <f t="shared" si="3"/>
        <v>301521.45768577</v>
      </c>
      <c r="H57" s="65"/>
    </row>
    <row r="58" spans="2:8" ht="14.5" x14ac:dyDescent="0.35">
      <c r="B58" s="8"/>
      <c r="C58" s="9" t="s">
        <v>6</v>
      </c>
      <c r="D58" s="18">
        <v>246213.78399758021</v>
      </c>
      <c r="E58" s="19">
        <v>31880.490639380023</v>
      </c>
      <c r="F58" s="19">
        <v>34263.496314439995</v>
      </c>
      <c r="G58" s="20">
        <f t="shared" ref="G58:G69" si="4">SUM(D58:F58)</f>
        <v>312357.77095140022</v>
      </c>
      <c r="H58" s="65"/>
    </row>
    <row r="59" spans="2:8" ht="14.5" x14ac:dyDescent="0.35">
      <c r="B59" s="8"/>
      <c r="C59" s="9" t="s">
        <v>7</v>
      </c>
      <c r="D59" s="18">
        <v>252311.04900878007</v>
      </c>
      <c r="E59" s="19">
        <v>32456.360134690018</v>
      </c>
      <c r="F59" s="19">
        <v>32163.856659080004</v>
      </c>
      <c r="G59" s="20">
        <f t="shared" si="4"/>
        <v>316931.26580255013</v>
      </c>
      <c r="H59" s="65"/>
    </row>
    <row r="60" spans="2:8" ht="14.5" x14ac:dyDescent="0.35">
      <c r="B60" s="8"/>
      <c r="C60" s="9" t="s">
        <v>8</v>
      </c>
      <c r="D60" s="18">
        <v>253155.62736977998</v>
      </c>
      <c r="E60" s="19">
        <v>32426.470765189999</v>
      </c>
      <c r="F60" s="19">
        <v>30254.983531340004</v>
      </c>
      <c r="G60" s="20">
        <f t="shared" si="4"/>
        <v>315837.08166631003</v>
      </c>
      <c r="H60" s="65"/>
    </row>
    <row r="61" spans="2:8" ht="14.5" x14ac:dyDescent="0.35">
      <c r="B61" s="8"/>
      <c r="C61" s="9" t="s">
        <v>9</v>
      </c>
      <c r="D61" s="18">
        <v>266770.32292317995</v>
      </c>
      <c r="E61" s="19">
        <v>33835.376465980029</v>
      </c>
      <c r="F61" s="19">
        <v>30157.710276649974</v>
      </c>
      <c r="G61" s="20">
        <f t="shared" si="4"/>
        <v>330763.40966580994</v>
      </c>
      <c r="H61" s="65"/>
    </row>
    <row r="62" spans="2:8" ht="14.5" x14ac:dyDescent="0.35">
      <c r="B62" s="8"/>
      <c r="C62" s="9" t="s">
        <v>10</v>
      </c>
      <c r="D62" s="18">
        <v>270048.61688324984</v>
      </c>
      <c r="E62" s="19">
        <v>34163.599691770032</v>
      </c>
      <c r="F62" s="19">
        <v>26762.603814259979</v>
      </c>
      <c r="G62" s="20">
        <f t="shared" si="4"/>
        <v>330974.82038927986</v>
      </c>
      <c r="H62" s="65"/>
    </row>
    <row r="63" spans="2:8" ht="14.5" x14ac:dyDescent="0.35">
      <c r="B63" s="8"/>
      <c r="C63" s="9" t="s">
        <v>11</v>
      </c>
      <c r="D63" s="18">
        <v>269604.6246255103</v>
      </c>
      <c r="E63" s="19">
        <v>33605.705820279996</v>
      </c>
      <c r="F63" s="19">
        <v>29105.351577220008</v>
      </c>
      <c r="G63" s="20">
        <f t="shared" si="4"/>
        <v>332315.68202301033</v>
      </c>
      <c r="H63" s="65"/>
    </row>
    <row r="64" spans="2:8" ht="14.5" x14ac:dyDescent="0.35">
      <c r="B64" s="8"/>
      <c r="C64" s="9" t="s">
        <v>12</v>
      </c>
      <c r="D64" s="18">
        <v>286429.43641564983</v>
      </c>
      <c r="E64" s="19">
        <v>35709.537493200041</v>
      </c>
      <c r="F64" s="19">
        <v>30597.627790440049</v>
      </c>
      <c r="G64" s="20">
        <f t="shared" si="4"/>
        <v>352736.60169928992</v>
      </c>
      <c r="H64" s="65"/>
    </row>
    <row r="65" spans="2:8" ht="14.5" x14ac:dyDescent="0.35">
      <c r="B65" s="8"/>
      <c r="C65" s="9" t="s">
        <v>13</v>
      </c>
      <c r="D65" s="18">
        <v>280320.89838576014</v>
      </c>
      <c r="E65" s="19">
        <v>34832.804065089993</v>
      </c>
      <c r="F65" s="19">
        <v>29568.114383430002</v>
      </c>
      <c r="G65" s="20">
        <f t="shared" si="4"/>
        <v>344721.81683428015</v>
      </c>
      <c r="H65" s="65"/>
    </row>
    <row r="66" spans="2:8" ht="15" thickBot="1" x14ac:dyDescent="0.4">
      <c r="B66" s="10"/>
      <c r="C66" s="11" t="s">
        <v>14</v>
      </c>
      <c r="D66" s="21">
        <v>294151.7942635612</v>
      </c>
      <c r="E66" s="22">
        <v>34541.085671570836</v>
      </c>
      <c r="F66" s="22">
        <v>30571.016198430036</v>
      </c>
      <c r="G66" s="23">
        <f t="shared" si="4"/>
        <v>359263.89613356208</v>
      </c>
      <c r="H66" s="65"/>
    </row>
    <row r="67" spans="2:8" ht="14.5" x14ac:dyDescent="0.35">
      <c r="B67" s="6">
        <v>2022</v>
      </c>
      <c r="C67" s="7" t="s">
        <v>3</v>
      </c>
      <c r="D67" s="15">
        <v>301699.49247592886</v>
      </c>
      <c r="E67" s="16">
        <v>34555.265109450236</v>
      </c>
      <c r="F67" s="16">
        <v>32801.480193540003</v>
      </c>
      <c r="G67" s="17">
        <f t="shared" si="4"/>
        <v>369056.23777891905</v>
      </c>
      <c r="H67" s="65"/>
    </row>
    <row r="68" spans="2:8" ht="14.5" x14ac:dyDescent="0.35">
      <c r="B68" s="8"/>
      <c r="C68" s="9" t="s">
        <v>4</v>
      </c>
      <c r="D68" s="18">
        <v>290735.95936555753</v>
      </c>
      <c r="E68" s="19">
        <v>31692.870650219738</v>
      </c>
      <c r="F68" s="19">
        <v>29936.719987029988</v>
      </c>
      <c r="G68" s="20">
        <f t="shared" si="4"/>
        <v>352365.55000280723</v>
      </c>
      <c r="H68" s="65"/>
    </row>
    <row r="69" spans="2:8" ht="14.5" x14ac:dyDescent="0.35">
      <c r="B69" s="8"/>
      <c r="C69" s="9" t="s">
        <v>5</v>
      </c>
      <c r="D69" s="18">
        <v>317567.02534584166</v>
      </c>
      <c r="E69" s="19">
        <v>34154.682685140622</v>
      </c>
      <c r="F69" s="19">
        <v>31825.669225300058</v>
      </c>
      <c r="G69" s="20">
        <f t="shared" si="4"/>
        <v>383547.37725628237</v>
      </c>
      <c r="H69" s="65"/>
    </row>
    <row r="70" spans="2:8" ht="14.5" x14ac:dyDescent="0.35">
      <c r="B70" s="8"/>
      <c r="C70" s="9" t="s">
        <v>6</v>
      </c>
      <c r="D70" s="18">
        <v>309115.49608696019</v>
      </c>
      <c r="E70" s="19">
        <v>31880.577220919688</v>
      </c>
      <c r="F70" s="19">
        <v>29852.56338777002</v>
      </c>
      <c r="G70" s="20">
        <f t="shared" ref="G70:G81" si="5">SUM(D70:F70)</f>
        <v>370848.63669564988</v>
      </c>
      <c r="H70" s="65"/>
    </row>
    <row r="71" spans="2:8" ht="14.5" x14ac:dyDescent="0.35">
      <c r="B71" s="8"/>
      <c r="C71" s="9" t="s">
        <v>7</v>
      </c>
      <c r="D71" s="18">
        <v>338361.25937582023</v>
      </c>
      <c r="E71" s="19">
        <v>34700.032700560543</v>
      </c>
      <c r="F71" s="19">
        <v>31817.00271278006</v>
      </c>
      <c r="G71" s="20">
        <f t="shared" si="5"/>
        <v>404878.29478916083</v>
      </c>
      <c r="H71" s="65"/>
    </row>
    <row r="72" spans="2:8" ht="14.5" x14ac:dyDescent="0.35">
      <c r="B72" s="8"/>
      <c r="C72" s="9" t="s">
        <v>8</v>
      </c>
      <c r="D72" s="18">
        <v>341904.37534453627</v>
      </c>
      <c r="E72" s="19">
        <v>33755.705470130604</v>
      </c>
      <c r="F72" s="19">
        <v>31646.927020560011</v>
      </c>
      <c r="G72" s="20">
        <f t="shared" si="5"/>
        <v>407307.00783522689</v>
      </c>
      <c r="H72" s="65"/>
    </row>
    <row r="73" spans="2:8" ht="14.5" x14ac:dyDescent="0.35">
      <c r="B73" s="8"/>
      <c r="C73" s="9" t="s">
        <v>9</v>
      </c>
      <c r="D73" s="18">
        <v>368462.04054934339</v>
      </c>
      <c r="E73" s="19">
        <v>35150.000213571671</v>
      </c>
      <c r="F73" s="19">
        <v>33247.729407560684</v>
      </c>
      <c r="G73" s="20">
        <f t="shared" si="5"/>
        <v>436859.77017047571</v>
      </c>
      <c r="H73" s="65"/>
    </row>
    <row r="74" spans="2:8" ht="14.5" x14ac:dyDescent="0.35">
      <c r="B74" s="8"/>
      <c r="C74" s="9" t="s">
        <v>10</v>
      </c>
      <c r="D74" s="18">
        <v>366333.88536388619</v>
      </c>
      <c r="E74" s="19">
        <v>35044.340965603209</v>
      </c>
      <c r="F74" s="19">
        <v>32826.305530480451</v>
      </c>
      <c r="G74" s="20">
        <f t="shared" si="5"/>
        <v>434204.53185996984</v>
      </c>
      <c r="H74" s="65"/>
    </row>
    <row r="75" spans="2:8" ht="14.5" x14ac:dyDescent="0.35">
      <c r="B75" s="8"/>
      <c r="C75" s="9" t="s">
        <v>11</v>
      </c>
      <c r="D75" s="18">
        <v>357029.25842961459</v>
      </c>
      <c r="E75" s="19">
        <v>37063.735556843822</v>
      </c>
      <c r="F75" s="19">
        <v>33388.248361821796</v>
      </c>
      <c r="G75" s="20">
        <f t="shared" si="5"/>
        <v>427481.24234828021</v>
      </c>
      <c r="H75" s="65"/>
    </row>
    <row r="76" spans="2:8" ht="14.5" x14ac:dyDescent="0.35">
      <c r="B76" s="8"/>
      <c r="C76" s="9" t="s">
        <v>12</v>
      </c>
      <c r="D76" s="18">
        <v>393527.52915546612</v>
      </c>
      <c r="E76" s="19">
        <v>32227.305545353476</v>
      </c>
      <c r="F76" s="19">
        <v>28000.590425640959</v>
      </c>
      <c r="G76" s="20">
        <f t="shared" si="5"/>
        <v>453755.42512646056</v>
      </c>
      <c r="H76" s="65"/>
    </row>
    <row r="77" spans="2:8" ht="14.5" x14ac:dyDescent="0.35">
      <c r="B77" s="8"/>
      <c r="C77" s="9" t="s">
        <v>13</v>
      </c>
      <c r="D77" s="18">
        <v>387199.09908909083</v>
      </c>
      <c r="E77" s="19">
        <v>31614.583624542862</v>
      </c>
      <c r="F77" s="19">
        <v>27648.068312631152</v>
      </c>
      <c r="G77" s="20">
        <f t="shared" si="5"/>
        <v>446461.75102626486</v>
      </c>
      <c r="H77" s="65"/>
    </row>
    <row r="78" spans="2:8" ht="15" thickBot="1" x14ac:dyDescent="0.4">
      <c r="B78" s="10"/>
      <c r="C78" s="11" t="s">
        <v>14</v>
      </c>
      <c r="D78" s="21">
        <v>395560.98303713894</v>
      </c>
      <c r="E78" s="22">
        <v>37024.098045130959</v>
      </c>
      <c r="F78" s="22">
        <v>32233.702798660324</v>
      </c>
      <c r="G78" s="23">
        <f t="shared" si="5"/>
        <v>464818.78388093022</v>
      </c>
      <c r="H78" s="65"/>
    </row>
    <row r="79" spans="2:8" ht="14.5" x14ac:dyDescent="0.35">
      <c r="B79" s="6">
        <v>2023</v>
      </c>
      <c r="C79" s="7" t="s">
        <v>3</v>
      </c>
      <c r="D79" s="15">
        <v>422924.46051908471</v>
      </c>
      <c r="E79" s="16">
        <v>41145.678606141781</v>
      </c>
      <c r="F79" s="16">
        <v>36182.990914511342</v>
      </c>
      <c r="G79" s="17">
        <f t="shared" si="5"/>
        <v>500253.13003973779</v>
      </c>
      <c r="H79" s="65"/>
    </row>
    <row r="80" spans="2:8" ht="14.5" x14ac:dyDescent="0.35">
      <c r="B80" s="8"/>
      <c r="C80" s="9" t="s">
        <v>4</v>
      </c>
      <c r="D80" s="18">
        <v>387727.14273003489</v>
      </c>
      <c r="E80" s="19">
        <v>37984.436970400187</v>
      </c>
      <c r="F80" s="19">
        <v>33574.725402800192</v>
      </c>
      <c r="G80" s="20">
        <f t="shared" si="5"/>
        <v>459286.30510323524</v>
      </c>
      <c r="H80" s="65"/>
    </row>
    <row r="81" spans="2:8" ht="14.5" x14ac:dyDescent="0.35">
      <c r="B81" s="8"/>
      <c r="C81" s="9" t="s">
        <v>5</v>
      </c>
      <c r="D81" s="18">
        <v>414339.83761763573</v>
      </c>
      <c r="E81" s="19">
        <v>39814.256246582641</v>
      </c>
      <c r="F81" s="19">
        <v>37625.820171301493</v>
      </c>
      <c r="G81" s="20">
        <f t="shared" si="5"/>
        <v>491779.91403551988</v>
      </c>
      <c r="H81" s="65"/>
    </row>
    <row r="82" spans="2:8" ht="14.5" x14ac:dyDescent="0.35">
      <c r="B82" s="8"/>
      <c r="C82" s="9" t="s">
        <v>6</v>
      </c>
      <c r="D82" s="18">
        <v>402071.99691526755</v>
      </c>
      <c r="E82" s="19">
        <v>38410.388088716893</v>
      </c>
      <c r="F82" s="19">
        <v>33332.133643490968</v>
      </c>
      <c r="G82" s="20">
        <f t="shared" ref="G82:G93" si="6">SUM(D82:F82)</f>
        <v>473814.5186474754</v>
      </c>
      <c r="H82" s="65"/>
    </row>
    <row r="83" spans="2:8" ht="14.5" x14ac:dyDescent="0.35">
      <c r="B83" s="8"/>
      <c r="C83" s="9" t="s">
        <v>7</v>
      </c>
      <c r="D83" s="18">
        <v>415537.48682593898</v>
      </c>
      <c r="E83" s="19">
        <v>39762.427126593822</v>
      </c>
      <c r="F83" s="19">
        <v>41263.749141080676</v>
      </c>
      <c r="G83" s="20">
        <f t="shared" si="6"/>
        <v>496563.66309361346</v>
      </c>
      <c r="H83" s="65"/>
    </row>
    <row r="84" spans="2:8" ht="14.5" x14ac:dyDescent="0.35">
      <c r="B84" s="8"/>
      <c r="C84" s="9" t="s">
        <v>8</v>
      </c>
      <c r="D84" s="18">
        <v>391098.6479890903</v>
      </c>
      <c r="E84" s="19">
        <v>39129.4874594742</v>
      </c>
      <c r="F84" s="19">
        <v>62240.718534790649</v>
      </c>
      <c r="G84" s="20">
        <f t="shared" si="6"/>
        <v>492468.8539833551</v>
      </c>
      <c r="H84" s="65"/>
    </row>
    <row r="85" spans="2:8" ht="14.5" x14ac:dyDescent="0.35">
      <c r="B85" s="8"/>
      <c r="C85" s="9" t="s">
        <v>9</v>
      </c>
      <c r="D85" s="18">
        <v>442729.02309025329</v>
      </c>
      <c r="E85" s="19">
        <v>42428.336290543193</v>
      </c>
      <c r="F85" s="19">
        <v>34585.671602021248</v>
      </c>
      <c r="G85" s="20">
        <f t="shared" si="6"/>
        <v>519743.03098281776</v>
      </c>
      <c r="H85" s="65"/>
    </row>
    <row r="86" spans="2:8" ht="14.5" x14ac:dyDescent="0.35">
      <c r="B86" s="8"/>
      <c r="C86" s="9" t="s">
        <v>10</v>
      </c>
      <c r="D86" s="18">
        <v>439155.37155464943</v>
      </c>
      <c r="E86" s="19">
        <v>42349.849240368349</v>
      </c>
      <c r="F86" s="19">
        <v>34337.661057901038</v>
      </c>
      <c r="G86" s="20">
        <f t="shared" si="6"/>
        <v>515842.88185291883</v>
      </c>
      <c r="H86" s="65"/>
    </row>
    <row r="87" spans="2:8" ht="14.5" x14ac:dyDescent="0.35">
      <c r="B87" s="8"/>
      <c r="C87" s="9" t="s">
        <v>11</v>
      </c>
      <c r="D87" s="18">
        <v>425318.02479496051</v>
      </c>
      <c r="E87" s="19">
        <v>41349.268249961489</v>
      </c>
      <c r="F87" s="19">
        <v>33276.813082101413</v>
      </c>
      <c r="G87" s="20">
        <f t="shared" si="6"/>
        <v>499944.10612702341</v>
      </c>
      <c r="H87" s="65"/>
    </row>
    <row r="88" spans="2:8" ht="14.5" x14ac:dyDescent="0.35">
      <c r="B88" s="8"/>
      <c r="C88" s="9" t="s">
        <v>12</v>
      </c>
      <c r="D88" s="18">
        <v>436448.61786152469</v>
      </c>
      <c r="E88" s="19">
        <v>42097.844228006281</v>
      </c>
      <c r="F88" s="19">
        <v>34339.69386333038</v>
      </c>
      <c r="G88" s="20">
        <f t="shared" si="6"/>
        <v>512886.1559528613</v>
      </c>
      <c r="H88" s="65"/>
    </row>
    <row r="89" spans="2:8" ht="14.5" x14ac:dyDescent="0.35">
      <c r="B89" s="8"/>
      <c r="C89" s="9" t="s">
        <v>13</v>
      </c>
      <c r="D89" s="18">
        <v>421321.41579733399</v>
      </c>
      <c r="E89" s="19">
        <v>41925.112354782854</v>
      </c>
      <c r="F89" s="19">
        <v>34140.480377010455</v>
      </c>
      <c r="G89" s="20">
        <f t="shared" si="6"/>
        <v>497387.00852912734</v>
      </c>
      <c r="H89" s="65"/>
    </row>
    <row r="90" spans="2:8" ht="15" thickBot="1" x14ac:dyDescent="0.4">
      <c r="B90" s="10"/>
      <c r="C90" s="11" t="s">
        <v>14</v>
      </c>
      <c r="D90" s="21">
        <v>441442.56994867529</v>
      </c>
      <c r="E90" s="22">
        <v>43272.481053338917</v>
      </c>
      <c r="F90" s="22">
        <v>35852.43379485148</v>
      </c>
      <c r="G90" s="23">
        <f t="shared" si="6"/>
        <v>520567.48479686567</v>
      </c>
      <c r="H90" s="65"/>
    </row>
    <row r="91" spans="2:8" ht="14.5" x14ac:dyDescent="0.35">
      <c r="B91" s="6">
        <v>2024</v>
      </c>
      <c r="C91" s="7" t="s">
        <v>3</v>
      </c>
      <c r="D91" s="15">
        <v>461865.65903484571</v>
      </c>
      <c r="E91" s="16">
        <v>45906.451667100919</v>
      </c>
      <c r="F91" s="16">
        <v>37718.519441390898</v>
      </c>
      <c r="G91" s="17">
        <f t="shared" si="6"/>
        <v>545490.63014333753</v>
      </c>
      <c r="H91" s="65"/>
    </row>
    <row r="92" spans="2:8" ht="14.5" x14ac:dyDescent="0.35">
      <c r="B92" s="8"/>
      <c r="C92" s="9" t="s">
        <v>4</v>
      </c>
      <c r="D92" s="18">
        <v>446714.99399283953</v>
      </c>
      <c r="E92" s="19">
        <v>43865.206069924396</v>
      </c>
      <c r="F92" s="19">
        <v>36680.557836270382</v>
      </c>
      <c r="G92" s="20">
        <f t="shared" si="6"/>
        <v>527260.7578990343</v>
      </c>
      <c r="H92" s="65"/>
    </row>
    <row r="93" spans="2:8" ht="14.5" x14ac:dyDescent="0.35">
      <c r="B93" s="8"/>
      <c r="C93" s="9" t="s">
        <v>5</v>
      </c>
      <c r="D93" s="18">
        <v>471000.44948069297</v>
      </c>
      <c r="E93" s="19">
        <v>43359.69427728856</v>
      </c>
      <c r="F93" s="19">
        <v>38007.346188471151</v>
      </c>
      <c r="G93" s="20">
        <f t="shared" si="6"/>
        <v>552367.48994645267</v>
      </c>
      <c r="H93" s="65"/>
    </row>
    <row r="94" spans="2:8" ht="14.5" x14ac:dyDescent="0.35">
      <c r="B94" s="8"/>
      <c r="C94" s="9" t="s">
        <v>6</v>
      </c>
      <c r="D94" s="18">
        <v>435397.97736027458</v>
      </c>
      <c r="E94" s="19">
        <v>36688.822095713971</v>
      </c>
      <c r="F94" s="19">
        <v>33465.532564260138</v>
      </c>
      <c r="G94" s="20">
        <f t="shared" ref="G94:G103" si="7">SUM(D94:F94)</f>
        <v>505552.33202024869</v>
      </c>
      <c r="H94" s="65"/>
    </row>
    <row r="95" spans="2:8" ht="14.5" x14ac:dyDescent="0.35">
      <c r="B95" s="8"/>
      <c r="C95" s="9" t="s">
        <v>7</v>
      </c>
      <c r="D95" s="18">
        <v>480673.55197728064</v>
      </c>
      <c r="E95" s="19">
        <v>40202.841486243422</v>
      </c>
      <c r="F95" s="19">
        <v>36282.093894140744</v>
      </c>
      <c r="G95" s="20">
        <f t="shared" si="7"/>
        <v>557158.48735766485</v>
      </c>
      <c r="H95" s="65"/>
    </row>
    <row r="96" spans="2:8" ht="14.5" x14ac:dyDescent="0.35">
      <c r="B96" s="8"/>
      <c r="C96" s="9" t="s">
        <v>8</v>
      </c>
      <c r="D96" s="18">
        <v>466047.3626179783</v>
      </c>
      <c r="E96" s="19">
        <v>38613.792661076615</v>
      </c>
      <c r="F96" s="19">
        <v>34837.23510969046</v>
      </c>
      <c r="G96" s="20">
        <f t="shared" si="7"/>
        <v>539498.39038874535</v>
      </c>
      <c r="H96" s="65"/>
    </row>
    <row r="97" spans="2:8" ht="14.5" x14ac:dyDescent="0.35">
      <c r="B97" s="8"/>
      <c r="C97" s="9" t="s">
        <v>9</v>
      </c>
      <c r="D97" s="18">
        <v>478492.34583299368</v>
      </c>
      <c r="E97" s="19">
        <v>39268.388320288126</v>
      </c>
      <c r="F97" s="19">
        <v>34772.985158030417</v>
      </c>
      <c r="G97" s="20">
        <f t="shared" si="7"/>
        <v>552533.71931131219</v>
      </c>
      <c r="H97" s="65"/>
    </row>
    <row r="98" spans="2:8" ht="14.5" x14ac:dyDescent="0.35">
      <c r="B98" s="8"/>
      <c r="C98" s="9" t="s">
        <v>10</v>
      </c>
      <c r="D98" s="18">
        <v>468710.50549213123</v>
      </c>
      <c r="E98" s="19">
        <v>36417.893699449443</v>
      </c>
      <c r="F98" s="19">
        <v>34790.429140120454</v>
      </c>
      <c r="G98" s="20">
        <f t="shared" si="7"/>
        <v>539918.82833170111</v>
      </c>
      <c r="H98" s="65"/>
    </row>
    <row r="99" spans="2:8" ht="14.5" x14ac:dyDescent="0.35">
      <c r="B99" s="8"/>
      <c r="C99" s="9" t="s">
        <v>11</v>
      </c>
      <c r="D99" s="18">
        <v>456020.84543173359</v>
      </c>
      <c r="E99" s="19">
        <v>47922.546579663882</v>
      </c>
      <c r="F99" s="19">
        <v>34753.619080440491</v>
      </c>
      <c r="G99" s="20">
        <f t="shared" si="7"/>
        <v>538697.01109183789</v>
      </c>
      <c r="H99" s="65"/>
    </row>
    <row r="100" spans="2:8" ht="14.5" x14ac:dyDescent="0.35">
      <c r="B100" s="8"/>
      <c r="C100" s="9" t="s">
        <v>12</v>
      </c>
      <c r="D100" s="18">
        <v>474682.00186884665</v>
      </c>
      <c r="E100" s="19">
        <v>51038.120458590376</v>
      </c>
      <c r="F100" s="19">
        <v>36064.195333870368</v>
      </c>
      <c r="G100" s="20">
        <f t="shared" si="7"/>
        <v>561784.3176613074</v>
      </c>
      <c r="H100" s="65"/>
    </row>
    <row r="101" spans="2:8" ht="14.5" x14ac:dyDescent="0.35">
      <c r="B101" s="8"/>
      <c r="C101" s="9" t="s">
        <v>13</v>
      </c>
      <c r="D101" s="18">
        <v>443958.20382916334</v>
      </c>
      <c r="E101" s="19">
        <v>49490.062364708174</v>
      </c>
      <c r="F101" s="19">
        <v>35345.160062960436</v>
      </c>
      <c r="G101" s="20">
        <f t="shared" si="7"/>
        <v>528793.42625683197</v>
      </c>
      <c r="H101" s="65"/>
    </row>
    <row r="102" spans="2:8" ht="15" thickBot="1" x14ac:dyDescent="0.4">
      <c r="B102" s="10"/>
      <c r="C102" s="11" t="s">
        <v>14</v>
      </c>
      <c r="D102" s="21">
        <v>453097.08924046712</v>
      </c>
      <c r="E102" s="22">
        <v>50287.7356246657</v>
      </c>
      <c r="F102" s="22">
        <v>37203.345030420351</v>
      </c>
      <c r="G102" s="23">
        <f t="shared" si="7"/>
        <v>540588.16989555315</v>
      </c>
      <c r="H102" s="65"/>
    </row>
    <row r="103" spans="2:8" ht="14.5" x14ac:dyDescent="0.35">
      <c r="B103" s="6">
        <v>2025</v>
      </c>
      <c r="C103" s="7" t="s">
        <v>3</v>
      </c>
      <c r="D103" s="15">
        <v>468870.07440335018</v>
      </c>
      <c r="E103" s="16">
        <v>52547.268435392238</v>
      </c>
      <c r="F103" s="16">
        <v>38789.890716061076</v>
      </c>
      <c r="G103" s="17">
        <f t="shared" si="7"/>
        <v>560207.23355480353</v>
      </c>
      <c r="H103" s="65"/>
    </row>
    <row r="104" spans="2:8" ht="14.5" x14ac:dyDescent="0.35">
      <c r="B104" s="8"/>
      <c r="C104" s="9" t="s">
        <v>4</v>
      </c>
      <c r="D104" s="18">
        <v>437166.56875533803</v>
      </c>
      <c r="E104" s="19">
        <v>49332.53553156514</v>
      </c>
      <c r="F104" s="19">
        <v>35995.550426560112</v>
      </c>
      <c r="G104" s="20">
        <f t="shared" ref="G104:G115" si="8">SUM(D104:F104)</f>
        <v>522494.65471346327</v>
      </c>
      <c r="H104" s="65"/>
    </row>
    <row r="105" spans="2:8" ht="14.5" x14ac:dyDescent="0.35">
      <c r="B105" s="8"/>
      <c r="C105" s="9" t="s">
        <v>5</v>
      </c>
      <c r="D105" s="18">
        <v>472819.26290573645</v>
      </c>
      <c r="E105" s="19">
        <v>52760.452124750969</v>
      </c>
      <c r="F105" s="19">
        <v>37400.335287910675</v>
      </c>
      <c r="G105" s="20">
        <f t="shared" si="8"/>
        <v>562980.05031839805</v>
      </c>
      <c r="H105" s="65"/>
    </row>
    <row r="106" spans="2:8" ht="14.5" x14ac:dyDescent="0.35">
      <c r="B106" s="8"/>
      <c r="C106" s="9" t="s">
        <v>6</v>
      </c>
      <c r="D106" s="18">
        <v>470354.7670688809</v>
      </c>
      <c r="E106" s="19">
        <v>50918.631177877854</v>
      </c>
      <c r="F106" s="19">
        <v>35491.841048031412</v>
      </c>
      <c r="G106" s="20">
        <f t="shared" si="8"/>
        <v>556765.2392947902</v>
      </c>
      <c r="H106" s="65"/>
    </row>
    <row r="107" spans="2:8" ht="14.5" x14ac:dyDescent="0.35">
      <c r="B107" s="8"/>
      <c r="C107" s="9" t="s">
        <v>7</v>
      </c>
      <c r="D107" s="18">
        <v>526445.77031272219</v>
      </c>
      <c r="E107" s="19">
        <v>53806.943460978298</v>
      </c>
      <c r="F107" s="19">
        <v>35352.933486631155</v>
      </c>
      <c r="G107" s="20">
        <f t="shared" si="8"/>
        <v>615605.64726033167</v>
      </c>
      <c r="H107" s="65"/>
    </row>
    <row r="108" spans="2:8" ht="14.5" x14ac:dyDescent="0.35">
      <c r="B108" s="8"/>
      <c r="C108" s="9" t="s">
        <v>8</v>
      </c>
      <c r="D108" s="18">
        <v>514961.07981670415</v>
      </c>
      <c r="E108" s="19">
        <v>53800.113011527152</v>
      </c>
      <c r="F108" s="19">
        <v>36184.613430500569</v>
      </c>
      <c r="G108" s="20">
        <f t="shared" si="8"/>
        <v>604945.80625873187</v>
      </c>
      <c r="H108" s="65"/>
    </row>
    <row r="109" spans="2:8" ht="14.5" x14ac:dyDescent="0.35">
      <c r="B109" s="8"/>
      <c r="C109" s="9" t="s">
        <v>9</v>
      </c>
      <c r="D109" s="18">
        <v>532692.82581890118</v>
      </c>
      <c r="E109" s="19">
        <v>54046.740407057761</v>
      </c>
      <c r="F109" s="19">
        <v>36480.463994109727</v>
      </c>
      <c r="G109" s="20">
        <f t="shared" si="8"/>
        <v>623220.03022006876</v>
      </c>
      <c r="H109" s="65"/>
    </row>
    <row r="110" spans="2:8" ht="14.5" customHeight="1" x14ac:dyDescent="0.35">
      <c r="B110" s="8"/>
      <c r="C110" s="9" t="s">
        <v>10</v>
      </c>
      <c r="D110" s="18">
        <v>530221.6914469566</v>
      </c>
      <c r="E110" s="19">
        <v>54078.115548066868</v>
      </c>
      <c r="F110" s="19">
        <v>36850.28569121052</v>
      </c>
      <c r="G110" s="20">
        <f t="shared" si="8"/>
        <v>621150.09268623404</v>
      </c>
      <c r="H110" s="65"/>
    </row>
    <row r="111" spans="2:8" ht="14.5" customHeight="1" x14ac:dyDescent="0.35">
      <c r="B111" s="8"/>
      <c r="C111" s="9" t="s">
        <v>11</v>
      </c>
      <c r="D111" s="18">
        <v>512319.3447078311</v>
      </c>
      <c r="E111" s="19">
        <v>53883.681261095451</v>
      </c>
      <c r="F111" s="19">
        <v>35936.459073010432</v>
      </c>
      <c r="G111" s="20">
        <f t="shared" si="8"/>
        <v>602139.48504193698</v>
      </c>
      <c r="H111" s="65"/>
    </row>
    <row r="112" spans="2:8" ht="14.5" customHeight="1" x14ac:dyDescent="0.35">
      <c r="B112" s="8"/>
      <c r="C112" s="9" t="s">
        <v>12</v>
      </c>
      <c r="D112" s="18">
        <v>536664.03330702742</v>
      </c>
      <c r="E112" s="19">
        <v>53099.849654207843</v>
      </c>
      <c r="F112" s="19">
        <v>36954.867646110368</v>
      </c>
      <c r="G112" s="20">
        <f t="shared" si="8"/>
        <v>626718.7506073456</v>
      </c>
      <c r="H112" s="65"/>
    </row>
    <row r="113" spans="2:8" ht="14.5" customHeight="1" x14ac:dyDescent="0.35">
      <c r="B113" s="8"/>
      <c r="C113" s="9" t="s">
        <v>13</v>
      </c>
      <c r="D113" s="18">
        <v>542388.48781690397</v>
      </c>
      <c r="E113" s="19">
        <v>50884.551600305196</v>
      </c>
      <c r="F113" s="19">
        <v>37755.404114500023</v>
      </c>
      <c r="G113" s="20">
        <f t="shared" si="8"/>
        <v>631028.44353170926</v>
      </c>
      <c r="H113" s="65"/>
    </row>
    <row r="114" spans="2:8" ht="14.5" customHeight="1" thickBot="1" x14ac:dyDescent="0.4">
      <c r="B114" s="10"/>
      <c r="C114" s="11" t="s">
        <v>14</v>
      </c>
      <c r="D114" s="21">
        <v>559576.22592911415</v>
      </c>
      <c r="E114" s="22">
        <v>52748.056882888428</v>
      </c>
      <c r="F114" s="22">
        <v>39429.633982939915</v>
      </c>
      <c r="G114" s="23">
        <f t="shared" si="8"/>
        <v>651753.91679494246</v>
      </c>
      <c r="H114" s="65"/>
    </row>
    <row r="115" spans="2:8" ht="14.5" customHeight="1" x14ac:dyDescent="0.35">
      <c r="B115" s="6">
        <v>2026</v>
      </c>
      <c r="C115" s="7" t="s">
        <v>3</v>
      </c>
      <c r="D115" s="15">
        <v>585320.17637695337</v>
      </c>
      <c r="E115" s="16">
        <v>53140.892890032075</v>
      </c>
      <c r="F115" s="16">
        <v>39327.872703361012</v>
      </c>
      <c r="G115" s="17">
        <f t="shared" si="8"/>
        <v>677788.94197034638</v>
      </c>
      <c r="H115" s="65"/>
    </row>
    <row r="116" spans="2:8" ht="14.5" customHeight="1" x14ac:dyDescent="0.35">
      <c r="B116" s="8"/>
      <c r="C116" s="9" t="s">
        <v>4</v>
      </c>
      <c r="D116" s="18">
        <v>546279.73692723992</v>
      </c>
      <c r="E116" s="19">
        <v>50245.467797818965</v>
      </c>
      <c r="F116" s="19">
        <v>35085.500507430341</v>
      </c>
      <c r="G116" s="20">
        <f>SUM(D116:F116)</f>
        <v>631610.70523248916</v>
      </c>
      <c r="H116" s="65"/>
    </row>
    <row r="117" spans="2:8" ht="14.5" customHeight="1" x14ac:dyDescent="0.35">
      <c r="B117" s="8"/>
      <c r="C117" s="9" t="s">
        <v>5</v>
      </c>
      <c r="D117" s="18">
        <v>578504.10502344742</v>
      </c>
      <c r="E117" s="19">
        <v>50825.926881947889</v>
      </c>
      <c r="F117" s="19">
        <v>37018.74845664022</v>
      </c>
      <c r="G117" s="20">
        <f>SUM(D117:F117)</f>
        <v>666348.7803620355</v>
      </c>
      <c r="H117" s="65"/>
    </row>
    <row r="118" spans="2:8" ht="14.5" customHeight="1" x14ac:dyDescent="0.35">
      <c r="B118" s="8"/>
      <c r="C118" s="9" t="s">
        <v>6</v>
      </c>
      <c r="D118" s="18">
        <v>567590.63979287632</v>
      </c>
      <c r="E118" s="19">
        <v>47608.140160478164</v>
      </c>
      <c r="F118" s="19">
        <v>35150.755915040252</v>
      </c>
      <c r="G118" s="20">
        <f>SUM(D118:F118)</f>
        <v>650349.53586839477</v>
      </c>
      <c r="H118" s="65"/>
    </row>
    <row r="119" spans="2:8" ht="14.5" customHeight="1" x14ac:dyDescent="0.35">
      <c r="B119" s="8"/>
      <c r="C119" s="9" t="s">
        <v>7</v>
      </c>
      <c r="D119" s="18">
        <v>596724.93204048718</v>
      </c>
      <c r="E119" s="19">
        <v>48731.07507871656</v>
      </c>
      <c r="F119" s="19">
        <v>35607.178394700139</v>
      </c>
      <c r="G119" s="20">
        <f>SUM(D119:F119)</f>
        <v>681063.18551390385</v>
      </c>
      <c r="H119" s="65"/>
    </row>
    <row r="120" spans="2:8" ht="14.5" customHeight="1" thickBot="1" x14ac:dyDescent="0.4">
      <c r="B120" s="10"/>
      <c r="C120" s="11" t="s">
        <v>8</v>
      </c>
      <c r="D120" s="21">
        <v>611110.71900917799</v>
      </c>
      <c r="E120" s="22">
        <v>49685.858284617316</v>
      </c>
      <c r="F120" s="22">
        <v>35367.630919570402</v>
      </c>
      <c r="G120" s="23">
        <f t="shared" ref="G120" si="9">SUM(D120:F120)</f>
        <v>696164.20821336575</v>
      </c>
      <c r="H120" s="65"/>
    </row>
    <row r="121" spans="2:8" ht="15" thickBot="1" x14ac:dyDescent="0.4">
      <c r="B121" s="60" t="str">
        <f>VAR</f>
        <v>ACUM. JUL25-JUN26</v>
      </c>
      <c r="C121" s="61"/>
      <c r="D121" s="62">
        <f>SUM(D109:D120)</f>
        <v>6699392.9181969156</v>
      </c>
      <c r="E121" s="63">
        <f t="shared" ref="E121:G121" si="10">SUM(E109:E120)</f>
        <v>618978.35644723254</v>
      </c>
      <c r="F121" s="63">
        <f t="shared" si="10"/>
        <v>440964.80139862333</v>
      </c>
      <c r="G121" s="64">
        <f t="shared" si="10"/>
        <v>7759336.0760427723</v>
      </c>
      <c r="H121" s="65"/>
    </row>
    <row r="122" spans="2:8" ht="15" thickBot="1" x14ac:dyDescent="0.4">
      <c r="B122" s="28" t="str">
        <f>VAR_1</f>
        <v>VAR. ACUM. JUL-JUN (2025/2026)</v>
      </c>
      <c r="C122" s="29"/>
      <c r="D122" s="52">
        <f>SUM(D109:D120)/SUM(D97:D108)-1</f>
        <v>0.18247287554296654</v>
      </c>
      <c r="E122" s="53">
        <f t="shared" ref="E122:G122" si="11">SUM(E109:E120)/SUM(E97:E108)-1</f>
        <v>5.341756795977215E-2</v>
      </c>
      <c r="F122" s="53">
        <f t="shared" si="11"/>
        <v>2.040959695183675E-2</v>
      </c>
      <c r="G122" s="51">
        <f t="shared" si="11"/>
        <v>0.16065392820649671</v>
      </c>
      <c r="H122" s="65"/>
    </row>
    <row r="123" spans="2:8" ht="15" thickBot="1" x14ac:dyDescent="0.4">
      <c r="B123" s="28" t="str">
        <f>VAR_2</f>
        <v>PART. ACUM. JUL25-JUN26</v>
      </c>
      <c r="C123" s="29"/>
      <c r="D123" s="52">
        <f>SUM(D109:D120)/SUM($G$109:$G$120)</f>
        <v>0.86339769956369472</v>
      </c>
      <c r="E123" s="53">
        <f t="shared" ref="E123:G123" si="12">SUM(E109:E120)/SUM($G$109:$G$120)</f>
        <v>7.9772077195927923E-2</v>
      </c>
      <c r="F123" s="53">
        <f t="shared" si="12"/>
        <v>5.6830223240377217E-2</v>
      </c>
      <c r="G123" s="51">
        <f t="shared" si="12"/>
        <v>1</v>
      </c>
    </row>
    <row r="124" spans="2:8" ht="15" thickBot="1" x14ac:dyDescent="0.4"/>
    <row r="125" spans="2:8" ht="15" thickBot="1" x14ac:dyDescent="0.4">
      <c r="D125" s="46" t="s">
        <v>22</v>
      </c>
      <c r="E125" s="47" t="s">
        <v>25</v>
      </c>
    </row>
    <row r="126" spans="2:8" ht="15" thickBot="1" x14ac:dyDescent="0.4">
      <c r="B126" s="28" t="str">
        <f>B122</f>
        <v>VAR. ACUM. JUL-JUN (2025/2026)</v>
      </c>
      <c r="C126" s="29"/>
      <c r="D126" s="48">
        <f>+SUM(D109:E120)/SUM(D97:E108)-1</f>
        <v>0.17034595320362644</v>
      </c>
      <c r="E126" s="49">
        <f>+SUM(F109:F120)/SUM(F97:F108)-1</f>
        <v>2.040959695183675E-2</v>
      </c>
    </row>
    <row r="127" spans="2:8" ht="15" thickBot="1" x14ac:dyDescent="0.4">
      <c r="B127" s="28" t="str">
        <f>B123</f>
        <v>PART. ACUM. JUL25-JUN26</v>
      </c>
      <c r="C127" s="30"/>
      <c r="D127" s="50">
        <f>SUM(D109:E120)/SUM(G109:G120)</f>
        <v>0.94316977675962277</v>
      </c>
      <c r="E127" s="51">
        <f>SUM(F109:F120)/SUM(G109:G120)</f>
        <v>5.6830223240377217E-2</v>
      </c>
    </row>
    <row r="128" spans="2: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</sheetData>
  <mergeCells count="4">
    <mergeCell ref="B9:B11"/>
    <mergeCell ref="C9:C11"/>
    <mergeCell ref="D9:G9"/>
    <mergeCell ref="G10:G11"/>
  </mergeCells>
  <phoneticPr fontId="24" type="noConversion"/>
  <pageMargins left="0.7" right="0.7" top="0.75" bottom="0.75" header="0.3" footer="0.3"/>
  <ignoredErrors>
    <ignoredError sqref="E121:G123 D121:D123 E127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54"/>
  <sheetViews>
    <sheetView showGridLines="0" topLeftCell="B9" zoomScale="110" zoomScaleNormal="110" workbookViewId="0">
      <pane xSplit="2" ySplit="2" topLeftCell="D112" activePane="bottomRight" state="frozen"/>
      <selection activeCell="B9" sqref="B9"/>
      <selection pane="topRight" activeCell="D9" sqref="D9"/>
      <selection pane="bottomLeft" activeCell="B11" sqref="B11"/>
      <selection pane="bottomRight" activeCell="M119" sqref="M119"/>
    </sheetView>
  </sheetViews>
  <sheetFormatPr baseColWidth="10" defaultColWidth="0" defaultRowHeight="0" customHeight="1" zeroHeight="1" x14ac:dyDescent="0.35"/>
  <cols>
    <col min="1" max="1" width="18.26953125" customWidth="1"/>
    <col min="2" max="2" width="16.1796875" customWidth="1"/>
    <col min="3" max="3" width="12.26953125" customWidth="1"/>
    <col min="4" max="7" width="11.54296875" customWidth="1"/>
    <col min="8" max="8" width="11.54296875" hidden="1" customWidth="1"/>
    <col min="9" max="20" width="11.54296875" customWidth="1"/>
    <col min="21" max="24" width="11.54296875" hidden="1" customWidth="1"/>
    <col min="25" max="16384" width="11.54296875" hidden="1"/>
  </cols>
  <sheetData>
    <row r="1" spans="1:13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4.5" x14ac:dyDescent="0.35">
      <c r="A2" s="2"/>
      <c r="B2" s="27" t="s">
        <v>0</v>
      </c>
      <c r="C2" s="2"/>
      <c r="D2" s="3"/>
      <c r="E2" s="2"/>
      <c r="F2" s="2"/>
      <c r="G2" s="2"/>
      <c r="H2" s="2"/>
      <c r="I2" s="2"/>
      <c r="J2" s="2"/>
      <c r="K2" s="2"/>
      <c r="L2" s="2"/>
    </row>
    <row r="3" spans="1:13" ht="14.5" x14ac:dyDescent="0.35">
      <c r="A3" s="2"/>
      <c r="B3" s="27" t="s">
        <v>41</v>
      </c>
      <c r="C3" s="2"/>
      <c r="D3" s="3"/>
      <c r="E3" s="2"/>
      <c r="F3" s="2"/>
      <c r="G3" s="2"/>
      <c r="H3" s="2"/>
      <c r="I3" s="2"/>
      <c r="J3" s="2"/>
      <c r="K3" s="2"/>
      <c r="L3" s="2"/>
    </row>
    <row r="4" spans="1:13" ht="14.5" x14ac:dyDescent="0.35">
      <c r="A4" s="2"/>
      <c r="B4" s="4"/>
      <c r="C4" s="2"/>
      <c r="D4" s="3"/>
      <c r="E4" s="2"/>
      <c r="F4" s="2"/>
      <c r="G4" s="2"/>
      <c r="H4" s="2"/>
      <c r="I4" s="2"/>
      <c r="J4" s="2"/>
      <c r="K4" s="2"/>
      <c r="L4" s="2"/>
    </row>
    <row r="5" spans="1:13" ht="14.5" x14ac:dyDescent="0.3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4.5" x14ac:dyDescent="0.35"/>
    <row r="7" spans="1:13" ht="14.5" x14ac:dyDescent="0.35"/>
    <row r="8" spans="1:13" ht="15" thickBot="1" x14ac:dyDescent="0.4"/>
    <row r="9" spans="1:13" ht="15" thickBot="1" x14ac:dyDescent="0.4">
      <c r="B9" s="71" t="s">
        <v>1</v>
      </c>
      <c r="C9" s="73" t="s">
        <v>2</v>
      </c>
      <c r="D9" s="75" t="s">
        <v>16</v>
      </c>
      <c r="E9" s="78"/>
      <c r="F9" s="78"/>
      <c r="G9" s="78"/>
      <c r="H9" s="78"/>
      <c r="I9" s="78"/>
      <c r="J9" s="78"/>
      <c r="K9" s="78"/>
      <c r="L9" s="85"/>
    </row>
    <row r="10" spans="1:13" ht="29.5" thickBot="1" x14ac:dyDescent="0.4">
      <c r="B10" s="83"/>
      <c r="C10" s="84"/>
      <c r="D10" s="12" t="s">
        <v>37</v>
      </c>
      <c r="E10" s="14" t="s">
        <v>45</v>
      </c>
      <c r="F10" s="26" t="s">
        <v>40</v>
      </c>
      <c r="G10" s="26" t="s">
        <v>38</v>
      </c>
      <c r="H10" s="26"/>
      <c r="I10" s="14" t="s">
        <v>43</v>
      </c>
      <c r="J10" s="26" t="s">
        <v>39</v>
      </c>
      <c r="K10" s="69" t="s">
        <v>44</v>
      </c>
      <c r="L10" s="45" t="s">
        <v>18</v>
      </c>
    </row>
    <row r="11" spans="1:13" ht="14.5" x14ac:dyDescent="0.35">
      <c r="B11" s="8">
        <v>2017</v>
      </c>
      <c r="C11" s="9" t="s">
        <v>8</v>
      </c>
      <c r="D11" s="15">
        <v>16991.328058510007</v>
      </c>
      <c r="E11" s="16">
        <v>10355.594740370003</v>
      </c>
      <c r="F11" s="16">
        <v>12169.698376600003</v>
      </c>
      <c r="G11" s="16">
        <v>1.2555429999999999</v>
      </c>
      <c r="H11" s="16"/>
      <c r="I11" s="16"/>
      <c r="J11" s="16">
        <v>13623.256441159992</v>
      </c>
      <c r="K11" s="16"/>
      <c r="L11" s="17">
        <f>SUM(D11:J11)</f>
        <v>53141.133159640012</v>
      </c>
      <c r="M11" s="44"/>
    </row>
    <row r="12" spans="1:13" ht="14.5" x14ac:dyDescent="0.35">
      <c r="B12" s="8"/>
      <c r="C12" s="9" t="s">
        <v>9</v>
      </c>
      <c r="D12" s="18">
        <v>19117.631310730008</v>
      </c>
      <c r="E12" s="19">
        <v>10590.509282360001</v>
      </c>
      <c r="F12" s="19">
        <v>13631.780341659985</v>
      </c>
      <c r="G12" s="19">
        <v>1.3895189999999999</v>
      </c>
      <c r="H12" s="19"/>
      <c r="I12" s="19"/>
      <c r="J12" s="19">
        <v>15379.687733639992</v>
      </c>
      <c r="K12" s="19"/>
      <c r="L12" s="20">
        <f t="shared" ref="L12:L32" si="0">SUM(D12:J12)</f>
        <v>58720.998187389981</v>
      </c>
      <c r="M12" s="44"/>
    </row>
    <row r="13" spans="1:13" ht="14.5" x14ac:dyDescent="0.35">
      <c r="B13" s="8"/>
      <c r="C13" s="9" t="s">
        <v>10</v>
      </c>
      <c r="D13" s="18">
        <v>19178.951427419997</v>
      </c>
      <c r="E13" s="19">
        <v>13540.732112159998</v>
      </c>
      <c r="F13" s="19">
        <v>15642.535550489998</v>
      </c>
      <c r="G13" s="19">
        <v>1.4345619999999999</v>
      </c>
      <c r="H13" s="19"/>
      <c r="I13" s="19"/>
      <c r="J13" s="19">
        <v>15616.82123462999</v>
      </c>
      <c r="K13" s="19"/>
      <c r="L13" s="20">
        <f t="shared" si="0"/>
        <v>63980.474886699987</v>
      </c>
      <c r="M13" s="44"/>
    </row>
    <row r="14" spans="1:13" ht="14.5" x14ac:dyDescent="0.35">
      <c r="B14" s="8"/>
      <c r="C14" s="9" t="s">
        <v>11</v>
      </c>
      <c r="D14" s="18">
        <v>18982.782989259995</v>
      </c>
      <c r="E14" s="19">
        <v>12326.491937720006</v>
      </c>
      <c r="F14" s="19">
        <v>17424.137738090016</v>
      </c>
      <c r="G14" s="19">
        <v>1.566144</v>
      </c>
      <c r="H14" s="19"/>
      <c r="I14" s="19"/>
      <c r="J14" s="19">
        <v>16954.480830499997</v>
      </c>
      <c r="K14" s="19"/>
      <c r="L14" s="20">
        <f t="shared" si="0"/>
        <v>65689.459639570006</v>
      </c>
      <c r="M14" s="44"/>
    </row>
    <row r="15" spans="1:13" ht="14.5" x14ac:dyDescent="0.35">
      <c r="B15" s="8"/>
      <c r="C15" s="9" t="s">
        <v>12</v>
      </c>
      <c r="D15" s="18">
        <v>20148.384178429998</v>
      </c>
      <c r="E15" s="19">
        <v>13949.986728850001</v>
      </c>
      <c r="F15" s="19">
        <v>15895.415419560013</v>
      </c>
      <c r="G15" s="19">
        <v>1.520405</v>
      </c>
      <c r="H15" s="19"/>
      <c r="I15" s="19"/>
      <c r="J15" s="19">
        <v>18158.924902379997</v>
      </c>
      <c r="K15" s="19"/>
      <c r="L15" s="20">
        <f t="shared" si="0"/>
        <v>68154.231634220007</v>
      </c>
      <c r="M15" s="44"/>
    </row>
    <row r="16" spans="1:13" ht="14.5" x14ac:dyDescent="0.35">
      <c r="B16" s="8"/>
      <c r="C16" s="9" t="s">
        <v>13</v>
      </c>
      <c r="D16" s="18">
        <v>19296.604885149991</v>
      </c>
      <c r="E16" s="19">
        <v>14608.938379150002</v>
      </c>
      <c r="F16" s="19">
        <v>17526.762799950022</v>
      </c>
      <c r="G16" s="19">
        <v>1.4915989999999999</v>
      </c>
      <c r="H16" s="19"/>
      <c r="I16" s="19"/>
      <c r="J16" s="19">
        <v>19113.628351959993</v>
      </c>
      <c r="K16" s="19"/>
      <c r="L16" s="20">
        <f t="shared" si="0"/>
        <v>70547.426015210018</v>
      </c>
      <c r="M16" s="44"/>
    </row>
    <row r="17" spans="2:13" ht="15" thickBot="1" x14ac:dyDescent="0.4">
      <c r="B17" s="10"/>
      <c r="C17" s="11" t="s">
        <v>14</v>
      </c>
      <c r="D17" s="21">
        <v>21995.404965809994</v>
      </c>
      <c r="E17" s="22">
        <v>15572.432647569995</v>
      </c>
      <c r="F17" s="22">
        <v>19967.297516079958</v>
      </c>
      <c r="G17" s="22">
        <v>1.3676440000000001</v>
      </c>
      <c r="H17" s="22"/>
      <c r="I17" s="22"/>
      <c r="J17" s="22">
        <v>21528.70542015001</v>
      </c>
      <c r="K17" s="22"/>
      <c r="L17" s="23">
        <f t="shared" si="0"/>
        <v>79065.208193609957</v>
      </c>
      <c r="M17" s="44"/>
    </row>
    <row r="18" spans="2:13" ht="14.5" x14ac:dyDescent="0.35">
      <c r="B18" s="6">
        <v>2018</v>
      </c>
      <c r="C18" s="7" t="s">
        <v>3</v>
      </c>
      <c r="D18" s="15">
        <v>23836.978863439985</v>
      </c>
      <c r="E18" s="16">
        <v>19268.283475610002</v>
      </c>
      <c r="F18" s="16">
        <v>22256.298968580002</v>
      </c>
      <c r="G18" s="16">
        <v>1.406336</v>
      </c>
      <c r="H18" s="16"/>
      <c r="I18" s="16"/>
      <c r="J18" s="16">
        <v>23558.054674849998</v>
      </c>
      <c r="K18" s="16"/>
      <c r="L18" s="17">
        <f t="shared" si="0"/>
        <v>88921.022318479983</v>
      </c>
      <c r="M18" s="44"/>
    </row>
    <row r="19" spans="2:13" ht="14.5" x14ac:dyDescent="0.35">
      <c r="B19" s="8"/>
      <c r="C19" s="9" t="s">
        <v>4</v>
      </c>
      <c r="D19" s="18">
        <v>23502.998690299988</v>
      </c>
      <c r="E19" s="19">
        <v>18841.461263819998</v>
      </c>
      <c r="F19" s="19">
        <v>21578.855146449994</v>
      </c>
      <c r="G19" s="19">
        <v>1.343699</v>
      </c>
      <c r="H19" s="19"/>
      <c r="I19" s="19"/>
      <c r="J19" s="19">
        <v>22613.168818869963</v>
      </c>
      <c r="K19" s="19"/>
      <c r="L19" s="20">
        <f t="shared" si="0"/>
        <v>86537.827618439944</v>
      </c>
      <c r="M19" s="44"/>
    </row>
    <row r="20" spans="2:13" ht="14.5" x14ac:dyDescent="0.35">
      <c r="B20" s="8"/>
      <c r="C20" s="9" t="s">
        <v>5</v>
      </c>
      <c r="D20" s="18">
        <v>26134.372147539987</v>
      </c>
      <c r="E20" s="19">
        <v>20908.979472490009</v>
      </c>
      <c r="F20" s="19">
        <v>23631.27475939997</v>
      </c>
      <c r="G20" s="19">
        <v>1.3011459999999999</v>
      </c>
      <c r="H20" s="19"/>
      <c r="I20" s="19"/>
      <c r="J20" s="19">
        <v>26328.230112149984</v>
      </c>
      <c r="K20" s="19"/>
      <c r="L20" s="20">
        <f t="shared" si="0"/>
        <v>97004.157637579949</v>
      </c>
      <c r="M20" s="44"/>
    </row>
    <row r="21" spans="2:13" ht="14.5" x14ac:dyDescent="0.35">
      <c r="B21" s="8"/>
      <c r="C21" s="9" t="s">
        <v>6</v>
      </c>
      <c r="D21" s="18">
        <v>26610.300647199994</v>
      </c>
      <c r="E21" s="19">
        <v>19919.099331799993</v>
      </c>
      <c r="F21" s="19">
        <v>22647.308165300004</v>
      </c>
      <c r="G21" s="19">
        <v>1.1987410000000001</v>
      </c>
      <c r="H21" s="19"/>
      <c r="I21" s="19"/>
      <c r="J21" s="19">
        <v>26640.373638420017</v>
      </c>
      <c r="K21" s="19"/>
      <c r="L21" s="20">
        <f t="shared" si="0"/>
        <v>95818.280523720008</v>
      </c>
      <c r="M21" s="44"/>
    </row>
    <row r="22" spans="2:13" ht="14.5" x14ac:dyDescent="0.35">
      <c r="B22" s="8"/>
      <c r="C22" s="9" t="s">
        <v>7</v>
      </c>
      <c r="D22" s="18">
        <v>29478.824934380009</v>
      </c>
      <c r="E22" s="19">
        <v>21097.415276040003</v>
      </c>
      <c r="F22" s="19">
        <v>25129.45546709995</v>
      </c>
      <c r="G22" s="19">
        <v>1.016178</v>
      </c>
      <c r="H22" s="19"/>
      <c r="I22" s="19"/>
      <c r="J22" s="19">
        <v>29427.856164119999</v>
      </c>
      <c r="K22" s="19"/>
      <c r="L22" s="20">
        <f t="shared" si="0"/>
        <v>105134.56801963996</v>
      </c>
      <c r="M22" s="44"/>
    </row>
    <row r="23" spans="2:13" ht="14.5" x14ac:dyDescent="0.35">
      <c r="B23" s="8"/>
      <c r="C23" s="9" t="s">
        <v>8</v>
      </c>
      <c r="D23" s="18">
        <v>30058.409903900003</v>
      </c>
      <c r="E23" s="19">
        <v>18274.709756440003</v>
      </c>
      <c r="F23" s="19">
        <v>28053.05113899997</v>
      </c>
      <c r="G23" s="19">
        <v>0.983429</v>
      </c>
      <c r="H23" s="19"/>
      <c r="I23" s="19"/>
      <c r="J23" s="19">
        <v>29284.489001210008</v>
      </c>
      <c r="K23" s="19"/>
      <c r="L23" s="20">
        <f t="shared" si="0"/>
        <v>105671.64322954998</v>
      </c>
      <c r="M23" s="44"/>
    </row>
    <row r="24" spans="2:13" ht="14.5" x14ac:dyDescent="0.35">
      <c r="B24" s="8"/>
      <c r="C24" s="9" t="s">
        <v>9</v>
      </c>
      <c r="D24" s="18">
        <v>33312.130028800006</v>
      </c>
      <c r="E24" s="19">
        <v>19848.347759820001</v>
      </c>
      <c r="F24" s="19">
        <v>30118.045534090001</v>
      </c>
      <c r="G24" s="19">
        <v>0.98588100000000001</v>
      </c>
      <c r="H24" s="19"/>
      <c r="I24" s="19"/>
      <c r="J24" s="19">
        <v>32354.031449679977</v>
      </c>
      <c r="K24" s="19"/>
      <c r="L24" s="20">
        <f t="shared" si="0"/>
        <v>115633.54065338999</v>
      </c>
      <c r="M24" s="44"/>
    </row>
    <row r="25" spans="2:13" ht="14.5" x14ac:dyDescent="0.35">
      <c r="B25" s="8"/>
      <c r="C25" s="9" t="s">
        <v>10</v>
      </c>
      <c r="D25" s="18">
        <v>33384.189796299994</v>
      </c>
      <c r="E25" s="19">
        <v>19885.339047639998</v>
      </c>
      <c r="F25" s="19">
        <v>30691.572190859973</v>
      </c>
      <c r="G25" s="19">
        <v>0.81544399999999995</v>
      </c>
      <c r="H25" s="19"/>
      <c r="I25" s="19"/>
      <c r="J25" s="19">
        <v>34143.210063510014</v>
      </c>
      <c r="K25" s="19"/>
      <c r="L25" s="20">
        <f t="shared" si="0"/>
        <v>118105.12654231</v>
      </c>
      <c r="M25" s="44"/>
    </row>
    <row r="26" spans="2:13" ht="14.5" x14ac:dyDescent="0.35">
      <c r="B26" s="8"/>
      <c r="C26" s="9" t="s">
        <v>11</v>
      </c>
      <c r="D26" s="18">
        <v>33495.526261549981</v>
      </c>
      <c r="E26" s="19">
        <v>20935.807077410002</v>
      </c>
      <c r="F26" s="19">
        <v>34126.853514670001</v>
      </c>
      <c r="G26" s="19">
        <v>0.83902200000000005</v>
      </c>
      <c r="H26" s="19"/>
      <c r="I26" s="19"/>
      <c r="J26" s="19">
        <v>34863.194726940012</v>
      </c>
      <c r="K26" s="19"/>
      <c r="L26" s="20">
        <f t="shared" si="0"/>
        <v>123422.22060257</v>
      </c>
      <c r="M26" s="44"/>
    </row>
    <row r="27" spans="2:13" ht="14.5" x14ac:dyDescent="0.35">
      <c r="B27" s="8"/>
      <c r="C27" s="9" t="s">
        <v>12</v>
      </c>
      <c r="D27" s="18">
        <v>36733.553707299994</v>
      </c>
      <c r="E27" s="19">
        <v>21770.194638459998</v>
      </c>
      <c r="F27" s="19">
        <v>36895.30192181997</v>
      </c>
      <c r="G27" s="19">
        <v>0.84132000000000007</v>
      </c>
      <c r="H27" s="19"/>
      <c r="I27" s="19"/>
      <c r="J27" s="19">
        <v>37063.570045230044</v>
      </c>
      <c r="K27" s="19"/>
      <c r="L27" s="20">
        <f t="shared" si="0"/>
        <v>132463.46163281001</v>
      </c>
      <c r="M27" s="44"/>
    </row>
    <row r="28" spans="2:13" ht="14.5" x14ac:dyDescent="0.35">
      <c r="B28" s="8"/>
      <c r="C28" s="9" t="s">
        <v>13</v>
      </c>
      <c r="D28" s="18">
        <v>37430.968007239986</v>
      </c>
      <c r="E28" s="19">
        <v>22311.512597339999</v>
      </c>
      <c r="F28" s="19">
        <v>35960.233437520008</v>
      </c>
      <c r="G28" s="19">
        <v>0.70440099999999994</v>
      </c>
      <c r="H28" s="19"/>
      <c r="I28" s="19"/>
      <c r="J28" s="19">
        <v>36924.461622650102</v>
      </c>
      <c r="K28" s="19"/>
      <c r="L28" s="20">
        <f t="shared" si="0"/>
        <v>132627.8800657501</v>
      </c>
      <c r="M28" s="44"/>
    </row>
    <row r="29" spans="2:13" ht="13.9" customHeight="1" thickBot="1" x14ac:dyDescent="0.4">
      <c r="B29" s="10"/>
      <c r="C29" s="11" t="s">
        <v>14</v>
      </c>
      <c r="D29" s="21">
        <v>41002.342170100026</v>
      </c>
      <c r="E29" s="22">
        <v>24097.705329110002</v>
      </c>
      <c r="F29" s="22">
        <v>40208.960125769976</v>
      </c>
      <c r="G29" s="22">
        <v>0.63112999999999997</v>
      </c>
      <c r="H29" s="22"/>
      <c r="I29" s="22"/>
      <c r="J29" s="22">
        <v>39870.770507449997</v>
      </c>
      <c r="K29" s="22"/>
      <c r="L29" s="23">
        <f t="shared" si="0"/>
        <v>145180.40926242998</v>
      </c>
      <c r="M29" s="44"/>
    </row>
    <row r="30" spans="2:13" ht="13.9" customHeight="1" x14ac:dyDescent="0.35">
      <c r="B30" s="6">
        <v>2019</v>
      </c>
      <c r="C30" s="7" t="s">
        <v>3</v>
      </c>
      <c r="D30" s="15">
        <v>41875.692285580008</v>
      </c>
      <c r="E30" s="16">
        <v>24312.973246850004</v>
      </c>
      <c r="F30" s="16">
        <v>37542.255069739993</v>
      </c>
      <c r="G30" s="16">
        <v>0.60361300000000007</v>
      </c>
      <c r="H30" s="16"/>
      <c r="I30" s="16"/>
      <c r="J30" s="16">
        <v>42374.414289660002</v>
      </c>
      <c r="K30" s="16"/>
      <c r="L30" s="17">
        <f t="shared" si="0"/>
        <v>146105.93850483</v>
      </c>
      <c r="M30" s="44"/>
    </row>
    <row r="31" spans="2:13" ht="13.9" customHeight="1" x14ac:dyDescent="0.35">
      <c r="B31" s="8"/>
      <c r="C31" s="9" t="s">
        <v>4</v>
      </c>
      <c r="D31" s="18">
        <v>42957.436944140049</v>
      </c>
      <c r="E31" s="19">
        <v>25797.296164060001</v>
      </c>
      <c r="F31" s="19">
        <v>45641.514086290023</v>
      </c>
      <c r="G31" s="19">
        <v>0.56777</v>
      </c>
      <c r="H31" s="19"/>
      <c r="I31" s="19"/>
      <c r="J31" s="19">
        <v>39958.940301479903</v>
      </c>
      <c r="K31" s="19"/>
      <c r="L31" s="20">
        <f t="shared" si="0"/>
        <v>154355.75526596996</v>
      </c>
      <c r="M31" s="44"/>
    </row>
    <row r="32" spans="2:13" ht="13.9" customHeight="1" x14ac:dyDescent="0.35">
      <c r="B32" s="8"/>
      <c r="C32" s="9" t="s">
        <v>5</v>
      </c>
      <c r="D32" s="18">
        <v>41256.322027129965</v>
      </c>
      <c r="E32" s="19">
        <v>25039.287032969998</v>
      </c>
      <c r="F32" s="19">
        <v>50270.560209820011</v>
      </c>
      <c r="G32" s="19">
        <v>0.61550199999999999</v>
      </c>
      <c r="H32" s="19"/>
      <c r="I32" s="19"/>
      <c r="J32" s="19">
        <v>43357.912817809971</v>
      </c>
      <c r="K32" s="19"/>
      <c r="L32" s="20">
        <f t="shared" si="0"/>
        <v>159924.69758972994</v>
      </c>
      <c r="M32" s="44"/>
    </row>
    <row r="33" spans="2:13" ht="13.9" customHeight="1" x14ac:dyDescent="0.35">
      <c r="B33" s="8"/>
      <c r="C33" s="9" t="s">
        <v>6</v>
      </c>
      <c r="D33" s="18">
        <v>41295.464354420015</v>
      </c>
      <c r="E33" s="19">
        <v>24767.763545889997</v>
      </c>
      <c r="F33" s="19">
        <v>52627.36925961011</v>
      </c>
      <c r="G33" s="19">
        <v>0.55255699999999996</v>
      </c>
      <c r="H33" s="19"/>
      <c r="I33" s="19"/>
      <c r="J33" s="19">
        <v>43249.154664410024</v>
      </c>
      <c r="K33" s="19"/>
      <c r="L33" s="20">
        <f t="shared" ref="L33:L44" si="1">SUM(D33:J33)</f>
        <v>161940.30438133015</v>
      </c>
      <c r="M33" s="44"/>
    </row>
    <row r="34" spans="2:13" ht="13.9" customHeight="1" x14ac:dyDescent="0.35">
      <c r="B34" s="8"/>
      <c r="C34" s="9" t="s">
        <v>7</v>
      </c>
      <c r="D34" s="18">
        <v>42761.453388779977</v>
      </c>
      <c r="E34" s="19">
        <v>26567.737624850011</v>
      </c>
      <c r="F34" s="19">
        <v>61577.965964079929</v>
      </c>
      <c r="G34" s="19">
        <v>0.55762800000000001</v>
      </c>
      <c r="H34" s="19"/>
      <c r="I34" s="19"/>
      <c r="J34" s="19">
        <v>46531.658503459956</v>
      </c>
      <c r="K34" s="19"/>
      <c r="L34" s="20">
        <f t="shared" si="1"/>
        <v>177439.37310916986</v>
      </c>
      <c r="M34" s="44"/>
    </row>
    <row r="35" spans="2:13" ht="13.9" customHeight="1" x14ac:dyDescent="0.35">
      <c r="B35" s="8"/>
      <c r="C35" s="9" t="s">
        <v>8</v>
      </c>
      <c r="D35" s="18">
        <v>44511.252110880021</v>
      </c>
      <c r="E35" s="19">
        <v>26035.004604100006</v>
      </c>
      <c r="F35" s="19">
        <v>59279.238275999902</v>
      </c>
      <c r="G35" s="19">
        <v>0.52602400000000005</v>
      </c>
      <c r="H35" s="19"/>
      <c r="I35" s="19"/>
      <c r="J35" s="19">
        <v>47392.202392579988</v>
      </c>
      <c r="K35" s="19"/>
      <c r="L35" s="20">
        <f t="shared" si="1"/>
        <v>177218.22340755991</v>
      </c>
      <c r="M35" s="44"/>
    </row>
    <row r="36" spans="2:13" ht="13.9" customHeight="1" x14ac:dyDescent="0.35">
      <c r="B36" s="8"/>
      <c r="C36" s="9" t="s">
        <v>9</v>
      </c>
      <c r="D36" s="18">
        <v>46156.990821319967</v>
      </c>
      <c r="E36" s="19">
        <v>28584.947716319995</v>
      </c>
      <c r="F36" s="19">
        <v>45218.675312679945</v>
      </c>
      <c r="G36" s="19">
        <v>0.55926100000000001</v>
      </c>
      <c r="H36" s="19"/>
      <c r="I36" s="19"/>
      <c r="J36" s="19">
        <v>52074.765065629981</v>
      </c>
      <c r="K36" s="19"/>
      <c r="L36" s="20">
        <f t="shared" si="1"/>
        <v>172035.93817694989</v>
      </c>
      <c r="M36" s="44"/>
    </row>
    <row r="37" spans="2:13" ht="13.9" customHeight="1" x14ac:dyDescent="0.35">
      <c r="B37" s="8"/>
      <c r="C37" s="9" t="s">
        <v>10</v>
      </c>
      <c r="D37" s="18">
        <v>44285.33287246</v>
      </c>
      <c r="E37" s="19">
        <v>28957.983613959997</v>
      </c>
      <c r="F37" s="19">
        <v>68885.364476800067</v>
      </c>
      <c r="G37" s="19">
        <v>0.54748400000000008</v>
      </c>
      <c r="H37" s="19"/>
      <c r="I37" s="19"/>
      <c r="J37" s="19">
        <v>51684.949812509985</v>
      </c>
      <c r="K37" s="19"/>
      <c r="L37" s="20">
        <f t="shared" si="1"/>
        <v>193814.17825973008</v>
      </c>
      <c r="M37" s="44"/>
    </row>
    <row r="38" spans="2:13" ht="13.9" customHeight="1" x14ac:dyDescent="0.35">
      <c r="B38" s="8"/>
      <c r="C38" s="9" t="s">
        <v>11</v>
      </c>
      <c r="D38" s="18">
        <v>43470.602068799992</v>
      </c>
      <c r="E38" s="19">
        <v>28960.118490150002</v>
      </c>
      <c r="F38" s="19">
        <v>68791.293944349978</v>
      </c>
      <c r="G38" s="19">
        <v>0.50204800000000005</v>
      </c>
      <c r="H38" s="19"/>
      <c r="I38" s="19"/>
      <c r="J38" s="19">
        <v>51276.197647159992</v>
      </c>
      <c r="K38" s="19"/>
      <c r="L38" s="20">
        <f t="shared" si="1"/>
        <v>192498.71419845993</v>
      </c>
      <c r="M38" s="44"/>
    </row>
    <row r="39" spans="2:13" ht="13.9" customHeight="1" x14ac:dyDescent="0.35">
      <c r="B39" s="8"/>
      <c r="C39" s="9" t="s">
        <v>12</v>
      </c>
      <c r="D39" s="18">
        <v>44535.24560423004</v>
      </c>
      <c r="E39" s="19">
        <v>30729.509264070006</v>
      </c>
      <c r="F39" s="19">
        <v>76475.666731909892</v>
      </c>
      <c r="G39" s="19">
        <v>0.59546100000000002</v>
      </c>
      <c r="H39" s="19"/>
      <c r="I39" s="19"/>
      <c r="J39" s="19">
        <v>57044.318220170018</v>
      </c>
      <c r="K39" s="19"/>
      <c r="L39" s="20">
        <f t="shared" si="1"/>
        <v>208785.33528137996</v>
      </c>
      <c r="M39" s="44"/>
    </row>
    <row r="40" spans="2:13" ht="13.9" customHeight="1" x14ac:dyDescent="0.35">
      <c r="B40" s="8"/>
      <c r="C40" s="9" t="s">
        <v>13</v>
      </c>
      <c r="D40" s="18">
        <v>34473.63966633004</v>
      </c>
      <c r="E40" s="19">
        <v>28930.265774120002</v>
      </c>
      <c r="F40" s="19">
        <v>68882.318322830019</v>
      </c>
      <c r="G40" s="19">
        <v>0.53046500000000008</v>
      </c>
      <c r="H40" s="19"/>
      <c r="I40" s="19"/>
      <c r="J40" s="19">
        <v>54870.719653919965</v>
      </c>
      <c r="K40" s="19"/>
      <c r="L40" s="20">
        <f t="shared" si="1"/>
        <v>187157.47388220002</v>
      </c>
      <c r="M40" s="44"/>
    </row>
    <row r="41" spans="2:13" ht="13.9" customHeight="1" thickBot="1" x14ac:dyDescent="0.4">
      <c r="B41" s="10"/>
      <c r="C41" s="11" t="s">
        <v>14</v>
      </c>
      <c r="D41" s="21">
        <v>45131.566935529976</v>
      </c>
      <c r="E41" s="22">
        <v>30271.814435740001</v>
      </c>
      <c r="F41" s="22">
        <v>64178.637926479976</v>
      </c>
      <c r="G41" s="22">
        <v>0.56941900000000001</v>
      </c>
      <c r="H41" s="22"/>
      <c r="I41" s="22"/>
      <c r="J41" s="22">
        <v>56625.279766770014</v>
      </c>
      <c r="K41" s="22"/>
      <c r="L41" s="23">
        <f t="shared" si="1"/>
        <v>196207.86848352</v>
      </c>
      <c r="M41" s="44"/>
    </row>
    <row r="42" spans="2:13" ht="13.9" customHeight="1" x14ac:dyDescent="0.35">
      <c r="B42" s="6">
        <v>2020</v>
      </c>
      <c r="C42" s="7" t="s">
        <v>3</v>
      </c>
      <c r="D42" s="15">
        <v>47902.339140939977</v>
      </c>
      <c r="E42" s="16">
        <v>31061.831740310005</v>
      </c>
      <c r="F42" s="16">
        <v>67349.271660670027</v>
      </c>
      <c r="G42" s="16">
        <v>0.41519600000000001</v>
      </c>
      <c r="H42" s="16"/>
      <c r="I42" s="16"/>
      <c r="J42" s="16">
        <v>59927.516940940004</v>
      </c>
      <c r="K42" s="16"/>
      <c r="L42" s="17">
        <f t="shared" si="1"/>
        <v>206241.37467885998</v>
      </c>
      <c r="M42" s="44"/>
    </row>
    <row r="43" spans="2:13" ht="13.9" customHeight="1" x14ac:dyDescent="0.35">
      <c r="B43" s="8"/>
      <c r="C43" s="9" t="s">
        <v>4</v>
      </c>
      <c r="D43" s="18">
        <v>46229.563391490061</v>
      </c>
      <c r="E43" s="19">
        <v>31103.512258080005</v>
      </c>
      <c r="F43" s="19">
        <v>68241.701015509927</v>
      </c>
      <c r="G43" s="19">
        <v>0.50129800000000002</v>
      </c>
      <c r="H43" s="19"/>
      <c r="I43" s="19"/>
      <c r="J43" s="19">
        <v>57954.607871160028</v>
      </c>
      <c r="K43" s="19"/>
      <c r="L43" s="20">
        <f t="shared" si="1"/>
        <v>203529.88583424001</v>
      </c>
      <c r="M43" s="44"/>
    </row>
    <row r="44" spans="2:13" ht="13.9" customHeight="1" x14ac:dyDescent="0.35">
      <c r="B44" s="8"/>
      <c r="C44" s="9" t="s">
        <v>5</v>
      </c>
      <c r="D44" s="18">
        <v>52088.147979359979</v>
      </c>
      <c r="E44" s="19">
        <v>34307.798292989988</v>
      </c>
      <c r="F44" s="19">
        <v>84473.715942879891</v>
      </c>
      <c r="G44" s="19">
        <v>0.75931300000000002</v>
      </c>
      <c r="H44" s="19"/>
      <c r="I44" s="19"/>
      <c r="J44" s="19">
        <v>66969.790781330026</v>
      </c>
      <c r="K44" s="19"/>
      <c r="L44" s="20">
        <f t="shared" si="1"/>
        <v>237840.21230955989</v>
      </c>
      <c r="M44" s="44"/>
    </row>
    <row r="45" spans="2:13" ht="13.9" customHeight="1" x14ac:dyDescent="0.35">
      <c r="B45" s="8"/>
      <c r="C45" s="9" t="s">
        <v>6</v>
      </c>
      <c r="D45" s="18">
        <v>51673.540142190031</v>
      </c>
      <c r="E45" s="19">
        <v>32195.711780380003</v>
      </c>
      <c r="F45" s="19">
        <v>89093.653295089913</v>
      </c>
      <c r="G45" s="19">
        <v>0.55030699999999999</v>
      </c>
      <c r="H45" s="19"/>
      <c r="I45" s="19"/>
      <c r="J45" s="19">
        <v>71906.864771090142</v>
      </c>
      <c r="K45" s="19"/>
      <c r="L45" s="20">
        <f t="shared" ref="L45:L56" si="2">SUM(D45:J45)</f>
        <v>244870.32029575011</v>
      </c>
      <c r="M45" s="44"/>
    </row>
    <row r="46" spans="2:13" ht="13.9" customHeight="1" x14ac:dyDescent="0.35">
      <c r="B46" s="8"/>
      <c r="C46" s="9" t="s">
        <v>7</v>
      </c>
      <c r="D46" s="18">
        <v>53796.620294679989</v>
      </c>
      <c r="E46" s="19">
        <v>31749.89129955</v>
      </c>
      <c r="F46" s="19">
        <v>82170.846601499856</v>
      </c>
      <c r="G46" s="19">
        <v>0.33942</v>
      </c>
      <c r="H46" s="19"/>
      <c r="I46" s="19"/>
      <c r="J46" s="19">
        <v>75172.500582869965</v>
      </c>
      <c r="K46" s="19"/>
      <c r="L46" s="20">
        <f t="shared" si="2"/>
        <v>242890.1981985998</v>
      </c>
      <c r="M46" s="44"/>
    </row>
    <row r="47" spans="2:13" ht="13.9" customHeight="1" x14ac:dyDescent="0.35">
      <c r="B47" s="8"/>
      <c r="C47" s="9" t="s">
        <v>8</v>
      </c>
      <c r="D47" s="18">
        <v>54013.631654829995</v>
      </c>
      <c r="E47" s="19">
        <v>30325.61426553001</v>
      </c>
      <c r="F47" s="19">
        <v>82357.573485970061</v>
      </c>
      <c r="G47" s="19">
        <v>0.435697</v>
      </c>
      <c r="H47" s="19"/>
      <c r="I47" s="19"/>
      <c r="J47" s="19">
        <v>73594.94172997</v>
      </c>
      <c r="K47" s="19"/>
      <c r="L47" s="20">
        <f t="shared" si="2"/>
        <v>240292.19683330006</v>
      </c>
      <c r="M47" s="44"/>
    </row>
    <row r="48" spans="2:13" ht="13.9" customHeight="1" x14ac:dyDescent="0.35">
      <c r="B48" s="8"/>
      <c r="C48" s="9" t="s">
        <v>9</v>
      </c>
      <c r="D48" s="18">
        <v>56999.900337129984</v>
      </c>
      <c r="E48" s="19">
        <v>31651.693762110008</v>
      </c>
      <c r="F48" s="19">
        <v>84416.513045819986</v>
      </c>
      <c r="G48" s="19">
        <v>0.219725</v>
      </c>
      <c r="H48" s="19"/>
      <c r="I48" s="19"/>
      <c r="J48" s="19">
        <v>75425.866164160005</v>
      </c>
      <c r="K48" s="19"/>
      <c r="L48" s="20">
        <f t="shared" si="2"/>
        <v>248494.19303421996</v>
      </c>
      <c r="M48" s="44"/>
    </row>
    <row r="49" spans="2:13" ht="13.9" customHeight="1" x14ac:dyDescent="0.35">
      <c r="B49" s="8"/>
      <c r="C49" s="9" t="s">
        <v>10</v>
      </c>
      <c r="D49" s="18">
        <v>57716.854385580002</v>
      </c>
      <c r="E49" s="19">
        <v>32791.589081749997</v>
      </c>
      <c r="F49" s="19">
        <v>86189.25968470001</v>
      </c>
      <c r="G49" s="19">
        <v>0.196933</v>
      </c>
      <c r="H49" s="19"/>
      <c r="I49" s="19"/>
      <c r="J49" s="19">
        <v>75519.618692490025</v>
      </c>
      <c r="K49" s="19"/>
      <c r="L49" s="20">
        <f t="shared" si="2"/>
        <v>252217.51877752005</v>
      </c>
      <c r="M49" s="44"/>
    </row>
    <row r="50" spans="2:13" ht="13.9" customHeight="1" x14ac:dyDescent="0.35">
      <c r="B50" s="8"/>
      <c r="C50" s="9" t="s">
        <v>11</v>
      </c>
      <c r="D50" s="18">
        <v>55879.570958600016</v>
      </c>
      <c r="E50" s="19">
        <v>31924.146764469999</v>
      </c>
      <c r="F50" s="19">
        <v>90054.24594873999</v>
      </c>
      <c r="G50" s="19">
        <v>0.17777999999999999</v>
      </c>
      <c r="H50" s="19"/>
      <c r="I50" s="19"/>
      <c r="J50" s="19">
        <v>73331.587108229971</v>
      </c>
      <c r="K50" s="19"/>
      <c r="L50" s="20">
        <f t="shared" si="2"/>
        <v>251189.72856003995</v>
      </c>
      <c r="M50" s="44"/>
    </row>
    <row r="51" spans="2:13" ht="13.9" customHeight="1" x14ac:dyDescent="0.35">
      <c r="B51" s="8"/>
      <c r="C51" s="9" t="s">
        <v>12</v>
      </c>
      <c r="D51" s="18">
        <v>58827.456641809957</v>
      </c>
      <c r="E51" s="19">
        <v>34358.455652580007</v>
      </c>
      <c r="F51" s="19">
        <v>90277.50927018009</v>
      </c>
      <c r="G51" s="19">
        <v>0.191191</v>
      </c>
      <c r="H51" s="19"/>
      <c r="I51" s="19">
        <v>3.8151258300000004</v>
      </c>
      <c r="J51" s="19">
        <v>78737.69603472999</v>
      </c>
      <c r="K51" s="19"/>
      <c r="L51" s="20">
        <f t="shared" si="2"/>
        <v>262205.12391613005</v>
      </c>
      <c r="M51" s="44"/>
    </row>
    <row r="52" spans="2:13" ht="13.9" customHeight="1" x14ac:dyDescent="0.35">
      <c r="B52" s="8"/>
      <c r="C52" s="9" t="s">
        <v>13</v>
      </c>
      <c r="D52" s="18">
        <v>57972.283945260038</v>
      </c>
      <c r="E52" s="19">
        <v>33397.792075260011</v>
      </c>
      <c r="F52" s="19">
        <v>95355.922672129935</v>
      </c>
      <c r="G52" s="19">
        <v>0.192132</v>
      </c>
      <c r="H52" s="19"/>
      <c r="I52" s="19">
        <v>10.84893415</v>
      </c>
      <c r="J52" s="19">
        <v>76308.102925260027</v>
      </c>
      <c r="K52" s="19"/>
      <c r="L52" s="20">
        <f t="shared" si="2"/>
        <v>263045.14268406003</v>
      </c>
      <c r="M52" s="44"/>
    </row>
    <row r="53" spans="2:13" ht="13.9" customHeight="1" thickBot="1" x14ac:dyDescent="0.4">
      <c r="B53" s="10"/>
      <c r="C53" s="11" t="s">
        <v>14</v>
      </c>
      <c r="D53" s="21">
        <v>58546.672038679993</v>
      </c>
      <c r="E53" s="22">
        <v>34567.508389959992</v>
      </c>
      <c r="F53" s="22">
        <v>100133.94362217996</v>
      </c>
      <c r="G53" s="22">
        <v>0.170873</v>
      </c>
      <c r="H53" s="22"/>
      <c r="I53" s="22">
        <v>22.79186434</v>
      </c>
      <c r="J53" s="22">
        <v>81623.625946530054</v>
      </c>
      <c r="K53" s="22"/>
      <c r="L53" s="23">
        <f t="shared" si="2"/>
        <v>274894.71273468999</v>
      </c>
      <c r="M53" s="44"/>
    </row>
    <row r="54" spans="2:13" ht="13.9" customHeight="1" x14ac:dyDescent="0.35">
      <c r="B54" s="6">
        <v>2021</v>
      </c>
      <c r="C54" s="7" t="s">
        <v>3</v>
      </c>
      <c r="D54" s="15">
        <v>60924.141862129989</v>
      </c>
      <c r="E54" s="16">
        <v>37632.206009169982</v>
      </c>
      <c r="F54" s="16">
        <v>97983.232697629981</v>
      </c>
      <c r="G54" s="16">
        <v>0.197578</v>
      </c>
      <c r="H54" s="16"/>
      <c r="I54" s="16">
        <v>34.514955610000008</v>
      </c>
      <c r="J54" s="16">
        <v>82684.936758099924</v>
      </c>
      <c r="K54" s="16"/>
      <c r="L54" s="17">
        <f t="shared" si="2"/>
        <v>279259.2298606399</v>
      </c>
      <c r="M54" s="44"/>
    </row>
    <row r="55" spans="2:13" ht="13.9" customHeight="1" x14ac:dyDescent="0.35">
      <c r="B55" s="8"/>
      <c r="C55" s="9" t="s">
        <v>4</v>
      </c>
      <c r="D55" s="18">
        <v>56942.981804750016</v>
      </c>
      <c r="E55" s="19">
        <v>33050.950622950011</v>
      </c>
      <c r="F55" s="19">
        <v>89874.050285349993</v>
      </c>
      <c r="G55" s="19">
        <v>0.178895</v>
      </c>
      <c r="H55" s="19"/>
      <c r="I55" s="19">
        <v>41.337078760000004</v>
      </c>
      <c r="J55" s="19">
        <v>82685.705996309975</v>
      </c>
      <c r="K55" s="19"/>
      <c r="L55" s="20">
        <f t="shared" si="2"/>
        <v>262595.20468312001</v>
      </c>
      <c r="M55" s="44"/>
    </row>
    <row r="56" spans="2:13" ht="13.9" customHeight="1" x14ac:dyDescent="0.35">
      <c r="B56" s="8"/>
      <c r="C56" s="9" t="s">
        <v>5</v>
      </c>
      <c r="D56" s="18">
        <v>64489.524611470006</v>
      </c>
      <c r="E56" s="19">
        <v>39422.038968469999</v>
      </c>
      <c r="F56" s="19">
        <v>108671.87277852</v>
      </c>
      <c r="G56" s="19">
        <v>0.16475700000000001</v>
      </c>
      <c r="H56" s="19"/>
      <c r="I56" s="19">
        <v>69.515722549999978</v>
      </c>
      <c r="J56" s="19">
        <v>88868.340847759988</v>
      </c>
      <c r="K56" s="19"/>
      <c r="L56" s="20">
        <f t="shared" si="2"/>
        <v>301521.45768576994</v>
      </c>
      <c r="M56" s="44"/>
    </row>
    <row r="57" spans="2:13" ht="13.9" customHeight="1" x14ac:dyDescent="0.35">
      <c r="B57" s="8"/>
      <c r="C57" s="9" t="s">
        <v>6</v>
      </c>
      <c r="D57" s="18">
        <v>64587.733788409962</v>
      </c>
      <c r="E57" s="19">
        <v>40544.399256730008</v>
      </c>
      <c r="F57" s="19">
        <v>115128.79906573996</v>
      </c>
      <c r="G57" s="19">
        <v>0.120458</v>
      </c>
      <c r="H57" s="19"/>
      <c r="I57" s="19">
        <v>61.468633300000008</v>
      </c>
      <c r="J57" s="19">
        <v>92035.249749220035</v>
      </c>
      <c r="K57" s="19"/>
      <c r="L57" s="20">
        <f t="shared" ref="L57:L68" si="3">SUM(D57:J57)</f>
        <v>312357.77095139993</v>
      </c>
      <c r="M57" s="44"/>
    </row>
    <row r="58" spans="2:13" ht="13.9" customHeight="1" x14ac:dyDescent="0.35">
      <c r="B58" s="8"/>
      <c r="C58" s="9" t="s">
        <v>7</v>
      </c>
      <c r="D58" s="18">
        <v>64798.957858979971</v>
      </c>
      <c r="E58" s="19">
        <v>43284.460692440007</v>
      </c>
      <c r="F58" s="19">
        <v>115304.20264611983</v>
      </c>
      <c r="G58" s="19">
        <v>0.120458</v>
      </c>
      <c r="H58" s="19"/>
      <c r="I58" s="19">
        <v>70.775234060000017</v>
      </c>
      <c r="J58" s="19">
        <v>93472.748912950003</v>
      </c>
      <c r="K58" s="19"/>
      <c r="L58" s="20">
        <f t="shared" si="3"/>
        <v>316931.26580254978</v>
      </c>
      <c r="M58" s="44"/>
    </row>
    <row r="59" spans="2:13" ht="13.9" customHeight="1" x14ac:dyDescent="0.35">
      <c r="B59" s="8"/>
      <c r="C59" s="9" t="s">
        <v>8</v>
      </c>
      <c r="D59" s="18">
        <v>63864.23144702999</v>
      </c>
      <c r="E59" s="19">
        <v>44536.479969590007</v>
      </c>
      <c r="F59" s="19">
        <v>110767.05769892006</v>
      </c>
      <c r="G59" s="19">
        <v>0.103312</v>
      </c>
      <c r="H59" s="19"/>
      <c r="I59" s="19">
        <v>90.802205360000002</v>
      </c>
      <c r="J59" s="19">
        <v>96578.407033410083</v>
      </c>
      <c r="K59" s="19"/>
      <c r="L59" s="20">
        <f t="shared" si="3"/>
        <v>315837.08166631014</v>
      </c>
      <c r="M59" s="44"/>
    </row>
    <row r="60" spans="2:13" ht="13.9" customHeight="1" x14ac:dyDescent="0.35">
      <c r="B60" s="8"/>
      <c r="C60" s="9" t="s">
        <v>9</v>
      </c>
      <c r="D60" s="18">
        <v>66498.802277500014</v>
      </c>
      <c r="E60" s="19">
        <v>46429.661160019998</v>
      </c>
      <c r="F60" s="19">
        <v>114826.12601889014</v>
      </c>
      <c r="G60" s="19">
        <v>0.115872</v>
      </c>
      <c r="H60" s="19"/>
      <c r="I60" s="19">
        <v>0.10903151</v>
      </c>
      <c r="J60" s="19">
        <v>103008.59530588996</v>
      </c>
      <c r="K60" s="19"/>
      <c r="L60" s="20">
        <f t="shared" si="3"/>
        <v>330763.40966581006</v>
      </c>
      <c r="M60" s="44"/>
    </row>
    <row r="61" spans="2:13" ht="13.9" customHeight="1" x14ac:dyDescent="0.35">
      <c r="B61" s="8"/>
      <c r="C61" s="9" t="s">
        <v>10</v>
      </c>
      <c r="D61" s="18">
        <v>66670.113258760044</v>
      </c>
      <c r="E61" s="19">
        <v>44499.522077800022</v>
      </c>
      <c r="F61" s="19">
        <v>114578.60459560012</v>
      </c>
      <c r="G61" s="19">
        <v>8.0165E-2</v>
      </c>
      <c r="H61" s="19"/>
      <c r="I61" s="19">
        <v>126.39771229000002</v>
      </c>
      <c r="J61" s="19">
        <v>105100.10257982975</v>
      </c>
      <c r="K61" s="19"/>
      <c r="L61" s="20">
        <f t="shared" si="3"/>
        <v>330974.82038927992</v>
      </c>
      <c r="M61" s="44"/>
    </row>
    <row r="62" spans="2:13" ht="13.9" customHeight="1" x14ac:dyDescent="0.35">
      <c r="B62" s="8"/>
      <c r="C62" s="9" t="s">
        <v>11</v>
      </c>
      <c r="D62" s="18">
        <v>66289.219251909992</v>
      </c>
      <c r="E62" s="19">
        <v>46972.028933250011</v>
      </c>
      <c r="F62" s="19">
        <v>116617.86859460991</v>
      </c>
      <c r="G62" s="19">
        <v>4.0216999999999996E-2</v>
      </c>
      <c r="H62" s="19"/>
      <c r="I62" s="19">
        <v>169.38992728999997</v>
      </c>
      <c r="J62" s="19">
        <v>102267.13509895017</v>
      </c>
      <c r="K62" s="19"/>
      <c r="L62" s="20">
        <f t="shared" si="3"/>
        <v>332315.6820230101</v>
      </c>
      <c r="M62" s="44"/>
    </row>
    <row r="63" spans="2:13" ht="13.9" customHeight="1" x14ac:dyDescent="0.35">
      <c r="B63" s="8"/>
      <c r="C63" s="9" t="s">
        <v>12</v>
      </c>
      <c r="D63" s="18">
        <v>68754.953820410112</v>
      </c>
      <c r="E63" s="19">
        <v>49252.022192969991</v>
      </c>
      <c r="F63" s="19">
        <v>126628.00649741999</v>
      </c>
      <c r="G63" s="19"/>
      <c r="H63" s="19"/>
      <c r="I63" s="19">
        <v>211.95476564999998</v>
      </c>
      <c r="J63" s="19">
        <v>107889.66442283992</v>
      </c>
      <c r="K63" s="19"/>
      <c r="L63" s="20">
        <f t="shared" si="3"/>
        <v>352736.60169929004</v>
      </c>
      <c r="M63" s="44"/>
    </row>
    <row r="64" spans="2:13" ht="13.9" customHeight="1" x14ac:dyDescent="0.35">
      <c r="B64" s="8"/>
      <c r="C64" s="9" t="s">
        <v>13</v>
      </c>
      <c r="D64" s="18">
        <v>67622.897111160011</v>
      </c>
      <c r="E64" s="19">
        <v>47455.239857629982</v>
      </c>
      <c r="F64" s="19">
        <v>123645.18565850008</v>
      </c>
      <c r="G64" s="19"/>
      <c r="H64" s="19"/>
      <c r="I64" s="19">
        <v>234.43470553</v>
      </c>
      <c r="J64" s="19">
        <v>105764.05950146008</v>
      </c>
      <c r="K64" s="19"/>
      <c r="L64" s="20">
        <f t="shared" si="3"/>
        <v>344721.81683428015</v>
      </c>
      <c r="M64" s="44"/>
    </row>
    <row r="65" spans="2:13" ht="13.9" customHeight="1" thickBot="1" x14ac:dyDescent="0.4">
      <c r="B65" s="10"/>
      <c r="C65" s="11" t="s">
        <v>14</v>
      </c>
      <c r="D65" s="21">
        <v>69386.260353090067</v>
      </c>
      <c r="E65" s="22">
        <v>48854.538497820038</v>
      </c>
      <c r="F65" s="22">
        <v>130351.40795500009</v>
      </c>
      <c r="G65" s="22"/>
      <c r="H65" s="22"/>
      <c r="I65" s="22">
        <v>269.6228853799999</v>
      </c>
      <c r="J65" s="22">
        <v>110402.06644227193</v>
      </c>
      <c r="K65" s="22"/>
      <c r="L65" s="23">
        <f t="shared" si="3"/>
        <v>359263.89613356208</v>
      </c>
      <c r="M65" s="44"/>
    </row>
    <row r="66" spans="2:13" ht="13.9" customHeight="1" x14ac:dyDescent="0.35">
      <c r="B66" s="6">
        <v>2022</v>
      </c>
      <c r="C66" s="7" t="s">
        <v>3</v>
      </c>
      <c r="D66" s="15">
        <v>71705.493003199183</v>
      </c>
      <c r="E66" s="16">
        <v>37258.020303364967</v>
      </c>
      <c r="F66" s="16">
        <v>140087.54119869013</v>
      </c>
      <c r="G66" s="16"/>
      <c r="H66" s="16"/>
      <c r="I66" s="16">
        <v>305.86509836999988</v>
      </c>
      <c r="J66" s="16">
        <v>119699.31817530071</v>
      </c>
      <c r="K66" s="16"/>
      <c r="L66" s="17">
        <f t="shared" si="3"/>
        <v>369056.23777892499</v>
      </c>
      <c r="M66" s="44"/>
    </row>
    <row r="67" spans="2:13" ht="13.9" customHeight="1" x14ac:dyDescent="0.35">
      <c r="B67" s="8"/>
      <c r="C67" s="9" t="s">
        <v>4</v>
      </c>
      <c r="D67" s="18">
        <v>67245.819396849911</v>
      </c>
      <c r="E67" s="19">
        <v>48551.027977822385</v>
      </c>
      <c r="F67" s="19">
        <v>132456.94362120199</v>
      </c>
      <c r="G67" s="19"/>
      <c r="H67" s="19"/>
      <c r="I67" s="19">
        <v>302.45623730000017</v>
      </c>
      <c r="J67" s="19">
        <v>103809.30276963087</v>
      </c>
      <c r="K67" s="19"/>
      <c r="L67" s="20">
        <f t="shared" si="3"/>
        <v>352365.55000280519</v>
      </c>
      <c r="M67" s="44"/>
    </row>
    <row r="68" spans="2:13" ht="13.9" customHeight="1" x14ac:dyDescent="0.35">
      <c r="B68" s="8"/>
      <c r="C68" s="9" t="s">
        <v>5</v>
      </c>
      <c r="D68" s="18">
        <v>69670.867595029995</v>
      </c>
      <c r="E68" s="19">
        <v>51632.692677633415</v>
      </c>
      <c r="F68" s="19">
        <v>141329.2106561047</v>
      </c>
      <c r="G68" s="19"/>
      <c r="H68" s="19"/>
      <c r="I68" s="19">
        <v>367.67169383999908</v>
      </c>
      <c r="J68" s="19">
        <v>120546.93463367627</v>
      </c>
      <c r="K68" s="19"/>
      <c r="L68" s="20">
        <f t="shared" si="3"/>
        <v>383547.37725628435</v>
      </c>
      <c r="M68" s="44"/>
    </row>
    <row r="69" spans="2:13" ht="13.9" customHeight="1" x14ac:dyDescent="0.35">
      <c r="B69" s="8"/>
      <c r="C69" s="9" t="s">
        <v>6</v>
      </c>
      <c r="D69" s="18">
        <v>68720.428397479205</v>
      </c>
      <c r="E69" s="19">
        <v>53129.682463541139</v>
      </c>
      <c r="F69" s="19">
        <v>133248.02503390054</v>
      </c>
      <c r="G69" s="19"/>
      <c r="H69" s="19"/>
      <c r="I69" s="19">
        <v>367.48423535000001</v>
      </c>
      <c r="J69" s="19">
        <v>115383.01656538071</v>
      </c>
      <c r="K69" s="19"/>
      <c r="L69" s="20">
        <f t="shared" ref="L69:L80" si="4">SUM(D69:J69)</f>
        <v>370848.63669565157</v>
      </c>
      <c r="M69" s="44"/>
    </row>
    <row r="70" spans="2:13" ht="13.9" customHeight="1" x14ac:dyDescent="0.35">
      <c r="B70" s="8"/>
      <c r="C70" s="9" t="s">
        <v>7</v>
      </c>
      <c r="D70" s="18">
        <v>74145.126575910428</v>
      </c>
      <c r="E70" s="19">
        <v>56069.201609746538</v>
      </c>
      <c r="F70" s="19">
        <v>147509.34325911014</v>
      </c>
      <c r="G70" s="19"/>
      <c r="H70" s="19"/>
      <c r="I70" s="19">
        <v>446.56588971999895</v>
      </c>
      <c r="J70" s="19">
        <v>126708.0574546787</v>
      </c>
      <c r="K70" s="19"/>
      <c r="L70" s="20">
        <f t="shared" si="4"/>
        <v>404878.29478916578</v>
      </c>
      <c r="M70" s="44"/>
    </row>
    <row r="71" spans="2:13" ht="13.9" customHeight="1" x14ac:dyDescent="0.35">
      <c r="B71" s="8"/>
      <c r="C71" s="9" t="s">
        <v>8</v>
      </c>
      <c r="D71" s="18">
        <v>75047.463744769935</v>
      </c>
      <c r="E71" s="19">
        <v>57323.724969656971</v>
      </c>
      <c r="F71" s="19">
        <v>147317.16504215912</v>
      </c>
      <c r="G71" s="19"/>
      <c r="H71" s="19"/>
      <c r="I71" s="19">
        <v>459.22059159000082</v>
      </c>
      <c r="J71" s="19">
        <v>127159.43348706188</v>
      </c>
      <c r="K71" s="19"/>
      <c r="L71" s="20">
        <f t="shared" si="4"/>
        <v>407307.00783523789</v>
      </c>
      <c r="M71" s="44"/>
    </row>
    <row r="72" spans="2:13" ht="13.9" customHeight="1" x14ac:dyDescent="0.35">
      <c r="B72" s="8"/>
      <c r="C72" s="9" t="s">
        <v>9</v>
      </c>
      <c r="D72" s="18">
        <v>81003.690888699814</v>
      </c>
      <c r="E72" s="19">
        <v>61658.471719666195</v>
      </c>
      <c r="F72" s="19">
        <v>158506.57589538707</v>
      </c>
      <c r="G72" s="19"/>
      <c r="H72" s="19"/>
      <c r="I72" s="19">
        <v>462.67573261999968</v>
      </c>
      <c r="J72" s="19">
        <v>135228.35593406713</v>
      </c>
      <c r="K72" s="19"/>
      <c r="L72" s="20">
        <f t="shared" si="4"/>
        <v>436859.7701704402</v>
      </c>
      <c r="M72" s="44"/>
    </row>
    <row r="73" spans="2:13" ht="13.9" customHeight="1" x14ac:dyDescent="0.35">
      <c r="B73" s="8"/>
      <c r="C73" s="9" t="s">
        <v>10</v>
      </c>
      <c r="D73" s="18">
        <v>80082.665404700354</v>
      </c>
      <c r="E73" s="19">
        <v>61337.025457926284</v>
      </c>
      <c r="F73" s="19">
        <v>157839.75946967662</v>
      </c>
      <c r="G73" s="19"/>
      <c r="H73" s="19"/>
      <c r="I73" s="19">
        <v>502.9853244599995</v>
      </c>
      <c r="J73" s="19">
        <v>134442.09620318699</v>
      </c>
      <c r="K73" s="19"/>
      <c r="L73" s="20">
        <f t="shared" si="4"/>
        <v>434204.53185995028</v>
      </c>
      <c r="M73" s="44"/>
    </row>
    <row r="74" spans="2:13" ht="13.9" customHeight="1" x14ac:dyDescent="0.35">
      <c r="B74" s="8"/>
      <c r="C74" s="9" t="s">
        <v>11</v>
      </c>
      <c r="D74" s="18">
        <v>77736.880998440509</v>
      </c>
      <c r="E74" s="19">
        <v>60613.239649853531</v>
      </c>
      <c r="F74" s="19">
        <v>156426.72117423394</v>
      </c>
      <c r="G74" s="19"/>
      <c r="H74" s="19"/>
      <c r="I74" s="19">
        <v>502.9853244599995</v>
      </c>
      <c r="J74" s="19">
        <v>132201.41520124275</v>
      </c>
      <c r="K74" s="19"/>
      <c r="L74" s="20">
        <f t="shared" si="4"/>
        <v>427481.24234823079</v>
      </c>
      <c r="M74" s="44"/>
    </row>
    <row r="75" spans="2:13" ht="13.9" customHeight="1" x14ac:dyDescent="0.35">
      <c r="B75" s="8"/>
      <c r="C75" s="9" t="s">
        <v>12</v>
      </c>
      <c r="D75" s="18">
        <v>82947.115981689305</v>
      </c>
      <c r="E75" s="19">
        <v>64323.75723606041</v>
      </c>
      <c r="F75" s="19">
        <v>167333.81715533021</v>
      </c>
      <c r="G75" s="19"/>
      <c r="H75" s="19"/>
      <c r="I75" s="19">
        <v>564.41677623000112</v>
      </c>
      <c r="J75" s="19">
        <v>138586.3179770931</v>
      </c>
      <c r="K75" s="19"/>
      <c r="L75" s="20">
        <f t="shared" si="4"/>
        <v>453755.42512640299</v>
      </c>
      <c r="M75" s="44"/>
    </row>
    <row r="76" spans="2:13" ht="13.9" customHeight="1" x14ac:dyDescent="0.35">
      <c r="B76" s="8"/>
      <c r="C76" s="9" t="s">
        <v>13</v>
      </c>
      <c r="D76" s="18">
        <v>82741.545408209859</v>
      </c>
      <c r="E76" s="19">
        <v>64816.263661005491</v>
      </c>
      <c r="F76" s="19">
        <v>165968.0039444555</v>
      </c>
      <c r="G76" s="19"/>
      <c r="H76" s="19"/>
      <c r="I76" s="19">
        <v>561.30503212000019</v>
      </c>
      <c r="J76" s="19">
        <v>132374.63298043198</v>
      </c>
      <c r="K76" s="19"/>
      <c r="L76" s="20">
        <f t="shared" si="4"/>
        <v>446461.75102622283</v>
      </c>
      <c r="M76" s="44"/>
    </row>
    <row r="77" spans="2:13" ht="13.9" customHeight="1" thickBot="1" x14ac:dyDescent="0.4">
      <c r="B77" s="10"/>
      <c r="C77" s="11" t="s">
        <v>14</v>
      </c>
      <c r="D77" s="21">
        <v>85625.040616609738</v>
      </c>
      <c r="E77" s="22">
        <v>68215.099454421943</v>
      </c>
      <c r="F77" s="22">
        <v>166608.0917636964</v>
      </c>
      <c r="G77" s="22"/>
      <c r="H77" s="22"/>
      <c r="I77" s="22">
        <v>623.814232470001</v>
      </c>
      <c r="J77" s="22">
        <v>143746.73781367752</v>
      </c>
      <c r="K77" s="22"/>
      <c r="L77" s="23">
        <f t="shared" si="4"/>
        <v>464818.78388087562</v>
      </c>
      <c r="M77" s="44"/>
    </row>
    <row r="78" spans="2:13" ht="13.9" customHeight="1" x14ac:dyDescent="0.35">
      <c r="B78" s="6">
        <v>2023</v>
      </c>
      <c r="C78" s="7" t="s">
        <v>3</v>
      </c>
      <c r="D78" s="15">
        <v>91832.580893719394</v>
      </c>
      <c r="E78" s="16">
        <v>72313.287600258729</v>
      </c>
      <c r="F78" s="16">
        <v>184657.20642086174</v>
      </c>
      <c r="G78" s="16"/>
      <c r="H78" s="16"/>
      <c r="I78" s="16">
        <v>624.67173176000108</v>
      </c>
      <c r="J78" s="16">
        <v>150825.38339308961</v>
      </c>
      <c r="K78" s="16"/>
      <c r="L78" s="17">
        <f t="shared" si="4"/>
        <v>500253.13003968948</v>
      </c>
      <c r="M78" s="44"/>
    </row>
    <row r="79" spans="2:13" ht="13.9" customHeight="1" x14ac:dyDescent="0.35">
      <c r="B79" s="8"/>
      <c r="C79" s="9" t="s">
        <v>4</v>
      </c>
      <c r="D79" s="18">
        <v>84236.916816559897</v>
      </c>
      <c r="E79" s="19">
        <v>66663.260417444704</v>
      </c>
      <c r="F79" s="19">
        <v>170651.64458464619</v>
      </c>
      <c r="G79" s="19"/>
      <c r="H79" s="19"/>
      <c r="I79" s="19">
        <v>752.72808484999939</v>
      </c>
      <c r="J79" s="19">
        <v>136981.75519968974</v>
      </c>
      <c r="K79" s="19"/>
      <c r="L79" s="20">
        <f t="shared" si="4"/>
        <v>459286.30510319059</v>
      </c>
      <c r="M79" s="44"/>
    </row>
    <row r="80" spans="2:13" ht="13.9" customHeight="1" x14ac:dyDescent="0.35">
      <c r="B80" s="8"/>
      <c r="C80" s="9" t="s">
        <v>5</v>
      </c>
      <c r="D80" s="18">
        <v>89508.663953039795</v>
      </c>
      <c r="E80" s="19">
        <v>73808.772845108004</v>
      </c>
      <c r="F80" s="19">
        <v>181420.42264386732</v>
      </c>
      <c r="G80" s="19"/>
      <c r="H80" s="19"/>
      <c r="I80" s="19">
        <v>828.9129613300006</v>
      </c>
      <c r="J80" s="19">
        <v>146213.14163214117</v>
      </c>
      <c r="K80" s="19"/>
      <c r="L80" s="20">
        <f t="shared" si="4"/>
        <v>491779.91403548629</v>
      </c>
      <c r="M80" s="44"/>
    </row>
    <row r="81" spans="2:13" ht="13.9" customHeight="1" x14ac:dyDescent="0.35">
      <c r="B81" s="8"/>
      <c r="C81" s="9" t="s">
        <v>6</v>
      </c>
      <c r="D81" s="18">
        <v>86023.72620417914</v>
      </c>
      <c r="E81" s="19">
        <v>71834.787868958461</v>
      </c>
      <c r="F81" s="19">
        <v>176378.62724998838</v>
      </c>
      <c r="G81" s="19"/>
      <c r="H81" s="19"/>
      <c r="I81" s="19">
        <v>792.28268601999844</v>
      </c>
      <c r="J81" s="19">
        <v>138785.09463829009</v>
      </c>
      <c r="K81" s="19"/>
      <c r="L81" s="20">
        <f>SUM(D81:J81)</f>
        <v>473814.51864743605</v>
      </c>
      <c r="M81" s="44"/>
    </row>
    <row r="82" spans="2:13" ht="13.9" customHeight="1" x14ac:dyDescent="0.35">
      <c r="B82" s="8"/>
      <c r="C82" s="9" t="s">
        <v>7</v>
      </c>
      <c r="D82" s="18">
        <v>89533.274857340264</v>
      </c>
      <c r="E82" s="19">
        <v>75774.737221259042</v>
      </c>
      <c r="F82" s="19">
        <v>183898.24886402607</v>
      </c>
      <c r="G82" s="19"/>
      <c r="H82" s="19"/>
      <c r="I82" s="19">
        <v>814.34437689999936</v>
      </c>
      <c r="J82" s="19">
        <v>146543.05777403293</v>
      </c>
      <c r="K82" s="19"/>
      <c r="L82" s="20">
        <f>SUM(D82:J82)</f>
        <v>496563.66309355828</v>
      </c>
      <c r="M82" s="44"/>
    </row>
    <row r="83" spans="2:13" ht="13.9" customHeight="1" x14ac:dyDescent="0.35">
      <c r="B83" s="8"/>
      <c r="C83" s="9" t="s">
        <v>8</v>
      </c>
      <c r="D83" s="18">
        <v>87071.169185730454</v>
      </c>
      <c r="E83" s="19">
        <v>74101.027328037759</v>
      </c>
      <c r="F83" s="19">
        <v>183898.24906025309</v>
      </c>
      <c r="G83" s="19"/>
      <c r="H83" s="19"/>
      <c r="I83" s="19">
        <v>869.69005304000041</v>
      </c>
      <c r="J83" s="19">
        <v>146528.71835624296</v>
      </c>
      <c r="K83" s="19"/>
      <c r="L83" s="20">
        <f>SUM(D83:J83)</f>
        <v>492468.85398330423</v>
      </c>
      <c r="M83" s="44"/>
    </row>
    <row r="84" spans="2:13" ht="13.9" customHeight="1" x14ac:dyDescent="0.35">
      <c r="B84" s="8"/>
      <c r="C84" s="9" t="s">
        <v>9</v>
      </c>
      <c r="D84" s="18">
        <v>92118.65164355078</v>
      </c>
      <c r="E84" s="19">
        <v>78524.698998944397</v>
      </c>
      <c r="F84" s="19">
        <v>196184.87138530696</v>
      </c>
      <c r="G84" s="19"/>
      <c r="H84" s="19"/>
      <c r="I84" s="19">
        <v>981.13455562999809</v>
      </c>
      <c r="J84" s="19">
        <v>151931.55047459606</v>
      </c>
      <c r="K84" s="19">
        <v>2.123924730000001</v>
      </c>
      <c r="L84" s="20">
        <f t="shared" ref="L84:L100" si="5">SUM(D84:K84)</f>
        <v>519743.03098275815</v>
      </c>
      <c r="M84" s="44"/>
    </row>
    <row r="85" spans="2:13" ht="13.9" customHeight="1" x14ac:dyDescent="0.35">
      <c r="B85" s="8"/>
      <c r="C85" s="9" t="s">
        <v>10</v>
      </c>
      <c r="D85" s="18">
        <v>91642.267902969674</v>
      </c>
      <c r="E85" s="19">
        <v>77275.241184084749</v>
      </c>
      <c r="F85" s="19">
        <v>195000.2699305868</v>
      </c>
      <c r="G85" s="19"/>
      <c r="H85" s="19"/>
      <c r="I85" s="19">
        <v>738.18671941999867</v>
      </c>
      <c r="J85" s="19">
        <v>151185.19538540748</v>
      </c>
      <c r="K85" s="19">
        <v>1.7207304399999999</v>
      </c>
      <c r="L85" s="20">
        <f t="shared" si="5"/>
        <v>515842.8818529087</v>
      </c>
      <c r="M85" s="44"/>
    </row>
    <row r="86" spans="2:13" ht="13.9" customHeight="1" x14ac:dyDescent="0.35">
      <c r="B86" s="8"/>
      <c r="C86" s="9" t="s">
        <v>11</v>
      </c>
      <c r="D86" s="18">
        <v>87123.114379939347</v>
      </c>
      <c r="E86" s="19">
        <v>74685.498329006368</v>
      </c>
      <c r="F86" s="19">
        <v>190620.02189235113</v>
      </c>
      <c r="G86" s="19"/>
      <c r="H86" s="19"/>
      <c r="I86" s="19">
        <v>968.52080850000129</v>
      </c>
      <c r="J86" s="19">
        <v>146545.43524973365</v>
      </c>
      <c r="K86" s="19">
        <v>1.5154674900000009</v>
      </c>
      <c r="L86" s="20">
        <f t="shared" si="5"/>
        <v>499944.1061270205</v>
      </c>
      <c r="M86" s="44"/>
    </row>
    <row r="87" spans="2:13" ht="13.9" customHeight="1" x14ac:dyDescent="0.35">
      <c r="B87" s="8"/>
      <c r="C87" s="9" t="s">
        <v>12</v>
      </c>
      <c r="D87" s="18">
        <v>89068.899337960378</v>
      </c>
      <c r="E87" s="19">
        <v>79020.291300084646</v>
      </c>
      <c r="F87" s="19">
        <v>191278.46158665515</v>
      </c>
      <c r="G87" s="19"/>
      <c r="H87" s="19"/>
      <c r="I87" s="19">
        <v>1548.0533739999939</v>
      </c>
      <c r="J87" s="19">
        <v>151969.12030472033</v>
      </c>
      <c r="K87" s="19">
        <v>1.3300494199999999</v>
      </c>
      <c r="L87" s="20">
        <f t="shared" si="5"/>
        <v>512886.15595284058</v>
      </c>
      <c r="M87" s="44"/>
    </row>
    <row r="88" spans="2:13" ht="13.9" customHeight="1" x14ac:dyDescent="0.35">
      <c r="B88" s="8"/>
      <c r="C88" s="9" t="s">
        <v>13</v>
      </c>
      <c r="D88" s="18">
        <v>87917.178271859069</v>
      </c>
      <c r="E88" s="19">
        <v>66396.465466195135</v>
      </c>
      <c r="F88" s="19">
        <v>194100.51321092376</v>
      </c>
      <c r="G88" s="19"/>
      <c r="H88" s="19"/>
      <c r="I88" s="19">
        <v>830.39414669000189</v>
      </c>
      <c r="J88" s="19">
        <v>148141.43386819153</v>
      </c>
      <c r="K88" s="19">
        <v>1.0235653600000003</v>
      </c>
      <c r="L88" s="20">
        <f t="shared" si="5"/>
        <v>497387.00852921954</v>
      </c>
      <c r="M88" s="44"/>
    </row>
    <row r="89" spans="2:13" ht="13.9" customHeight="1" thickBot="1" x14ac:dyDescent="0.4">
      <c r="B89" s="10"/>
      <c r="C89" s="11" t="s">
        <v>14</v>
      </c>
      <c r="D89" s="21">
        <v>90585.401162320326</v>
      </c>
      <c r="E89" s="22">
        <v>77094.624816397889</v>
      </c>
      <c r="F89" s="22">
        <v>199486.25255676886</v>
      </c>
      <c r="G89" s="22"/>
      <c r="H89" s="22"/>
      <c r="I89" s="22">
        <v>937.01795820000075</v>
      </c>
      <c r="J89" s="22">
        <v>152463.17225424686</v>
      </c>
      <c r="K89" s="22">
        <v>1.0160488999999995</v>
      </c>
      <c r="L89" s="23">
        <f t="shared" si="5"/>
        <v>520567.484796834</v>
      </c>
      <c r="M89" s="44"/>
    </row>
    <row r="90" spans="2:13" ht="13.9" customHeight="1" x14ac:dyDescent="0.35">
      <c r="B90" s="6">
        <v>2024</v>
      </c>
      <c r="C90" s="7" t="s">
        <v>3</v>
      </c>
      <c r="D90" s="15">
        <v>93930.800191390488</v>
      </c>
      <c r="E90" s="16">
        <v>82742.886488881355</v>
      </c>
      <c r="F90" s="16">
        <v>210557.6488855952</v>
      </c>
      <c r="G90" s="16"/>
      <c r="H90" s="16"/>
      <c r="I90" s="16">
        <v>532.51601751000237</v>
      </c>
      <c r="J90" s="16">
        <v>157725.48328679637</v>
      </c>
      <c r="K90" s="16">
        <v>1.2952730699999992</v>
      </c>
      <c r="L90" s="17">
        <f t="shared" si="5"/>
        <v>545490.63014324335</v>
      </c>
      <c r="M90" s="44"/>
    </row>
    <row r="91" spans="2:13" ht="13.9" customHeight="1" x14ac:dyDescent="0.35">
      <c r="B91" s="8"/>
      <c r="C91" s="9" t="s">
        <v>4</v>
      </c>
      <c r="D91" s="18">
        <v>88257.34312193979</v>
      </c>
      <c r="E91" s="19">
        <v>80308.007628713269</v>
      </c>
      <c r="F91" s="19">
        <v>204617.31689581927</v>
      </c>
      <c r="G91" s="19"/>
      <c r="H91" s="19"/>
      <c r="I91" s="19">
        <v>1291.175648979998</v>
      </c>
      <c r="J91" s="19">
        <v>152784.25684021995</v>
      </c>
      <c r="K91" s="19">
        <v>2.6577633300000008</v>
      </c>
      <c r="L91" s="20">
        <f t="shared" si="5"/>
        <v>527260.7578990024</v>
      </c>
      <c r="M91" s="44"/>
    </row>
    <row r="92" spans="2:13" ht="13.9" customHeight="1" x14ac:dyDescent="0.35">
      <c r="B92" s="8"/>
      <c r="C92" s="9" t="s">
        <v>5</v>
      </c>
      <c r="D92" s="18">
        <v>94870.346922620578</v>
      </c>
      <c r="E92" s="19">
        <v>86079.340367494762</v>
      </c>
      <c r="F92" s="19">
        <v>211217.0708881348</v>
      </c>
      <c r="G92" s="19"/>
      <c r="H92" s="19"/>
      <c r="I92" s="19">
        <v>1593.6427552599941</v>
      </c>
      <c r="J92" s="19">
        <v>158603.65882301793</v>
      </c>
      <c r="K92" s="19">
        <v>3.4301899200000019</v>
      </c>
      <c r="L92" s="20">
        <f t="shared" si="5"/>
        <v>552367.48994644813</v>
      </c>
      <c r="M92" s="44"/>
    </row>
    <row r="93" spans="2:13" ht="13.9" customHeight="1" x14ac:dyDescent="0.35">
      <c r="B93" s="8"/>
      <c r="C93" s="9" t="s">
        <v>6</v>
      </c>
      <c r="D93" s="18">
        <v>92107.072469909719</v>
      </c>
      <c r="E93" s="19">
        <v>82656.192249442363</v>
      </c>
      <c r="F93" s="19">
        <v>205755.91914531987</v>
      </c>
      <c r="G93" s="19"/>
      <c r="H93" s="19"/>
      <c r="I93" s="19">
        <v>3257.786777169998</v>
      </c>
      <c r="J93" s="19">
        <v>121772.16602416481</v>
      </c>
      <c r="K93" s="19">
        <v>3.1953541499999991</v>
      </c>
      <c r="L93" s="20">
        <f t="shared" si="5"/>
        <v>505552.33202015684</v>
      </c>
      <c r="M93" s="44"/>
    </row>
    <row r="94" spans="2:13" ht="13.9" customHeight="1" x14ac:dyDescent="0.35">
      <c r="B94" s="8"/>
      <c r="C94" s="9" t="s">
        <v>7</v>
      </c>
      <c r="D94" s="18">
        <v>95615.574858010659</v>
      </c>
      <c r="E94" s="19">
        <v>86623.021876337792</v>
      </c>
      <c r="F94" s="19">
        <v>216975.29497268953</v>
      </c>
      <c r="G94" s="19"/>
      <c r="H94" s="19"/>
      <c r="I94" s="19">
        <v>1471.2780108799984</v>
      </c>
      <c r="J94" s="19">
        <v>156470.07619900009</v>
      </c>
      <c r="K94" s="19">
        <v>3.2414406699999985</v>
      </c>
      <c r="L94" s="20">
        <f t="shared" si="5"/>
        <v>557158.48735758802</v>
      </c>
      <c r="M94" s="44"/>
    </row>
    <row r="95" spans="2:13" ht="13.9" customHeight="1" x14ac:dyDescent="0.35">
      <c r="B95" s="8"/>
      <c r="C95" s="9" t="s">
        <v>8</v>
      </c>
      <c r="D95" s="18">
        <v>91561.571846479943</v>
      </c>
      <c r="E95" s="19">
        <v>83366.916577002194</v>
      </c>
      <c r="F95" s="19">
        <v>212678.06121178798</v>
      </c>
      <c r="G95" s="19"/>
      <c r="H95" s="19"/>
      <c r="I95" s="19">
        <v>1444.8636217999929</v>
      </c>
      <c r="J95" s="19">
        <v>150443.95679550379</v>
      </c>
      <c r="K95" s="19">
        <v>3.0203361499999972</v>
      </c>
      <c r="L95" s="20">
        <f t="shared" si="5"/>
        <v>539498.39038872393</v>
      </c>
      <c r="M95" s="44"/>
    </row>
    <row r="96" spans="2:13" ht="13.9" customHeight="1" x14ac:dyDescent="0.35">
      <c r="B96" s="8"/>
      <c r="C96" s="9" t="s">
        <v>9</v>
      </c>
      <c r="D96" s="18">
        <v>91113.064511652032</v>
      </c>
      <c r="E96" s="19">
        <v>86382.053956859934</v>
      </c>
      <c r="F96" s="19">
        <v>217850.21399585649</v>
      </c>
      <c r="G96" s="19"/>
      <c r="H96" s="19"/>
      <c r="I96" s="19">
        <v>1702.947263820002</v>
      </c>
      <c r="J96" s="19">
        <v>155481.85127528457</v>
      </c>
      <c r="K96" s="19">
        <v>3.5883078299999993</v>
      </c>
      <c r="L96" s="20">
        <f t="shared" si="5"/>
        <v>552533.71931130299</v>
      </c>
      <c r="M96" s="44"/>
    </row>
    <row r="97" spans="2:13" ht="13.9" customHeight="1" x14ac:dyDescent="0.35">
      <c r="B97" s="8"/>
      <c r="C97" s="9" t="s">
        <v>10</v>
      </c>
      <c r="D97" s="18">
        <v>90748.233781630741</v>
      </c>
      <c r="E97" s="19">
        <v>85302.305635721554</v>
      </c>
      <c r="F97" s="19">
        <v>213220.2425246487</v>
      </c>
      <c r="G97" s="19"/>
      <c r="H97" s="19"/>
      <c r="I97" s="19">
        <v>1760.4715239100008</v>
      </c>
      <c r="J97" s="19">
        <v>148883.01773545166</v>
      </c>
      <c r="K97" s="19">
        <v>4.5571303299999935</v>
      </c>
      <c r="L97" s="20">
        <f t="shared" si="5"/>
        <v>539918.82833169261</v>
      </c>
      <c r="M97" s="44"/>
    </row>
    <row r="98" spans="2:13" ht="13.9" customHeight="1" x14ac:dyDescent="0.35">
      <c r="B98" s="8"/>
      <c r="C98" s="9" t="s">
        <v>11</v>
      </c>
      <c r="D98" s="18">
        <v>89683.459933951744</v>
      </c>
      <c r="E98" s="19">
        <v>83531.455647782903</v>
      </c>
      <c r="F98" s="19">
        <v>214111.48322674117</v>
      </c>
      <c r="G98" s="19"/>
      <c r="H98" s="19"/>
      <c r="I98" s="19">
        <v>1923.612137430001</v>
      </c>
      <c r="J98" s="19">
        <v>149442.90497844428</v>
      </c>
      <c r="K98" s="19">
        <v>4.0951674799999997</v>
      </c>
      <c r="L98" s="20">
        <f t="shared" si="5"/>
        <v>538697.01109182998</v>
      </c>
      <c r="M98" s="44"/>
    </row>
    <row r="99" spans="2:13" ht="13.9" customHeight="1" x14ac:dyDescent="0.35">
      <c r="B99" s="8"/>
      <c r="C99" s="9" t="s">
        <v>12</v>
      </c>
      <c r="D99" s="18">
        <v>92361.171405300513</v>
      </c>
      <c r="E99" s="19">
        <v>91814.700072222244</v>
      </c>
      <c r="F99" s="19">
        <v>221693.38070091369</v>
      </c>
      <c r="G99" s="19"/>
      <c r="H99" s="19"/>
      <c r="I99" s="19">
        <v>1962.9947558499939</v>
      </c>
      <c r="J99" s="19">
        <v>153944.97863030183</v>
      </c>
      <c r="K99" s="19">
        <v>7.0920967200000016</v>
      </c>
      <c r="L99" s="20">
        <f t="shared" si="5"/>
        <v>561784.31766130833</v>
      </c>
      <c r="M99" s="44"/>
    </row>
    <row r="100" spans="2:13" ht="13.9" customHeight="1" x14ac:dyDescent="0.35">
      <c r="B100" s="8"/>
      <c r="C100" s="9" t="s">
        <v>13</v>
      </c>
      <c r="D100" s="18">
        <v>74584.227743291354</v>
      </c>
      <c r="E100" s="19">
        <v>90093.843267090255</v>
      </c>
      <c r="F100" s="19">
        <v>214516.08105203786</v>
      </c>
      <c r="G100" s="19"/>
      <c r="H100" s="19"/>
      <c r="I100" s="19">
        <v>1848.023112040001</v>
      </c>
      <c r="J100" s="19">
        <v>147742.70782316453</v>
      </c>
      <c r="K100" s="19">
        <v>8.543259189999997</v>
      </c>
      <c r="L100" s="20">
        <f t="shared" si="5"/>
        <v>528793.42625681404</v>
      </c>
      <c r="M100" s="44"/>
    </row>
    <row r="101" spans="2:13" ht="13.9" customHeight="1" thickBot="1" x14ac:dyDescent="0.4">
      <c r="B101" s="10"/>
      <c r="C101" s="11" t="s">
        <v>14</v>
      </c>
      <c r="D101" s="21">
        <v>73075.927182801344</v>
      </c>
      <c r="E101" s="22">
        <v>93678.67590772103</v>
      </c>
      <c r="F101" s="22">
        <v>219856.29548372864</v>
      </c>
      <c r="G101" s="22"/>
      <c r="H101" s="22"/>
      <c r="I101" s="22">
        <v>1940.2867240299984</v>
      </c>
      <c r="J101" s="22">
        <v>152027.2849474714</v>
      </c>
      <c r="K101" s="22">
        <v>9.6996497700000095</v>
      </c>
      <c r="L101" s="23">
        <f t="shared" ref="L101:L106" si="6">SUM(D101:K101)</f>
        <v>540588.16989552241</v>
      </c>
      <c r="M101" s="44"/>
    </row>
    <row r="102" spans="2:13" ht="13.9" customHeight="1" x14ac:dyDescent="0.35">
      <c r="B102" s="6">
        <v>2025</v>
      </c>
      <c r="C102" s="7" t="s">
        <v>3</v>
      </c>
      <c r="D102" s="15">
        <v>75872.711041001574</v>
      </c>
      <c r="E102" s="16">
        <v>91112.433268036941</v>
      </c>
      <c r="F102" s="16">
        <v>231967.72165445134</v>
      </c>
      <c r="G102" s="16"/>
      <c r="H102" s="16"/>
      <c r="I102" s="16">
        <v>1940.2867240299984</v>
      </c>
      <c r="J102" s="16">
        <v>159303.8903261986</v>
      </c>
      <c r="K102" s="16">
        <v>10.190541120000001</v>
      </c>
      <c r="L102" s="17">
        <f t="shared" si="6"/>
        <v>560207.23355483846</v>
      </c>
      <c r="M102" s="44"/>
    </row>
    <row r="103" spans="2:13" ht="13.9" customHeight="1" x14ac:dyDescent="0.35">
      <c r="B103" s="8"/>
      <c r="C103" s="9" t="s">
        <v>4</v>
      </c>
      <c r="D103" s="18">
        <v>62870.475335259885</v>
      </c>
      <c r="E103" s="19">
        <v>99827.214773927379</v>
      </c>
      <c r="F103" s="19">
        <v>212231.01245505019</v>
      </c>
      <c r="G103" s="19"/>
      <c r="H103" s="19"/>
      <c r="I103" s="19">
        <v>1348.4495017700012</v>
      </c>
      <c r="J103" s="19">
        <v>146208.71230323098</v>
      </c>
      <c r="K103" s="19">
        <v>8.7903442000000034</v>
      </c>
      <c r="L103" s="20">
        <f t="shared" si="6"/>
        <v>522494.65471343847</v>
      </c>
      <c r="M103" s="44"/>
    </row>
    <row r="104" spans="2:13" ht="13.9" customHeight="1" x14ac:dyDescent="0.35">
      <c r="B104" s="8"/>
      <c r="C104" s="9" t="s">
        <v>5</v>
      </c>
      <c r="D104" s="18">
        <v>70254.941101690536</v>
      </c>
      <c r="E104" s="19">
        <v>109126.81597800892</v>
      </c>
      <c r="F104" s="19">
        <v>225004.27624473529</v>
      </c>
      <c r="G104" s="19"/>
      <c r="H104" s="19"/>
      <c r="I104" s="19">
        <v>939.08384445000195</v>
      </c>
      <c r="J104" s="19">
        <v>157645.65835572858</v>
      </c>
      <c r="K104" s="19">
        <v>9.2747937799999995</v>
      </c>
      <c r="L104" s="20">
        <f t="shared" si="6"/>
        <v>562980.05031839327</v>
      </c>
      <c r="M104" s="44"/>
    </row>
    <row r="105" spans="2:13" ht="13.9" customHeight="1" x14ac:dyDescent="0.35">
      <c r="B105" s="8"/>
      <c r="C105" s="9" t="s">
        <v>6</v>
      </c>
      <c r="D105" s="18">
        <v>69468.440966240247</v>
      </c>
      <c r="E105" s="19">
        <v>109981.02917875935</v>
      </c>
      <c r="F105" s="19">
        <v>220904.42487061932</v>
      </c>
      <c r="G105" s="19"/>
      <c r="H105" s="19"/>
      <c r="I105" s="19">
        <v>1386.6025545299985</v>
      </c>
      <c r="J105" s="19">
        <v>155014.91679568967</v>
      </c>
      <c r="K105" s="19">
        <v>9.8249289300000076</v>
      </c>
      <c r="L105" s="20">
        <f t="shared" si="6"/>
        <v>556765.23929476854</v>
      </c>
      <c r="M105" s="44"/>
    </row>
    <row r="106" spans="2:13" ht="13.9" customHeight="1" x14ac:dyDescent="0.35">
      <c r="B106" s="8"/>
      <c r="C106" s="9" t="s">
        <v>7</v>
      </c>
      <c r="D106" s="18">
        <v>100452.23510757051</v>
      </c>
      <c r="E106" s="19">
        <v>116414.51171323057</v>
      </c>
      <c r="F106" s="19">
        <v>236359.91046697565</v>
      </c>
      <c r="G106" s="19"/>
      <c r="H106" s="19"/>
      <c r="I106" s="19">
        <v>1505.9226371399998</v>
      </c>
      <c r="J106" s="19">
        <v>160862.84065748658</v>
      </c>
      <c r="K106" s="19">
        <v>10.226677910000003</v>
      </c>
      <c r="L106" s="20">
        <f t="shared" si="6"/>
        <v>615605.64726031316</v>
      </c>
      <c r="M106" s="44"/>
    </row>
    <row r="107" spans="2:13" ht="13.9" customHeight="1" x14ac:dyDescent="0.35">
      <c r="B107" s="8"/>
      <c r="C107" s="9" t="s">
        <v>8</v>
      </c>
      <c r="D107" s="18">
        <v>99785.815805870123</v>
      </c>
      <c r="E107" s="19">
        <v>115853.38601448272</v>
      </c>
      <c r="F107" s="19">
        <v>231974.08319270183</v>
      </c>
      <c r="G107" s="19"/>
      <c r="H107" s="19"/>
      <c r="I107" s="19">
        <v>1703.9395897599968</v>
      </c>
      <c r="J107" s="19">
        <v>155619.30606404471</v>
      </c>
      <c r="K107" s="19">
        <v>9.2755918400000024</v>
      </c>
      <c r="L107" s="20">
        <f t="shared" ref="L107:L114" si="7">SUM(D107:K107)</f>
        <v>604945.80625869939</v>
      </c>
      <c r="M107" s="44"/>
    </row>
    <row r="108" spans="2:13" ht="13.9" customHeight="1" x14ac:dyDescent="0.35">
      <c r="B108" s="8"/>
      <c r="C108" s="9" t="s">
        <v>9</v>
      </c>
      <c r="D108" s="18">
        <v>102939.25907463049</v>
      </c>
      <c r="E108" s="19">
        <v>118467.10861987868</v>
      </c>
      <c r="F108" s="19">
        <v>239527.7438938322</v>
      </c>
      <c r="G108" s="19"/>
      <c r="H108" s="19"/>
      <c r="I108" s="19">
        <v>1747.6065298699955</v>
      </c>
      <c r="J108" s="19">
        <v>160530.0314009758</v>
      </c>
      <c r="K108" s="19">
        <v>8.2807007499999905</v>
      </c>
      <c r="L108" s="20">
        <f t="shared" si="7"/>
        <v>623220.03021993709</v>
      </c>
      <c r="M108" s="44"/>
    </row>
    <row r="109" spans="2:13" ht="13.9" customHeight="1" x14ac:dyDescent="0.35">
      <c r="B109" s="8"/>
      <c r="C109" s="9" t="s">
        <v>10</v>
      </c>
      <c r="D109" s="18">
        <v>104186.25165177035</v>
      </c>
      <c r="E109" s="19">
        <v>116206.405079403</v>
      </c>
      <c r="F109" s="19">
        <v>239229.31155186228</v>
      </c>
      <c r="G109" s="19"/>
      <c r="H109" s="19"/>
      <c r="I109" s="19">
        <v>1855.252846149998</v>
      </c>
      <c r="J109" s="19">
        <v>159663.84687098765</v>
      </c>
      <c r="K109" s="19">
        <v>9.0246858899999935</v>
      </c>
      <c r="L109" s="20">
        <f t="shared" si="7"/>
        <v>621150.09268606326</v>
      </c>
      <c r="M109" s="44"/>
    </row>
    <row r="110" spans="2:13" ht="13.9" customHeight="1" x14ac:dyDescent="0.35">
      <c r="B110" s="8"/>
      <c r="C110" s="9" t="s">
        <v>11</v>
      </c>
      <c r="D110" s="18">
        <v>102747.73280809984</v>
      </c>
      <c r="E110" s="19">
        <v>104831.74845698272</v>
      </c>
      <c r="F110" s="19">
        <v>236052.78783429877</v>
      </c>
      <c r="G110" s="19"/>
      <c r="H110" s="19"/>
      <c r="I110" s="19">
        <v>2090.8995222299973</v>
      </c>
      <c r="J110" s="19">
        <v>156410.32651098559</v>
      </c>
      <c r="K110" s="19">
        <v>5.9899092300000012</v>
      </c>
      <c r="L110" s="20">
        <f t="shared" si="7"/>
        <v>602139.48504182685</v>
      </c>
      <c r="M110" s="44"/>
    </row>
    <row r="111" spans="2:13" ht="13.9" customHeight="1" x14ac:dyDescent="0.35">
      <c r="B111" s="8"/>
      <c r="C111" s="9" t="s">
        <v>12</v>
      </c>
      <c r="D111" s="18">
        <v>108194.9336073297</v>
      </c>
      <c r="E111" s="19">
        <v>105837.54006445478</v>
      </c>
      <c r="F111" s="19">
        <v>246937.1712266524</v>
      </c>
      <c r="G111" s="19"/>
      <c r="H111" s="19"/>
      <c r="I111" s="19">
        <v>2239.8928251500029</v>
      </c>
      <c r="J111" s="19">
        <v>163503.70265198403</v>
      </c>
      <c r="K111" s="19">
        <v>5.5222600599999989</v>
      </c>
      <c r="L111" s="20">
        <f t="shared" si="7"/>
        <v>626718.76263563079</v>
      </c>
      <c r="M111" s="44"/>
    </row>
    <row r="112" spans="2:13" ht="13.9" customHeight="1" x14ac:dyDescent="0.35">
      <c r="B112" s="8"/>
      <c r="C112" s="9" t="s">
        <v>13</v>
      </c>
      <c r="D112" s="18">
        <v>105999.04269720055</v>
      </c>
      <c r="E112" s="19">
        <v>120337.18485299923</v>
      </c>
      <c r="F112" s="19">
        <v>242389.9986068756</v>
      </c>
      <c r="G112" s="19"/>
      <c r="H112" s="19"/>
      <c r="I112" s="19">
        <v>2101.693992019997</v>
      </c>
      <c r="J112" s="19">
        <v>160195.9791089769</v>
      </c>
      <c r="K112" s="19">
        <v>4.5442736899999998</v>
      </c>
      <c r="L112" s="20">
        <f t="shared" si="7"/>
        <v>631028.44353176223</v>
      </c>
      <c r="M112" s="44"/>
    </row>
    <row r="113" spans="2:13" ht="13.9" customHeight="1" thickBot="1" x14ac:dyDescent="0.4">
      <c r="B113" s="10"/>
      <c r="C113" s="11" t="s">
        <v>14</v>
      </c>
      <c r="D113" s="21">
        <v>107431.45508540088</v>
      </c>
      <c r="E113" s="22">
        <v>120790.01760300141</v>
      </c>
      <c r="F113" s="22">
        <v>254356.384073525</v>
      </c>
      <c r="G113" s="22"/>
      <c r="H113" s="22"/>
      <c r="I113" s="22">
        <v>2253.7339160500042</v>
      </c>
      <c r="J113" s="22">
        <v>166917.22878898593</v>
      </c>
      <c r="K113" s="22">
        <v>5.0973280100000009</v>
      </c>
      <c r="L113" s="23">
        <f t="shared" si="7"/>
        <v>651753.91679497319</v>
      </c>
      <c r="M113" s="44"/>
    </row>
    <row r="114" spans="2:13" ht="13.9" customHeight="1" x14ac:dyDescent="0.35">
      <c r="B114" s="6">
        <v>2026</v>
      </c>
      <c r="C114" s="7" t="s">
        <v>3</v>
      </c>
      <c r="D114" s="15">
        <v>111344.43185112759</v>
      </c>
      <c r="E114" s="16">
        <v>124243.21667598374</v>
      </c>
      <c r="F114" s="16">
        <v>267205.00745225023</v>
      </c>
      <c r="G114" s="16"/>
      <c r="H114" s="16"/>
      <c r="I114" s="16">
        <v>2707.8678945400052</v>
      </c>
      <c r="J114" s="16">
        <v>172283.59536497312</v>
      </c>
      <c r="K114" s="16">
        <v>4.8227313799999969</v>
      </c>
      <c r="L114" s="17">
        <f t="shared" si="7"/>
        <v>677788.94197025464</v>
      </c>
      <c r="M114" s="44"/>
    </row>
    <row r="115" spans="2:13" ht="13.9" customHeight="1" x14ac:dyDescent="0.35">
      <c r="B115" s="8"/>
      <c r="C115" s="9" t="s">
        <v>4</v>
      </c>
      <c r="D115" s="18">
        <v>103361.89235211963</v>
      </c>
      <c r="E115" s="19">
        <v>117012.26530398311</v>
      </c>
      <c r="F115" s="19">
        <v>249699.1440826504</v>
      </c>
      <c r="G115" s="19"/>
      <c r="H115" s="19"/>
      <c r="I115" s="19">
        <v>2538.0607385199992</v>
      </c>
      <c r="J115" s="19">
        <v>158995.11672898641</v>
      </c>
      <c r="K115" s="19">
        <v>4.2260260199999991</v>
      </c>
      <c r="L115" s="20">
        <f>SUM(D115:K115)</f>
        <v>631610.70523227949</v>
      </c>
      <c r="M115" s="44"/>
    </row>
    <row r="116" spans="2:13" ht="13.9" customHeight="1" x14ac:dyDescent="0.35">
      <c r="B116" s="8"/>
      <c r="C116" s="9" t="s">
        <v>5</v>
      </c>
      <c r="D116" s="18">
        <v>109539.86800442896</v>
      </c>
      <c r="E116" s="19">
        <v>123354.00967298374</v>
      </c>
      <c r="F116" s="19">
        <v>260919.89094250512</v>
      </c>
      <c r="G116" s="19"/>
      <c r="H116" s="19"/>
      <c r="I116" s="19">
        <v>2926.5093329799961</v>
      </c>
      <c r="J116" s="19">
        <v>169603.21948797305</v>
      </c>
      <c r="K116" s="19">
        <v>5.2829210499999997</v>
      </c>
      <c r="L116" s="20">
        <f>SUM(D116:K116)</f>
        <v>666348.78036192083</v>
      </c>
      <c r="M116" s="44"/>
    </row>
    <row r="117" spans="2:13" ht="13.9" customHeight="1" x14ac:dyDescent="0.35">
      <c r="B117" s="8"/>
      <c r="C117" s="9" t="s">
        <v>6</v>
      </c>
      <c r="D117" s="18">
        <v>106713.52311262941</v>
      </c>
      <c r="E117" s="19">
        <v>121348.37782098383</v>
      </c>
      <c r="F117" s="19">
        <v>253355.74066617119</v>
      </c>
      <c r="G117" s="19"/>
      <c r="H117" s="19"/>
      <c r="I117" s="19">
        <v>2720.41227789</v>
      </c>
      <c r="J117" s="19">
        <v>166206.97300497897</v>
      </c>
      <c r="K117" s="19">
        <v>4.508985599999999</v>
      </c>
      <c r="L117" s="20">
        <f>SUM(D117:K117)</f>
        <v>650349.53586825333</v>
      </c>
      <c r="M117" s="44"/>
    </row>
    <row r="118" spans="2:13" ht="13.9" customHeight="1" x14ac:dyDescent="0.35">
      <c r="B118" s="8"/>
      <c r="C118" s="9" t="s">
        <v>7</v>
      </c>
      <c r="D118" s="18">
        <v>110833.64868491063</v>
      </c>
      <c r="E118" s="19">
        <v>126174.14079998118</v>
      </c>
      <c r="F118" s="19">
        <v>266553.91419236042</v>
      </c>
      <c r="G118" s="19"/>
      <c r="H118" s="19"/>
      <c r="I118" s="19">
        <v>3249.3000442800003</v>
      </c>
      <c r="J118" s="19">
        <v>174246.99347998181</v>
      </c>
      <c r="K118" s="19">
        <v>5.1883122699999964</v>
      </c>
      <c r="L118" s="20">
        <f>SUM(D118:K118)</f>
        <v>681063.18551378406</v>
      </c>
      <c r="M118" s="44"/>
    </row>
    <row r="119" spans="2:13" ht="13.9" customHeight="1" thickBot="1" x14ac:dyDescent="0.4">
      <c r="B119" s="10"/>
      <c r="C119" s="11" t="s">
        <v>8</v>
      </c>
      <c r="D119" s="21">
        <v>113342.59143288039</v>
      </c>
      <c r="E119" s="22">
        <v>129675.5646149825</v>
      </c>
      <c r="F119" s="22">
        <v>272450.6057225056</v>
      </c>
      <c r="G119" s="22"/>
      <c r="H119" s="22"/>
      <c r="I119" s="22">
        <v>3179.2345224199967</v>
      </c>
      <c r="J119" s="22">
        <v>177511.52735894977</v>
      </c>
      <c r="K119" s="22">
        <v>4.6845614699999993</v>
      </c>
      <c r="L119" s="23">
        <f t="shared" ref="L119" si="8">SUM(D119:K119)</f>
        <v>696164.20821320824</v>
      </c>
      <c r="M119" s="44"/>
    </row>
    <row r="120" spans="2:13" ht="15.75" customHeight="1" thickBot="1" x14ac:dyDescent="0.4">
      <c r="B120" s="60" t="str">
        <f>VAR</f>
        <v>ACUM. JUL25-JUN26</v>
      </c>
      <c r="C120" s="61"/>
      <c r="D120" s="62">
        <f>SUM(D108:D119)</f>
        <v>1286634.6303625284</v>
      </c>
      <c r="E120" s="63">
        <f t="shared" ref="E120:F120" si="9">SUM(E108:E119)</f>
        <v>1428277.5795656177</v>
      </c>
      <c r="F120" s="63">
        <f t="shared" si="9"/>
        <v>3028677.7002454889</v>
      </c>
      <c r="G120" s="63"/>
      <c r="H120" s="63"/>
      <c r="I120" s="63">
        <f t="shared" ref="I120:L120" si="10">SUM(I108:I119)</f>
        <v>29610.464442099994</v>
      </c>
      <c r="J120" s="63">
        <f t="shared" si="10"/>
        <v>1986068.5407587392</v>
      </c>
      <c r="K120" s="63">
        <f t="shared" si="10"/>
        <v>67.172695419999968</v>
      </c>
      <c r="L120" s="64">
        <f t="shared" si="10"/>
        <v>7759336.0880698934</v>
      </c>
      <c r="M120" s="44"/>
    </row>
    <row r="121" spans="2:13" ht="15" thickBot="1" x14ac:dyDescent="0.4">
      <c r="B121" s="28" t="str">
        <f>VAR_1</f>
        <v>VAR. ACUM. JUL-JUN (2025/2026)</v>
      </c>
      <c r="C121" s="29"/>
      <c r="D121" s="52">
        <f>SUM(D108:D119)/SUM(D96:D107)-1</f>
        <v>0.29927566803120231</v>
      </c>
      <c r="E121" s="53">
        <f t="shared" ref="E121:F121" si="11">SUM(E108:E119)/SUM(E96:E107)-1</f>
        <v>0.2175050264526881</v>
      </c>
      <c r="F121" s="53">
        <f t="shared" si="11"/>
        <v>0.13873372297092956</v>
      </c>
      <c r="G121" s="53"/>
      <c r="H121" s="53"/>
      <c r="I121" s="53">
        <f t="shared" ref="I121:L121" si="12">SUM(I108:I119)/SUM(I96:I107)-1</f>
        <v>0.48329547399689821</v>
      </c>
      <c r="J121" s="53">
        <f t="shared" si="12"/>
        <v>7.8108882750210329E-2</v>
      </c>
      <c r="K121" s="53">
        <f t="shared" si="12"/>
        <v>-0.29409665858177281</v>
      </c>
      <c r="L121" s="51">
        <f t="shared" si="12"/>
        <v>0.16065393000555694</v>
      </c>
      <c r="M121" s="44"/>
    </row>
    <row r="122" spans="2:13" ht="15" thickBot="1" x14ac:dyDescent="0.4">
      <c r="B122" s="28" t="str">
        <f>VAR_2</f>
        <v>PART. ACUM. JUL25-JUN26</v>
      </c>
      <c r="C122" s="29"/>
      <c r="D122" s="52">
        <f>SUM(D108:D119)/SUM($L$108:$L$119)</f>
        <v>0.16581761838371073</v>
      </c>
      <c r="E122" s="53">
        <f t="shared" ref="E122:F122" si="13">SUM(E108:E119)/SUM($L$108:$L$119)</f>
        <v>0.18407213753269663</v>
      </c>
      <c r="F122" s="53">
        <f t="shared" si="13"/>
        <v>0.39032691274993625</v>
      </c>
      <c r="G122" s="54"/>
      <c r="H122" s="53"/>
      <c r="I122" s="54">
        <f t="shared" ref="I122:L122" si="14">SUM(I108:I119)/SUM($L$108:$L$119)</f>
        <v>3.8161079899125092E-3</v>
      </c>
      <c r="J122" s="53">
        <f t="shared" si="14"/>
        <v>0.25595856632790431</v>
      </c>
      <c r="K122" s="54">
        <f t="shared" si="14"/>
        <v>8.6570158397029728E-6</v>
      </c>
      <c r="L122" s="51">
        <f t="shared" si="14"/>
        <v>1</v>
      </c>
      <c r="M122" s="44"/>
    </row>
    <row r="123" spans="2:13" ht="15" thickBot="1" x14ac:dyDescent="0.4">
      <c r="B123" s="28" t="s">
        <v>54</v>
      </c>
      <c r="C123" s="29"/>
      <c r="D123" s="52">
        <f>SUM(D96:D107)/SUM($L$96:$L$107)</f>
        <v>0.14812627926208011</v>
      </c>
      <c r="E123" s="53">
        <f t="shared" ref="E123:F123" si="15">SUM(E96:E107)/SUM($L$96:$L$107)</f>
        <v>0.1754769345423724</v>
      </c>
      <c r="F123" s="53">
        <f t="shared" si="15"/>
        <v>0.39784056283868835</v>
      </c>
      <c r="G123" s="54"/>
      <c r="H123" s="53"/>
      <c r="I123" s="54">
        <f t="shared" ref="I123:L123" si="16">SUM(I96:I107)/SUM($L$96:$L$107)</f>
        <v>2.9860407541611781E-3</v>
      </c>
      <c r="J123" s="53">
        <f t="shared" si="16"/>
        <v>0.27555594864336269</v>
      </c>
      <c r="K123" s="54">
        <f t="shared" si="16"/>
        <v>1.4233959335402242E-5</v>
      </c>
      <c r="L123" s="51">
        <f t="shared" si="16"/>
        <v>1</v>
      </c>
    </row>
    <row r="124" spans="2:13" ht="14.5" x14ac:dyDescent="0.35">
      <c r="D124" s="55"/>
      <c r="E124" s="55"/>
      <c r="F124" s="55"/>
      <c r="G124" s="55"/>
      <c r="H124" s="55"/>
      <c r="I124" s="55"/>
      <c r="J124" s="55"/>
      <c r="K124" s="55"/>
      <c r="L124" s="55"/>
    </row>
    <row r="125" spans="2:13" ht="14.5" x14ac:dyDescent="0.35"/>
    <row r="126" spans="2:13" ht="14.5" x14ac:dyDescent="0.35"/>
    <row r="127" spans="2:13" ht="14.5" x14ac:dyDescent="0.35"/>
    <row r="128" spans="2:13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hidden="1" x14ac:dyDescent="0.35"/>
    <row r="143" ht="14.5" hidden="1" x14ac:dyDescent="0.35"/>
    <row r="144" ht="14.5" hidden="1" x14ac:dyDescent="0.35"/>
    <row r="145" ht="14.5" hidden="1" x14ac:dyDescent="0.35"/>
    <row r="146" ht="14.5" hidden="1" x14ac:dyDescent="0.35"/>
    <row r="147" ht="14.5" hidden="1" x14ac:dyDescent="0.35"/>
    <row r="148" ht="14.5" hidden="1" x14ac:dyDescent="0.35"/>
    <row r="149" ht="14.5" hidden="1" x14ac:dyDescent="0.35"/>
    <row r="150" ht="14.5" hidden="1" x14ac:dyDescent="0.35"/>
    <row r="151" ht="14.5" hidden="1" x14ac:dyDescent="0.35"/>
    <row r="152" ht="14.5" hidden="1" x14ac:dyDescent="0.35"/>
    <row r="153" ht="14.5" hidden="1" x14ac:dyDescent="0.35"/>
    <row r="154" ht="14.5" hidden="1" x14ac:dyDescent="0.35"/>
  </sheetData>
  <mergeCells count="3">
    <mergeCell ref="B9:B10"/>
    <mergeCell ref="C9:C10"/>
    <mergeCell ref="D9:L9"/>
  </mergeCells>
  <phoneticPr fontId="24" type="noConversion"/>
  <pageMargins left="0.7" right="0.7" top="0.75" bottom="0.75" header="0.3" footer="0.3"/>
  <ignoredErrors>
    <ignoredError sqref="G123 G120:G122 I120:L123 D120:F12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</vt:lpstr>
      <vt:lpstr>9.1.TRAF_SENT</vt:lpstr>
      <vt:lpstr>9.6.TRAF_DEST</vt:lpstr>
      <vt:lpstr>9.2.TRAF_BAND</vt:lpstr>
      <vt:lpstr>9.3.TRAF_CLI.PLAN</vt:lpstr>
      <vt:lpstr>9.5.TRAF_EMP</vt:lpstr>
      <vt:lpstr>ÍNDICE!Área_de_impresión</vt:lpstr>
      <vt:lpstr>VAR</vt:lpstr>
      <vt:lpstr>VAR_1</vt:lpstr>
      <vt:lpstr>VAR_2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VERA</dc:creator>
  <cp:lastModifiedBy>Alejandro Vera</cp:lastModifiedBy>
  <dcterms:created xsi:type="dcterms:W3CDTF">2018-11-27T20:24:18Z</dcterms:created>
  <dcterms:modified xsi:type="dcterms:W3CDTF">2026-08-17T20:03:22Z</dcterms:modified>
</cp:coreProperties>
</file>