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mc:AlternateContent xmlns:mc="http://schemas.openxmlformats.org/markup-compatibility/2006">
    <mc:Choice Requires="x15">
      <x15ac:absPath xmlns:x15ac="http://schemas.microsoft.com/office/spreadsheetml/2010/11/ac" url="C:\Users\avera\Desktop\ALEJANDRO\AVERA11\STI\1Actualización Series\2025\Series de internet\Series a Septiembre 2025 enviadas Noviembre 2025\"/>
    </mc:Choice>
  </mc:AlternateContent>
  <xr:revisionPtr revIDLastSave="0" documentId="13_ncr:1_{9CDEC837-7671-48E4-943E-93741C69D88A}" xr6:coauthVersionLast="47" xr6:coauthVersionMax="47" xr10:uidLastSave="{00000000-0000-0000-0000-000000000000}"/>
  <bookViews>
    <workbookView xWindow="-110" yWindow="-110" windowWidth="19420" windowHeight="10300" tabRatio="842" activeTab="1" xr2:uid="{00000000-000D-0000-FFFF-FFFF00000000}"/>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61" r:id="rId10"/>
    <sheet name="7.11.1.CO_FIJAS_RES_COMUNA" sheetId="62" r:id="rId11"/>
    <sheet name="7.12.CO_FIJAS_CLI_OECD" sheetId="55" r:id="rId12"/>
    <sheet name="7.13.CO_FIJAS_TECN_OECD" sheetId="56" r:id="rId13"/>
    <sheet name="7.14.CO_FIJAS_SERV" sheetId="63" r:id="rId14"/>
    <sheet name="7.15.CO_FIJAS_TCL_TECN" sheetId="64" r:id="rId15"/>
  </sheets>
  <definedNames>
    <definedName name="_xlnm._FilterDatabase" localSheetId="1" hidden="1">'7.1.CO_TOT_FIJAS'!$C$6:$I$227</definedName>
    <definedName name="_xlnm._FilterDatabase" localSheetId="2" hidden="1">'7.3.Conex suscrip'!$B$8:$G$228</definedName>
    <definedName name="_xlnm._FilterDatabase" localSheetId="3" hidden="1">'7.4.Co_RG'!$B$7:$Q$213</definedName>
    <definedName name="_xlnm.Print_Area" localSheetId="1">'7.1.CO_TOT_FIJAS'!$A$1:$K$254</definedName>
    <definedName name="_xlnm.Print_Area" localSheetId="0">ÍNDICE!$A$1:$J$22</definedName>
    <definedName name="VAR">'7.1.CO_TOT_FIJAS'!$C$225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9" i="42" l="1"/>
  <c r="BR203" i="36"/>
  <c r="BQ203" i="36"/>
  <c r="BP203" i="36"/>
  <c r="BO203" i="36"/>
  <c r="BN203" i="36"/>
  <c r="BM203" i="36"/>
  <c r="BL203" i="36"/>
  <c r="H204" i="56"/>
  <c r="L201" i="64"/>
  <c r="R201" i="64"/>
  <c r="P201" i="64"/>
  <c r="O201" i="64"/>
  <c r="R200" i="64"/>
  <c r="Q200" i="64"/>
  <c r="P200" i="64"/>
  <c r="O200" i="64"/>
  <c r="N200" i="64"/>
  <c r="M200" i="64"/>
  <c r="J200" i="64"/>
  <c r="I200" i="64"/>
  <c r="H200" i="64"/>
  <c r="G200" i="64"/>
  <c r="F200" i="64"/>
  <c r="E200" i="64"/>
  <c r="BU56" i="63"/>
  <c r="BS56" i="63"/>
  <c r="BQ56" i="63"/>
  <c r="BP56" i="63"/>
  <c r="BO56" i="63"/>
  <c r="BN56" i="63"/>
  <c r="BM56" i="63"/>
  <c r="BL56" i="63"/>
  <c r="BK56" i="63"/>
  <c r="BH56" i="63"/>
  <c r="BG56" i="63"/>
  <c r="BE56" i="63"/>
  <c r="BD56" i="63"/>
  <c r="BC56" i="63"/>
  <c r="BB56" i="63"/>
  <c r="BA56" i="63"/>
  <c r="AZ56" i="63"/>
  <c r="AY56" i="63"/>
  <c r="AX56" i="63"/>
  <c r="AW56" i="63"/>
  <c r="AT56" i="63"/>
  <c r="AR56" i="63"/>
  <c r="AQ56" i="63"/>
  <c r="AP56" i="63"/>
  <c r="AN56" i="63"/>
  <c r="AM56" i="63"/>
  <c r="AL56" i="63"/>
  <c r="AK56" i="63"/>
  <c r="AJ56" i="63"/>
  <c r="AG56" i="63"/>
  <c r="AF56" i="63"/>
  <c r="AE56" i="63"/>
  <c r="AD56" i="63"/>
  <c r="AB56" i="63"/>
  <c r="AA56" i="63"/>
  <c r="Z56" i="63"/>
  <c r="Y56" i="63"/>
  <c r="W56" i="63"/>
  <c r="U56" i="63"/>
  <c r="T56" i="63"/>
  <c r="S56" i="63"/>
  <c r="R56" i="63"/>
  <c r="Q56" i="63"/>
  <c r="P56" i="63"/>
  <c r="O56" i="63"/>
  <c r="N56" i="63"/>
  <c r="M56" i="63"/>
  <c r="L56" i="63"/>
  <c r="K56" i="63"/>
  <c r="J56" i="63"/>
  <c r="I56" i="63"/>
  <c r="H56" i="63"/>
  <c r="G56" i="63"/>
  <c r="E56" i="63"/>
  <c r="I203" i="56"/>
  <c r="H203" i="56"/>
  <c r="G203" i="56"/>
  <c r="F203" i="56"/>
  <c r="E203" i="56"/>
  <c r="D203" i="56"/>
  <c r="E199" i="55"/>
  <c r="D199" i="55"/>
  <c r="G202" i="58"/>
  <c r="F202" i="58"/>
  <c r="E202" i="58"/>
  <c r="D202" i="58"/>
  <c r="BG201" i="36"/>
  <c r="BF201" i="36"/>
  <c r="BE201" i="36"/>
  <c r="BD201" i="36"/>
  <c r="BB201" i="36"/>
  <c r="BA201" i="36"/>
  <c r="AZ201" i="36"/>
  <c r="AY201" i="36"/>
  <c r="AX201" i="36"/>
  <c r="AV201" i="36"/>
  <c r="AU201" i="36"/>
  <c r="AQ201" i="36"/>
  <c r="AN201" i="36"/>
  <c r="AH201" i="36"/>
  <c r="W201" i="36"/>
  <c r="V201" i="36"/>
  <c r="T201" i="36"/>
  <c r="S201" i="36"/>
  <c r="R201" i="36"/>
  <c r="Q201" i="36"/>
  <c r="O201" i="36"/>
  <c r="N201" i="36"/>
  <c r="M201" i="36"/>
  <c r="L201" i="36"/>
  <c r="K201" i="36"/>
  <c r="F201" i="36"/>
  <c r="E201" i="36"/>
  <c r="E198" i="42"/>
  <c r="D198" i="42"/>
  <c r="J224" i="35"/>
  <c r="I224" i="35"/>
  <c r="H224" i="35"/>
  <c r="G224" i="35"/>
  <c r="F224" i="35"/>
  <c r="E224" i="35"/>
  <c r="S211" i="25"/>
  <c r="R211" i="25"/>
  <c r="Q211" i="25"/>
  <c r="P211" i="25"/>
  <c r="O211" i="25"/>
  <c r="N211" i="25"/>
  <c r="M211" i="25"/>
  <c r="L211" i="25"/>
  <c r="K211" i="25"/>
  <c r="J211" i="25"/>
  <c r="I211" i="25"/>
  <c r="H211" i="25"/>
  <c r="G211" i="25"/>
  <c r="F211" i="25"/>
  <c r="E211" i="25"/>
  <c r="D211" i="25"/>
  <c r="E225" i="24"/>
  <c r="D225" i="24"/>
  <c r="G225" i="3"/>
  <c r="E225" i="3"/>
  <c r="D198" i="64"/>
  <c r="L198" i="64"/>
  <c r="L200" i="64" s="1"/>
  <c r="T198" i="64"/>
  <c r="AH54" i="63"/>
  <c r="AH56" i="63" s="1"/>
  <c r="AU54" i="63"/>
  <c r="AU56" i="63" s="1"/>
  <c r="BI54" i="63"/>
  <c r="BI57" i="63" s="1"/>
  <c r="BT54" i="63"/>
  <c r="BT57" i="63" s="1"/>
  <c r="BV54" i="63"/>
  <c r="BV56" i="63" s="1"/>
  <c r="K201" i="56"/>
  <c r="K203" i="56" s="1"/>
  <c r="G197" i="55"/>
  <c r="G199" i="55" s="1"/>
  <c r="EE18" i="62"/>
  <c r="EE28" i="62"/>
  <c r="EE39" i="62"/>
  <c r="EE56" i="62"/>
  <c r="EE95" i="62"/>
  <c r="EE129" i="62"/>
  <c r="EE160" i="62"/>
  <c r="EE194" i="62"/>
  <c r="EE227" i="62"/>
  <c r="EE259" i="62"/>
  <c r="EE271" i="62"/>
  <c r="EE283" i="62"/>
  <c r="EE337" i="62"/>
  <c r="EE350" i="62"/>
  <c r="EE355" i="62"/>
  <c r="EE377" i="62"/>
  <c r="GP18" i="61"/>
  <c r="GP28" i="61"/>
  <c r="GP39" i="61"/>
  <c r="GP56" i="61"/>
  <c r="GP95" i="61"/>
  <c r="GP129" i="61"/>
  <c r="GP160" i="61"/>
  <c r="GP194" i="61"/>
  <c r="GP227" i="61"/>
  <c r="GP259" i="61"/>
  <c r="GP271" i="61"/>
  <c r="GP283" i="61"/>
  <c r="GP337" i="61"/>
  <c r="GP350" i="61"/>
  <c r="GP355" i="61"/>
  <c r="GP377" i="61"/>
  <c r="H200" i="58"/>
  <c r="H202" i="58" s="1"/>
  <c r="BL199" i="36"/>
  <c r="BL201" i="36" s="1"/>
  <c r="BM199" i="36"/>
  <c r="BN199" i="36"/>
  <c r="BO199" i="36"/>
  <c r="BO201" i="36" s="1"/>
  <c r="BP199" i="36"/>
  <c r="BQ199" i="36"/>
  <c r="BQ201" i="36" s="1"/>
  <c r="BH199" i="36"/>
  <c r="BA202" i="36" s="1"/>
  <c r="F196" i="42"/>
  <c r="F198" i="42" s="1"/>
  <c r="D222" i="35"/>
  <c r="H225" i="35" s="1"/>
  <c r="T209" i="25"/>
  <c r="T211" i="25" s="1"/>
  <c r="G223" i="24"/>
  <c r="G225" i="24" s="1"/>
  <c r="F223" i="3"/>
  <c r="H223" i="3"/>
  <c r="M201" i="64" l="1"/>
  <c r="N201" i="64"/>
  <c r="Q201" i="64"/>
  <c r="AB198" i="64"/>
  <c r="AB200" i="64" s="1"/>
  <c r="I201" i="64"/>
  <c r="J201" i="64"/>
  <c r="E201" i="64"/>
  <c r="D200" i="64"/>
  <c r="F201" i="64"/>
  <c r="G201" i="64"/>
  <c r="D201" i="64"/>
  <c r="H201" i="64"/>
  <c r="BS57" i="63"/>
  <c r="BT56" i="63"/>
  <c r="BK57" i="63"/>
  <c r="BL57" i="63"/>
  <c r="BM57" i="63"/>
  <c r="BN57" i="63"/>
  <c r="BO57" i="63"/>
  <c r="BP57" i="63"/>
  <c r="BQ57" i="63"/>
  <c r="BR57" i="63"/>
  <c r="AW57" i="63"/>
  <c r="AX57" i="63"/>
  <c r="AY57" i="63"/>
  <c r="AZ57" i="63"/>
  <c r="BA57" i="63"/>
  <c r="BB57" i="63"/>
  <c r="BC57" i="63"/>
  <c r="BI56" i="63"/>
  <c r="BD57" i="63"/>
  <c r="BE57" i="63"/>
  <c r="BF57" i="63"/>
  <c r="BG57" i="63"/>
  <c r="BH57" i="63"/>
  <c r="AU57" i="63"/>
  <c r="AS57" i="63"/>
  <c r="AT57" i="63"/>
  <c r="AJ57" i="63"/>
  <c r="AK57" i="63"/>
  <c r="AL57" i="63"/>
  <c r="AM57" i="63"/>
  <c r="AN57" i="63"/>
  <c r="AP57" i="63"/>
  <c r="AQ57" i="63"/>
  <c r="AR57" i="63"/>
  <c r="J57" i="63"/>
  <c r="M57" i="63"/>
  <c r="AA57" i="63"/>
  <c r="K57" i="63"/>
  <c r="AB57" i="63"/>
  <c r="L57" i="63"/>
  <c r="AC57" i="63"/>
  <c r="AD57" i="63"/>
  <c r="N57" i="63"/>
  <c r="AE57" i="63"/>
  <c r="O57" i="63"/>
  <c r="AF57" i="63"/>
  <c r="P57" i="63"/>
  <c r="AG57" i="63"/>
  <c r="Q57" i="63"/>
  <c r="AH57" i="63"/>
  <c r="R57" i="63"/>
  <c r="S57" i="63"/>
  <c r="T57" i="63"/>
  <c r="D57" i="63"/>
  <c r="U57" i="63"/>
  <c r="E57" i="63"/>
  <c r="W57" i="63"/>
  <c r="G57" i="63"/>
  <c r="X57" i="63"/>
  <c r="H57" i="63"/>
  <c r="Y57" i="63"/>
  <c r="I57" i="63"/>
  <c r="Z57" i="63"/>
  <c r="D204" i="56"/>
  <c r="E204" i="56"/>
  <c r="F204" i="56"/>
  <c r="G204" i="56"/>
  <c r="I204" i="56"/>
  <c r="K204" i="56"/>
  <c r="EE378" i="62"/>
  <c r="GP378" i="61"/>
  <c r="D203" i="58"/>
  <c r="E203" i="58"/>
  <c r="F203" i="58"/>
  <c r="G203" i="58"/>
  <c r="H203" i="58"/>
  <c r="T202" i="36"/>
  <c r="AU202" i="36"/>
  <c r="BF202" i="36"/>
  <c r="F202" i="36"/>
  <c r="P202" i="36"/>
  <c r="AH202" i="36"/>
  <c r="AN202" i="36"/>
  <c r="BB202" i="36"/>
  <c r="E199" i="42"/>
  <c r="F199" i="42"/>
  <c r="I225" i="35"/>
  <c r="J225" i="35"/>
  <c r="D225" i="35"/>
  <c r="D224" i="35"/>
  <c r="E225" i="35"/>
  <c r="F225" i="35"/>
  <c r="G225" i="35"/>
  <c r="D226" i="24"/>
  <c r="E226" i="24"/>
  <c r="G226" i="24"/>
  <c r="BH201" i="36"/>
  <c r="Q202" i="36"/>
  <c r="BC202" i="36"/>
  <c r="R202" i="36"/>
  <c r="BD202" i="36"/>
  <c r="BM201" i="36"/>
  <c r="S202" i="36"/>
  <c r="BE202" i="36"/>
  <c r="BN201" i="36"/>
  <c r="V202" i="36"/>
  <c r="BG202" i="36"/>
  <c r="BP201" i="36"/>
  <c r="W202" i="36"/>
  <c r="BH202" i="36"/>
  <c r="BR199" i="36"/>
  <c r="BM202" i="36" s="1"/>
  <c r="E202" i="36"/>
  <c r="AQ202" i="36"/>
  <c r="AV202" i="36"/>
  <c r="L202" i="36"/>
  <c r="AX202" i="36"/>
  <c r="M202" i="36"/>
  <c r="AY202" i="36"/>
  <c r="K202" i="36"/>
  <c r="N202" i="36"/>
  <c r="AZ202" i="36"/>
  <c r="O202" i="36"/>
  <c r="BW54" i="63"/>
  <c r="BW56" i="63" s="1"/>
  <c r="BB25" i="59"/>
  <c r="BL202" i="36" l="1"/>
  <c r="BR202" i="36"/>
  <c r="BO202" i="36"/>
  <c r="BR201" i="36"/>
  <c r="BN202" i="36"/>
  <c r="BP202" i="36"/>
  <c r="BQ202" i="36"/>
  <c r="P201" i="36"/>
  <c r="D197" i="64"/>
  <c r="L197" i="64"/>
  <c r="T197" i="64"/>
  <c r="AH53" i="63"/>
  <c r="AU53" i="63"/>
  <c r="BI53" i="63"/>
  <c r="BT53" i="63"/>
  <c r="BV53" i="63"/>
  <c r="K200" i="56"/>
  <c r="G196" i="55"/>
  <c r="ED18" i="62"/>
  <c r="ED28" i="62"/>
  <c r="ED39" i="62"/>
  <c r="ED56" i="62"/>
  <c r="ED95" i="62"/>
  <c r="ED129" i="62"/>
  <c r="ED160" i="62"/>
  <c r="ED194" i="62"/>
  <c r="ED227" i="62"/>
  <c r="ED259" i="62"/>
  <c r="ED271" i="62"/>
  <c r="ED283" i="62"/>
  <c r="ED337" i="62"/>
  <c r="ED350" i="62"/>
  <c r="ED355" i="62"/>
  <c r="ED377" i="62"/>
  <c r="GO18" i="61"/>
  <c r="GO28" i="61"/>
  <c r="GO39" i="61"/>
  <c r="GO56" i="61"/>
  <c r="GO95" i="61"/>
  <c r="GO129" i="61"/>
  <c r="GO160" i="61"/>
  <c r="GO194" i="61"/>
  <c r="GO227" i="61"/>
  <c r="GO259" i="61"/>
  <c r="GO271" i="61"/>
  <c r="GO283" i="61"/>
  <c r="GO337" i="61"/>
  <c r="GO350" i="61"/>
  <c r="GO355" i="61"/>
  <c r="GO377" i="61"/>
  <c r="H199" i="58"/>
  <c r="BL198" i="36"/>
  <c r="BM198" i="36"/>
  <c r="BN198" i="36"/>
  <c r="BO198" i="36"/>
  <c r="BP198" i="36"/>
  <c r="BQ198" i="36"/>
  <c r="BH198" i="36"/>
  <c r="F195" i="42"/>
  <c r="D221" i="35"/>
  <c r="T208" i="25"/>
  <c r="G222" i="24"/>
  <c r="F222" i="3"/>
  <c r="H222" i="3"/>
  <c r="AF25" i="59"/>
  <c r="AD25" i="59"/>
  <c r="AB197" i="64" l="1"/>
  <c r="BW53" i="63"/>
  <c r="ED378" i="62"/>
  <c r="GO378" i="61"/>
  <c r="BR198" i="36"/>
  <c r="D196" i="64"/>
  <c r="L196" i="64"/>
  <c r="T196" i="64"/>
  <c r="AH52" i="63"/>
  <c r="AU52" i="63"/>
  <c r="BI52" i="63"/>
  <c r="BT52" i="63"/>
  <c r="BV52" i="63"/>
  <c r="K199" i="56"/>
  <c r="G195" i="55"/>
  <c r="EC18" i="62"/>
  <c r="EC28" i="62"/>
  <c r="EC39" i="62"/>
  <c r="EC56" i="62"/>
  <c r="EC95" i="62"/>
  <c r="EC129" i="62"/>
  <c r="EC160" i="62"/>
  <c r="EC194" i="62"/>
  <c r="EC227" i="62"/>
  <c r="EC259" i="62"/>
  <c r="EC271" i="62"/>
  <c r="EC283" i="62"/>
  <c r="EC337" i="62"/>
  <c r="EC350" i="62"/>
  <c r="EC355" i="62"/>
  <c r="EC377" i="62"/>
  <c r="GN18" i="61"/>
  <c r="GN28" i="61"/>
  <c r="GN39" i="61"/>
  <c r="GN56" i="61"/>
  <c r="GN95" i="61"/>
  <c r="GN129" i="61"/>
  <c r="GN160" i="61"/>
  <c r="GN194" i="61"/>
  <c r="GN227" i="61"/>
  <c r="GN259" i="61"/>
  <c r="GN271" i="61"/>
  <c r="GN283" i="61"/>
  <c r="GN337" i="61"/>
  <c r="GN350" i="61"/>
  <c r="GN355" i="61"/>
  <c r="GN377" i="61"/>
  <c r="H198" i="58"/>
  <c r="BL197" i="36"/>
  <c r="BM197" i="36"/>
  <c r="BN197" i="36"/>
  <c r="BO197" i="36"/>
  <c r="BP197" i="36"/>
  <c r="BQ197" i="36"/>
  <c r="BH197" i="36"/>
  <c r="F194" i="42"/>
  <c r="D220" i="35"/>
  <c r="T207" i="25"/>
  <c r="G221" i="24"/>
  <c r="F221" i="3"/>
  <c r="H221" i="3"/>
  <c r="D195" i="64"/>
  <c r="L195" i="64"/>
  <c r="T195" i="64"/>
  <c r="AH51" i="63"/>
  <c r="AU51" i="63"/>
  <c r="BI51" i="63"/>
  <c r="BT51" i="63"/>
  <c r="BV51" i="63"/>
  <c r="K198" i="56"/>
  <c r="G194" i="55"/>
  <c r="EB18" i="62"/>
  <c r="EB28" i="62"/>
  <c r="EB39" i="62"/>
  <c r="EB56" i="62"/>
  <c r="EB95" i="62"/>
  <c r="EB129" i="62"/>
  <c r="EB160" i="62"/>
  <c r="EB194" i="62"/>
  <c r="EB227" i="62"/>
  <c r="EB259" i="62"/>
  <c r="EB271" i="62"/>
  <c r="EB283" i="62"/>
  <c r="EB337" i="62"/>
  <c r="EB350" i="62"/>
  <c r="EB355" i="62"/>
  <c r="EB377" i="62"/>
  <c r="GM18" i="61"/>
  <c r="GM28" i="61"/>
  <c r="GM39" i="61"/>
  <c r="GM56" i="61"/>
  <c r="GM95" i="61"/>
  <c r="GM129" i="61"/>
  <c r="GM160" i="61"/>
  <c r="GM194" i="61"/>
  <c r="GM227" i="61"/>
  <c r="GM259" i="61"/>
  <c r="GM271" i="61"/>
  <c r="GM283" i="61"/>
  <c r="GM337" i="61"/>
  <c r="GM350" i="61"/>
  <c r="GM355" i="61"/>
  <c r="GM377" i="61"/>
  <c r="H197" i="58"/>
  <c r="BL196" i="36"/>
  <c r="BM196" i="36"/>
  <c r="BN196" i="36"/>
  <c r="BO196" i="36"/>
  <c r="BP196" i="36"/>
  <c r="BQ196" i="36"/>
  <c r="BH196" i="36"/>
  <c r="F193" i="42"/>
  <c r="D219" i="35"/>
  <c r="T206" i="25"/>
  <c r="G220" i="24"/>
  <c r="F220" i="3"/>
  <c r="H220" i="3"/>
  <c r="AH50" i="63"/>
  <c r="AU50" i="63"/>
  <c r="BI50" i="63"/>
  <c r="BT50" i="63"/>
  <c r="BV50" i="63"/>
  <c r="K197" i="56"/>
  <c r="G193" i="55"/>
  <c r="EA18" i="62"/>
  <c r="EA28" i="62"/>
  <c r="EA39" i="62"/>
  <c r="EA56" i="62"/>
  <c r="EA95" i="62"/>
  <c r="EA129" i="62"/>
  <c r="EA160" i="62"/>
  <c r="EA194" i="62"/>
  <c r="EA227" i="62"/>
  <c r="EA259" i="62"/>
  <c r="EA271" i="62"/>
  <c r="EA283" i="62"/>
  <c r="EA337" i="62"/>
  <c r="EA350" i="62"/>
  <c r="EA355" i="62"/>
  <c r="EA377" i="62"/>
  <c r="GL18" i="61"/>
  <c r="GL28" i="61"/>
  <c r="GL39" i="61"/>
  <c r="GL56" i="61"/>
  <c r="GL95" i="61"/>
  <c r="GL129" i="61"/>
  <c r="GL160" i="61"/>
  <c r="GL194" i="61"/>
  <c r="GL227" i="61"/>
  <c r="GL259" i="61"/>
  <c r="GL271" i="61"/>
  <c r="GL283" i="61"/>
  <c r="GL337" i="61"/>
  <c r="GL350" i="61"/>
  <c r="GL355" i="61"/>
  <c r="GL377" i="61"/>
  <c r="H196" i="58"/>
  <c r="BL195" i="36"/>
  <c r="BM195" i="36"/>
  <c r="BN195" i="36"/>
  <c r="BO195" i="36"/>
  <c r="BP195" i="36"/>
  <c r="BQ195" i="36"/>
  <c r="BH195" i="36"/>
  <c r="F192" i="42"/>
  <c r="AB196" i="64" l="1"/>
  <c r="BW52" i="63"/>
  <c r="EC378" i="62"/>
  <c r="GN378" i="61"/>
  <c r="BR197" i="36"/>
  <c r="AB195" i="64"/>
  <c r="BW51" i="63"/>
  <c r="EB378" i="62"/>
  <c r="GM378" i="61"/>
  <c r="BR196" i="36"/>
  <c r="BW50" i="63"/>
  <c r="EA378" i="62"/>
  <c r="GL378" i="61"/>
  <c r="BR195" i="36"/>
  <c r="T194" i="64"/>
  <c r="T193" i="64"/>
  <c r="T192" i="64"/>
  <c r="T191" i="64"/>
  <c r="T190" i="64"/>
  <c r="T189" i="64"/>
  <c r="T188" i="64"/>
  <c r="T187" i="64"/>
  <c r="T186" i="64"/>
  <c r="T185" i="64"/>
  <c r="T184" i="64"/>
  <c r="T183" i="64"/>
  <c r="T182" i="64"/>
  <c r="T181" i="64"/>
  <c r="T180" i="64"/>
  <c r="T179" i="64"/>
  <c r="T178" i="64"/>
  <c r="T177" i="64"/>
  <c r="T176" i="64"/>
  <c r="T175" i="64"/>
  <c r="T174" i="64"/>
  <c r="T173" i="64"/>
  <c r="T172" i="64"/>
  <c r="T171" i="64"/>
  <c r="T170" i="64"/>
  <c r="T169" i="64"/>
  <c r="T168" i="64"/>
  <c r="T167" i="64"/>
  <c r="T166" i="64"/>
  <c r="T165" i="64"/>
  <c r="T164" i="64"/>
  <c r="T163" i="64"/>
  <c r="T162" i="64"/>
  <c r="T161" i="64"/>
  <c r="T160" i="64"/>
  <c r="T159" i="64"/>
  <c r="T158" i="64"/>
  <c r="T157" i="64"/>
  <c r="T156" i="64"/>
  <c r="T155" i="64"/>
  <c r="T154" i="64"/>
  <c r="T153" i="64"/>
  <c r="T152" i="64"/>
  <c r="T151" i="64"/>
  <c r="T150" i="64"/>
  <c r="T149" i="64"/>
  <c r="T148" i="64"/>
  <c r="T147" i="64"/>
  <c r="T146" i="64"/>
  <c r="T145" i="64"/>
  <c r="T144" i="64"/>
  <c r="T143" i="64"/>
  <c r="T142" i="64"/>
  <c r="T141" i="64"/>
  <c r="T140" i="64"/>
  <c r="T139" i="64"/>
  <c r="T138" i="64"/>
  <c r="T137" i="64"/>
  <c r="T136" i="64"/>
  <c r="T135" i="64"/>
  <c r="T134" i="64"/>
  <c r="T133" i="64"/>
  <c r="T132" i="64"/>
  <c r="T131" i="64"/>
  <c r="T130" i="64"/>
  <c r="T129" i="64"/>
  <c r="T128" i="64"/>
  <c r="T127" i="64"/>
  <c r="T126" i="64"/>
  <c r="T125" i="64"/>
  <c r="T124" i="64"/>
  <c r="T123" i="64"/>
  <c r="T122" i="64"/>
  <c r="T121" i="64"/>
  <c r="T120" i="64"/>
  <c r="T119" i="64"/>
  <c r="T118" i="64"/>
  <c r="T117" i="64"/>
  <c r="T116" i="64"/>
  <c r="T115" i="64"/>
  <c r="T114" i="64"/>
  <c r="T113" i="64"/>
  <c r="T112" i="64"/>
  <c r="T111" i="64"/>
  <c r="T110" i="64"/>
  <c r="T109" i="64"/>
  <c r="T108" i="64"/>
  <c r="T107" i="64"/>
  <c r="T106" i="64"/>
  <c r="T105" i="64"/>
  <c r="T104" i="64"/>
  <c r="T103" i="64"/>
  <c r="T102" i="64"/>
  <c r="T101" i="64"/>
  <c r="T100" i="64"/>
  <c r="T99" i="64"/>
  <c r="T98" i="64"/>
  <c r="T97" i="64"/>
  <c r="T96" i="64"/>
  <c r="T95" i="64"/>
  <c r="T94" i="64"/>
  <c r="T93" i="64"/>
  <c r="T92" i="64"/>
  <c r="T91" i="64"/>
  <c r="T90" i="64"/>
  <c r="T89" i="64"/>
  <c r="T88" i="64"/>
  <c r="T87" i="64"/>
  <c r="T86" i="64"/>
  <c r="T85" i="64"/>
  <c r="T84" i="64"/>
  <c r="T83" i="64"/>
  <c r="T82" i="64"/>
  <c r="T81" i="64"/>
  <c r="T80" i="64"/>
  <c r="T79" i="64"/>
  <c r="T78" i="64"/>
  <c r="T77" i="64"/>
  <c r="T76" i="64"/>
  <c r="T75" i="64"/>
  <c r="T74" i="64"/>
  <c r="T73" i="64"/>
  <c r="T72" i="64"/>
  <c r="T71" i="64"/>
  <c r="T70" i="64"/>
  <c r="T69" i="64"/>
  <c r="T68" i="64"/>
  <c r="T67" i="64"/>
  <c r="T66" i="64"/>
  <c r="T65" i="64"/>
  <c r="T64" i="64"/>
  <c r="T63" i="64"/>
  <c r="T62" i="64"/>
  <c r="T61" i="64"/>
  <c r="T60" i="64"/>
  <c r="T59" i="64"/>
  <c r="T58" i="64"/>
  <c r="T57" i="64"/>
  <c r="T56" i="64"/>
  <c r="T55" i="64"/>
  <c r="T54" i="64"/>
  <c r="T53" i="64"/>
  <c r="T52" i="64"/>
  <c r="T51" i="64"/>
  <c r="T50" i="64"/>
  <c r="T49" i="64"/>
  <c r="T48" i="64"/>
  <c r="T47" i="64"/>
  <c r="T46" i="64"/>
  <c r="T45" i="64"/>
  <c r="T44" i="64"/>
  <c r="T43" i="64"/>
  <c r="T42" i="64"/>
  <c r="T41" i="64"/>
  <c r="T40" i="64"/>
  <c r="T39" i="64"/>
  <c r="T38" i="64"/>
  <c r="T37" i="64"/>
  <c r="T36" i="64"/>
  <c r="T35" i="64"/>
  <c r="T34" i="64"/>
  <c r="T33" i="64"/>
  <c r="T32" i="64"/>
  <c r="T31" i="64"/>
  <c r="T30" i="64"/>
  <c r="T29" i="64"/>
  <c r="T28" i="64"/>
  <c r="T27" i="64"/>
  <c r="T26" i="64"/>
  <c r="T25" i="64"/>
  <c r="T24" i="64"/>
  <c r="T23" i="64"/>
  <c r="T22" i="64"/>
  <c r="T21" i="64"/>
  <c r="T20" i="64"/>
  <c r="T19" i="64"/>
  <c r="T18" i="64"/>
  <c r="T17" i="64"/>
  <c r="T16" i="64"/>
  <c r="T15" i="64"/>
  <c r="T14" i="64"/>
  <c r="T13" i="64"/>
  <c r="T12" i="64"/>
  <c r="T11" i="64"/>
  <c r="T10" i="64"/>
  <c r="L194" i="64"/>
  <c r="L193" i="64"/>
  <c r="L192" i="64"/>
  <c r="L191" i="64"/>
  <c r="L190" i="64"/>
  <c r="L189" i="64"/>
  <c r="L188" i="64"/>
  <c r="L187" i="64"/>
  <c r="L186" i="64"/>
  <c r="L185" i="64"/>
  <c r="L184" i="64"/>
  <c r="L183" i="64"/>
  <c r="L182" i="64"/>
  <c r="L181" i="64"/>
  <c r="L180" i="64"/>
  <c r="L179" i="64"/>
  <c r="L178" i="64"/>
  <c r="L177" i="64"/>
  <c r="L176" i="64"/>
  <c r="L175" i="64"/>
  <c r="L174" i="64"/>
  <c r="L173" i="64"/>
  <c r="L172" i="64"/>
  <c r="L171" i="64"/>
  <c r="L170" i="64"/>
  <c r="L169" i="64"/>
  <c r="L168" i="64"/>
  <c r="L167" i="64"/>
  <c r="L166" i="64"/>
  <c r="L165" i="64"/>
  <c r="L164" i="64"/>
  <c r="L163" i="64"/>
  <c r="L162" i="64"/>
  <c r="L161" i="64"/>
  <c r="L160" i="64"/>
  <c r="L159" i="64"/>
  <c r="L158" i="64"/>
  <c r="L157" i="64"/>
  <c r="L156" i="64"/>
  <c r="L155" i="64"/>
  <c r="L154" i="64"/>
  <c r="L153" i="64"/>
  <c r="L152" i="64"/>
  <c r="L151" i="64"/>
  <c r="L150" i="64"/>
  <c r="L149" i="64"/>
  <c r="L148" i="64"/>
  <c r="L147" i="64"/>
  <c r="L146" i="64"/>
  <c r="L145" i="64"/>
  <c r="L144" i="64"/>
  <c r="L143" i="64"/>
  <c r="L142" i="64"/>
  <c r="L141" i="64"/>
  <c r="L140" i="64"/>
  <c r="L139" i="64"/>
  <c r="L138" i="64"/>
  <c r="L137" i="64"/>
  <c r="L136" i="64"/>
  <c r="L135" i="64"/>
  <c r="L134" i="64"/>
  <c r="L133" i="64"/>
  <c r="L132" i="64"/>
  <c r="L131" i="64"/>
  <c r="L130" i="64"/>
  <c r="L129" i="64"/>
  <c r="L128" i="64"/>
  <c r="L127" i="64"/>
  <c r="L126" i="64"/>
  <c r="L125" i="64"/>
  <c r="L124" i="64"/>
  <c r="L123" i="64"/>
  <c r="L122" i="64"/>
  <c r="L121" i="64"/>
  <c r="L120" i="64"/>
  <c r="L119" i="64"/>
  <c r="L118" i="64"/>
  <c r="L117" i="64"/>
  <c r="L116" i="64"/>
  <c r="L115" i="64"/>
  <c r="L114" i="64"/>
  <c r="L113" i="64"/>
  <c r="L112" i="64"/>
  <c r="L111" i="64"/>
  <c r="L110" i="64"/>
  <c r="L109" i="64"/>
  <c r="L108" i="64"/>
  <c r="L107" i="64"/>
  <c r="L106" i="64"/>
  <c r="L105" i="64"/>
  <c r="L104" i="64"/>
  <c r="L103" i="64"/>
  <c r="L102" i="64"/>
  <c r="L101" i="64"/>
  <c r="L100" i="64"/>
  <c r="L99" i="64"/>
  <c r="L98" i="64"/>
  <c r="L97" i="64"/>
  <c r="L96" i="64"/>
  <c r="L95" i="64"/>
  <c r="L94" i="64"/>
  <c r="L93" i="64"/>
  <c r="L92" i="64"/>
  <c r="L91" i="64"/>
  <c r="L90" i="64"/>
  <c r="L89" i="64"/>
  <c r="L88" i="64"/>
  <c r="L87" i="64"/>
  <c r="L86" i="64"/>
  <c r="L85" i="64"/>
  <c r="L84" i="64"/>
  <c r="L83" i="64"/>
  <c r="L82" i="64"/>
  <c r="L81" i="64"/>
  <c r="L80" i="64"/>
  <c r="L79" i="64"/>
  <c r="L78" i="64"/>
  <c r="L77" i="64"/>
  <c r="L76" i="64"/>
  <c r="L75" i="64"/>
  <c r="L74" i="64"/>
  <c r="L73" i="64"/>
  <c r="L72" i="64"/>
  <c r="L71" i="64"/>
  <c r="L70" i="64"/>
  <c r="L69" i="64"/>
  <c r="L68" i="64"/>
  <c r="L67" i="64"/>
  <c r="L66" i="64"/>
  <c r="L65" i="64"/>
  <c r="L64" i="64"/>
  <c r="L63" i="64"/>
  <c r="L62" i="64"/>
  <c r="L61" i="64"/>
  <c r="L60" i="64"/>
  <c r="L59" i="64"/>
  <c r="L58" i="64"/>
  <c r="L57" i="64"/>
  <c r="L56" i="64"/>
  <c r="L55" i="64"/>
  <c r="L54" i="64"/>
  <c r="L53" i="64"/>
  <c r="L52" i="64"/>
  <c r="L51" i="64"/>
  <c r="L50" i="64"/>
  <c r="L49" i="64"/>
  <c r="L48" i="64"/>
  <c r="L47" i="64"/>
  <c r="L46" i="64"/>
  <c r="L45" i="64"/>
  <c r="L44" i="64"/>
  <c r="L43" i="64"/>
  <c r="L42" i="64"/>
  <c r="L41" i="64"/>
  <c r="L40" i="64"/>
  <c r="L39" i="64"/>
  <c r="L38" i="64"/>
  <c r="L37" i="64"/>
  <c r="L36" i="64"/>
  <c r="L35" i="64"/>
  <c r="L34" i="64"/>
  <c r="L33" i="64"/>
  <c r="L32" i="64"/>
  <c r="L31" i="64"/>
  <c r="L30" i="64"/>
  <c r="L29" i="64"/>
  <c r="L28" i="64"/>
  <c r="L27" i="64"/>
  <c r="L26" i="64"/>
  <c r="L25" i="64"/>
  <c r="L24" i="64"/>
  <c r="L23" i="64"/>
  <c r="L22" i="64"/>
  <c r="L21" i="64"/>
  <c r="L20" i="64"/>
  <c r="L19" i="64"/>
  <c r="L18" i="64"/>
  <c r="L17" i="64"/>
  <c r="L16" i="64"/>
  <c r="L15" i="64"/>
  <c r="L14" i="64"/>
  <c r="L13" i="64"/>
  <c r="L12" i="64"/>
  <c r="L11" i="64"/>
  <c r="L10" i="64"/>
  <c r="D21" i="64"/>
  <c r="D20" i="64"/>
  <c r="D19" i="64"/>
  <c r="D18" i="64"/>
  <c r="D17" i="64"/>
  <c r="D16" i="64"/>
  <c r="D15" i="64"/>
  <c r="D14" i="64"/>
  <c r="D13" i="64"/>
  <c r="D12" i="64"/>
  <c r="D11" i="64"/>
  <c r="D10" i="64"/>
  <c r="AB19" i="64" l="1"/>
  <c r="AB14" i="64"/>
  <c r="AB18" i="64"/>
  <c r="AB10" i="64"/>
  <c r="AB16" i="64"/>
  <c r="AB15" i="64"/>
  <c r="AB13" i="64"/>
  <c r="AB20" i="64"/>
  <c r="AB11" i="64"/>
  <c r="AB12" i="64"/>
  <c r="AB17" i="64"/>
  <c r="AB21" i="64"/>
  <c r="H17" i="35" l="1"/>
  <c r="G17" i="35"/>
  <c r="D45" i="35"/>
  <c r="D44" i="35"/>
  <c r="D43" i="35"/>
  <c r="D42" i="35"/>
  <c r="D41" i="35"/>
  <c r="D40" i="35"/>
  <c r="D39" i="35"/>
  <c r="D38" i="35"/>
  <c r="D37" i="35"/>
  <c r="D36" i="35"/>
  <c r="D35" i="35"/>
  <c r="D34" i="35"/>
  <c r="H31" i="35"/>
  <c r="G31" i="35"/>
  <c r="F31" i="35"/>
  <c r="E31" i="35"/>
  <c r="D31" i="35" l="1"/>
  <c r="B201" i="64" l="1"/>
  <c r="B200" i="64"/>
  <c r="D194" i="64"/>
  <c r="D193" i="64"/>
  <c r="D192" i="64"/>
  <c r="AB192" i="64" s="1"/>
  <c r="D191" i="64"/>
  <c r="AB191" i="64" s="1"/>
  <c r="D190" i="64"/>
  <c r="AB190" i="64" s="1"/>
  <c r="D189" i="64"/>
  <c r="AB189" i="64" s="1"/>
  <c r="D188" i="64"/>
  <c r="AB188" i="64" s="1"/>
  <c r="D187" i="64"/>
  <c r="AB187" i="64" s="1"/>
  <c r="D186" i="64"/>
  <c r="AB186" i="64" s="1"/>
  <c r="D185" i="64"/>
  <c r="D184" i="64"/>
  <c r="D183" i="64"/>
  <c r="D182" i="64"/>
  <c r="AB182" i="64" s="1"/>
  <c r="D181" i="64"/>
  <c r="AB181" i="64" s="1"/>
  <c r="D180" i="64"/>
  <c r="AB180" i="64" s="1"/>
  <c r="D179" i="64"/>
  <c r="AB179" i="64" s="1"/>
  <c r="D178" i="64"/>
  <c r="AB178" i="64" s="1"/>
  <c r="D177" i="64"/>
  <c r="AB177" i="64" s="1"/>
  <c r="D176" i="64"/>
  <c r="AB176" i="64" s="1"/>
  <c r="D175" i="64"/>
  <c r="AB175" i="64" s="1"/>
  <c r="D174" i="64"/>
  <c r="AB174" i="64" s="1"/>
  <c r="D173" i="64"/>
  <c r="AB173" i="64" s="1"/>
  <c r="D172" i="64"/>
  <c r="AB172" i="64" s="1"/>
  <c r="D171" i="64"/>
  <c r="AB171" i="64" s="1"/>
  <c r="D170" i="64"/>
  <c r="AB170" i="64" s="1"/>
  <c r="D169" i="64"/>
  <c r="AB169" i="64" s="1"/>
  <c r="D168" i="64"/>
  <c r="AB168" i="64" s="1"/>
  <c r="D167" i="64"/>
  <c r="AB167" i="64" s="1"/>
  <c r="D166" i="64"/>
  <c r="AB166" i="64" s="1"/>
  <c r="D165" i="64"/>
  <c r="AB165" i="64" s="1"/>
  <c r="D164" i="64"/>
  <c r="AB164" i="64" s="1"/>
  <c r="D163" i="64"/>
  <c r="AB163" i="64" s="1"/>
  <c r="D162" i="64"/>
  <c r="AB162" i="64" s="1"/>
  <c r="D161" i="64"/>
  <c r="AB161" i="64" s="1"/>
  <c r="D160" i="64"/>
  <c r="AB160" i="64" s="1"/>
  <c r="D159" i="64"/>
  <c r="AB159" i="64" s="1"/>
  <c r="D158" i="64"/>
  <c r="AB158" i="64" s="1"/>
  <c r="D157" i="64"/>
  <c r="AB157" i="64" s="1"/>
  <c r="D156" i="64"/>
  <c r="AB156" i="64" s="1"/>
  <c r="D155" i="64"/>
  <c r="AB155" i="64" s="1"/>
  <c r="D154" i="64"/>
  <c r="AB154" i="64" s="1"/>
  <c r="D153" i="64"/>
  <c r="AB153" i="64" s="1"/>
  <c r="D152" i="64"/>
  <c r="AB152" i="64" s="1"/>
  <c r="D151" i="64"/>
  <c r="AB151" i="64" s="1"/>
  <c r="D150" i="64"/>
  <c r="AB150" i="64" s="1"/>
  <c r="D149" i="64"/>
  <c r="AB149" i="64" s="1"/>
  <c r="D148" i="64"/>
  <c r="AB148" i="64" s="1"/>
  <c r="D147" i="64"/>
  <c r="AB147" i="64" s="1"/>
  <c r="D146" i="64"/>
  <c r="AB146" i="64" s="1"/>
  <c r="D145" i="64"/>
  <c r="AB145" i="64" s="1"/>
  <c r="D144" i="64"/>
  <c r="AB144" i="64" s="1"/>
  <c r="D143" i="64"/>
  <c r="AB143" i="64" s="1"/>
  <c r="D142" i="64"/>
  <c r="AB142" i="64" s="1"/>
  <c r="D141" i="64"/>
  <c r="AB141" i="64" s="1"/>
  <c r="D140" i="64"/>
  <c r="AB140" i="64" s="1"/>
  <c r="D139" i="64"/>
  <c r="AB139" i="64" s="1"/>
  <c r="D138" i="64"/>
  <c r="AB138" i="64" s="1"/>
  <c r="D137" i="64"/>
  <c r="AB137" i="64" s="1"/>
  <c r="D136" i="64"/>
  <c r="AB136" i="64" s="1"/>
  <c r="D135" i="64"/>
  <c r="AB135" i="64" s="1"/>
  <c r="D134" i="64"/>
  <c r="AB134" i="64" s="1"/>
  <c r="D133" i="64"/>
  <c r="AB133" i="64" s="1"/>
  <c r="D132" i="64"/>
  <c r="AB132" i="64" s="1"/>
  <c r="D131" i="64"/>
  <c r="AB131" i="64" s="1"/>
  <c r="D130" i="64"/>
  <c r="AB130" i="64" s="1"/>
  <c r="D129" i="64"/>
  <c r="AB129" i="64" s="1"/>
  <c r="D128" i="64"/>
  <c r="AB128" i="64" s="1"/>
  <c r="D127" i="64"/>
  <c r="AB127" i="64" s="1"/>
  <c r="D126" i="64"/>
  <c r="AB126" i="64" s="1"/>
  <c r="D125" i="64"/>
  <c r="AB125" i="64" s="1"/>
  <c r="D124" i="64"/>
  <c r="AB124" i="64" s="1"/>
  <c r="D123" i="64"/>
  <c r="AB123" i="64" s="1"/>
  <c r="D122" i="64"/>
  <c r="AB122" i="64" s="1"/>
  <c r="D121" i="64"/>
  <c r="AB121" i="64" s="1"/>
  <c r="D120" i="64"/>
  <c r="AB120" i="64" s="1"/>
  <c r="D119" i="64"/>
  <c r="AB119" i="64" s="1"/>
  <c r="D118" i="64"/>
  <c r="AB118" i="64" s="1"/>
  <c r="D117" i="64"/>
  <c r="AB117" i="64" s="1"/>
  <c r="D116" i="64"/>
  <c r="AB116" i="64" s="1"/>
  <c r="D115" i="64"/>
  <c r="AB115" i="64" s="1"/>
  <c r="D114" i="64"/>
  <c r="AB114" i="64" s="1"/>
  <c r="D113" i="64"/>
  <c r="AB113" i="64" s="1"/>
  <c r="D112" i="64"/>
  <c r="AB112" i="64" s="1"/>
  <c r="D111" i="64"/>
  <c r="AB111" i="64" s="1"/>
  <c r="D110" i="64"/>
  <c r="AB110" i="64" s="1"/>
  <c r="D109" i="64"/>
  <c r="AB109" i="64" s="1"/>
  <c r="D108" i="64"/>
  <c r="AB108" i="64" s="1"/>
  <c r="D107" i="64"/>
  <c r="AB107" i="64" s="1"/>
  <c r="D106" i="64"/>
  <c r="AB106" i="64" s="1"/>
  <c r="D105" i="64"/>
  <c r="AB105" i="64" s="1"/>
  <c r="D104" i="64"/>
  <c r="AB104" i="64" s="1"/>
  <c r="D103" i="64"/>
  <c r="AB103" i="64" s="1"/>
  <c r="D102" i="64"/>
  <c r="AB102" i="64" s="1"/>
  <c r="D101" i="64"/>
  <c r="AB101" i="64" s="1"/>
  <c r="D100" i="64"/>
  <c r="AB100" i="64" s="1"/>
  <c r="D99" i="64"/>
  <c r="AB99" i="64" s="1"/>
  <c r="D98" i="64"/>
  <c r="AB98" i="64" s="1"/>
  <c r="D97" i="64"/>
  <c r="AB97" i="64" s="1"/>
  <c r="D96" i="64"/>
  <c r="AB96" i="64" s="1"/>
  <c r="D95" i="64"/>
  <c r="AB95" i="64" s="1"/>
  <c r="D94" i="64"/>
  <c r="AB94" i="64" s="1"/>
  <c r="D93" i="64"/>
  <c r="AB93" i="64" s="1"/>
  <c r="D92" i="64"/>
  <c r="AB92" i="64" s="1"/>
  <c r="D91" i="64"/>
  <c r="AB91" i="64" s="1"/>
  <c r="D90" i="64"/>
  <c r="AB90" i="64" s="1"/>
  <c r="D89" i="64"/>
  <c r="AB89" i="64" s="1"/>
  <c r="D88" i="64"/>
  <c r="AB88" i="64" s="1"/>
  <c r="D87" i="64"/>
  <c r="AB87" i="64" s="1"/>
  <c r="D86" i="64"/>
  <c r="AB86" i="64" s="1"/>
  <c r="D85" i="64"/>
  <c r="AB85" i="64" s="1"/>
  <c r="D84" i="64"/>
  <c r="AB84" i="64" s="1"/>
  <c r="D83" i="64"/>
  <c r="AB83" i="64" s="1"/>
  <c r="D82" i="64"/>
  <c r="AB82" i="64" s="1"/>
  <c r="D81" i="64"/>
  <c r="AB81" i="64" s="1"/>
  <c r="D80" i="64"/>
  <c r="AB80" i="64" s="1"/>
  <c r="D79" i="64"/>
  <c r="AB79" i="64" s="1"/>
  <c r="D78" i="64"/>
  <c r="AB78" i="64" s="1"/>
  <c r="D77" i="64"/>
  <c r="AB77" i="64" s="1"/>
  <c r="D76" i="64"/>
  <c r="AB76" i="64" s="1"/>
  <c r="D75" i="64"/>
  <c r="AB75" i="64" s="1"/>
  <c r="D74" i="64"/>
  <c r="AB74" i="64" s="1"/>
  <c r="D73" i="64"/>
  <c r="AB73" i="64" s="1"/>
  <c r="D72" i="64"/>
  <c r="AB72" i="64" s="1"/>
  <c r="D71" i="64"/>
  <c r="AB71" i="64" s="1"/>
  <c r="D70" i="64"/>
  <c r="AB70" i="64" s="1"/>
  <c r="D69" i="64"/>
  <c r="AB69" i="64" s="1"/>
  <c r="D68" i="64"/>
  <c r="AB68" i="64" s="1"/>
  <c r="D67" i="64"/>
  <c r="AB67" i="64" s="1"/>
  <c r="D66" i="64"/>
  <c r="AB66" i="64" s="1"/>
  <c r="D65" i="64"/>
  <c r="AB65" i="64" s="1"/>
  <c r="D64" i="64"/>
  <c r="AB64" i="64" s="1"/>
  <c r="D63" i="64"/>
  <c r="AB63" i="64" s="1"/>
  <c r="D62" i="64"/>
  <c r="AB62" i="64" s="1"/>
  <c r="D61" i="64"/>
  <c r="AB61" i="64" s="1"/>
  <c r="D60" i="64"/>
  <c r="AB60" i="64" s="1"/>
  <c r="D59" i="64"/>
  <c r="AB59" i="64" s="1"/>
  <c r="D58" i="64"/>
  <c r="AB58" i="64" s="1"/>
  <c r="D57" i="64"/>
  <c r="AB57" i="64" s="1"/>
  <c r="D56" i="64"/>
  <c r="AB56" i="64" s="1"/>
  <c r="D55" i="64"/>
  <c r="AB55" i="64" s="1"/>
  <c r="D54" i="64"/>
  <c r="AB54" i="64" s="1"/>
  <c r="D53" i="64"/>
  <c r="AB53" i="64" s="1"/>
  <c r="D52" i="64"/>
  <c r="AB52" i="64" s="1"/>
  <c r="D51" i="64"/>
  <c r="AB51" i="64" s="1"/>
  <c r="D50" i="64"/>
  <c r="AB50" i="64" s="1"/>
  <c r="D49" i="64"/>
  <c r="AB49" i="64" s="1"/>
  <c r="D48" i="64"/>
  <c r="AB48" i="64" s="1"/>
  <c r="D47" i="64"/>
  <c r="AB47" i="64" s="1"/>
  <c r="D46" i="64"/>
  <c r="AB46" i="64" s="1"/>
  <c r="D45" i="64"/>
  <c r="AB45" i="64" s="1"/>
  <c r="D44" i="64"/>
  <c r="AB44" i="64" s="1"/>
  <c r="D43" i="64"/>
  <c r="AB43" i="64" s="1"/>
  <c r="D42" i="64"/>
  <c r="AB42" i="64" s="1"/>
  <c r="D41" i="64"/>
  <c r="AB41" i="64" s="1"/>
  <c r="D40" i="64"/>
  <c r="AB40" i="64" s="1"/>
  <c r="D39" i="64"/>
  <c r="AB39" i="64" s="1"/>
  <c r="D38" i="64"/>
  <c r="AB38" i="64" s="1"/>
  <c r="D37" i="64"/>
  <c r="AB37" i="64" s="1"/>
  <c r="D36" i="64"/>
  <c r="AB36" i="64" s="1"/>
  <c r="D35" i="64"/>
  <c r="AB35" i="64" s="1"/>
  <c r="D34" i="64"/>
  <c r="AB34" i="64" s="1"/>
  <c r="D33" i="64"/>
  <c r="AB33" i="64" s="1"/>
  <c r="D32" i="64"/>
  <c r="AB32" i="64" s="1"/>
  <c r="D31" i="64"/>
  <c r="AB31" i="64" s="1"/>
  <c r="D30" i="64"/>
  <c r="AB30" i="64" s="1"/>
  <c r="D29" i="64"/>
  <c r="AB29" i="64" s="1"/>
  <c r="D28" i="64"/>
  <c r="AB28" i="64" s="1"/>
  <c r="D27" i="64"/>
  <c r="AB27" i="64" s="1"/>
  <c r="D26" i="64"/>
  <c r="AB26" i="64" s="1"/>
  <c r="D25" i="64"/>
  <c r="AB25" i="64" s="1"/>
  <c r="D24" i="64"/>
  <c r="AB24" i="64" s="1"/>
  <c r="D23" i="64"/>
  <c r="AB23" i="64" s="1"/>
  <c r="D22" i="64"/>
  <c r="AB22" i="64" s="1"/>
  <c r="D218" i="35"/>
  <c r="T205" i="25"/>
  <c r="G219" i="24"/>
  <c r="F219" i="3"/>
  <c r="H219" i="3"/>
  <c r="AH49" i="63"/>
  <c r="AU49" i="63"/>
  <c r="BI49" i="63"/>
  <c r="BT49" i="63"/>
  <c r="BV49" i="63"/>
  <c r="K196" i="56"/>
  <c r="G192" i="55"/>
  <c r="DZ18" i="62"/>
  <c r="DZ28" i="62"/>
  <c r="DZ39" i="62"/>
  <c r="DZ56" i="62"/>
  <c r="DZ95" i="62"/>
  <c r="DZ129" i="62"/>
  <c r="DZ160" i="62"/>
  <c r="DZ194" i="62"/>
  <c r="DZ227" i="62"/>
  <c r="DZ259" i="62"/>
  <c r="DZ271" i="62"/>
  <c r="DZ283" i="62"/>
  <c r="DZ337" i="62"/>
  <c r="DZ350" i="62"/>
  <c r="DZ355" i="62"/>
  <c r="DZ377" i="62"/>
  <c r="GK18" i="61"/>
  <c r="GK28" i="61"/>
  <c r="GK39" i="61"/>
  <c r="GK56" i="61"/>
  <c r="GK95" i="61"/>
  <c r="GK129" i="61"/>
  <c r="GK160" i="61"/>
  <c r="GK194" i="61"/>
  <c r="GK227" i="61"/>
  <c r="GK259" i="61"/>
  <c r="GK271" i="61"/>
  <c r="GK283" i="61"/>
  <c r="GK337" i="61"/>
  <c r="GK350" i="61"/>
  <c r="GK355" i="61"/>
  <c r="GK377" i="61"/>
  <c r="H195" i="58"/>
  <c r="BL194" i="36"/>
  <c r="BM194" i="36"/>
  <c r="BN194" i="36"/>
  <c r="BO194" i="36"/>
  <c r="BP194" i="36"/>
  <c r="BQ194" i="36"/>
  <c r="BH194" i="36"/>
  <c r="F191" i="42"/>
  <c r="D217" i="35"/>
  <c r="T204" i="25"/>
  <c r="G218" i="24"/>
  <c r="F218" i="3"/>
  <c r="H218" i="3"/>
  <c r="AH48" i="63"/>
  <c r="AU48" i="63"/>
  <c r="BI48" i="63"/>
  <c r="BT48" i="63"/>
  <c r="BV48" i="63"/>
  <c r="K195" i="56"/>
  <c r="G191" i="55"/>
  <c r="DY18" i="62"/>
  <c r="DY28" i="62"/>
  <c r="DY39" i="62"/>
  <c r="DY56" i="62"/>
  <c r="DY95" i="62"/>
  <c r="DY129" i="62"/>
  <c r="DY160" i="62"/>
  <c r="DY194" i="62"/>
  <c r="DY227" i="62"/>
  <c r="DY259" i="62"/>
  <c r="DY271" i="62"/>
  <c r="DY283" i="62"/>
  <c r="DY337" i="62"/>
  <c r="DY350" i="62"/>
  <c r="DY355" i="62"/>
  <c r="DY377" i="62"/>
  <c r="GJ18" i="61"/>
  <c r="GJ28" i="61"/>
  <c r="GJ39" i="61"/>
  <c r="GJ56" i="61"/>
  <c r="GJ95" i="61"/>
  <c r="GJ129" i="61"/>
  <c r="GJ160" i="61"/>
  <c r="GJ194" i="61"/>
  <c r="GJ227" i="61"/>
  <c r="GJ259" i="61"/>
  <c r="GJ271" i="61"/>
  <c r="GJ283" i="61"/>
  <c r="GJ337" i="61"/>
  <c r="GJ350" i="61"/>
  <c r="GJ355" i="61"/>
  <c r="GJ377" i="61"/>
  <c r="H194" i="58"/>
  <c r="BL193" i="36"/>
  <c r="BM193" i="36"/>
  <c r="BN193" i="36"/>
  <c r="BO193" i="36"/>
  <c r="BP193" i="36"/>
  <c r="BQ193" i="36"/>
  <c r="BH193" i="36"/>
  <c r="F190" i="42"/>
  <c r="D216" i="35"/>
  <c r="T203" i="25"/>
  <c r="G217" i="24"/>
  <c r="F217" i="3"/>
  <c r="H217" i="3"/>
  <c r="AH47" i="63"/>
  <c r="AU47" i="63"/>
  <c r="BI47" i="63"/>
  <c r="BT47" i="63"/>
  <c r="BV47" i="63"/>
  <c r="K194" i="56"/>
  <c r="G190" i="55"/>
  <c r="DX18" i="62"/>
  <c r="DX28" i="62"/>
  <c r="DX39" i="62"/>
  <c r="DX56" i="62"/>
  <c r="DX95" i="62"/>
  <c r="DX129" i="62"/>
  <c r="DX160" i="62"/>
  <c r="DX194" i="62"/>
  <c r="DX227" i="62"/>
  <c r="DX259" i="62"/>
  <c r="DX271" i="62"/>
  <c r="DX283" i="62"/>
  <c r="DX337" i="62"/>
  <c r="DX350" i="62"/>
  <c r="DX355" i="62"/>
  <c r="DX377" i="62"/>
  <c r="GI18" i="61"/>
  <c r="GI28" i="61"/>
  <c r="GI39" i="61"/>
  <c r="GI56" i="61"/>
  <c r="GI95" i="61"/>
  <c r="GI129" i="61"/>
  <c r="GI160" i="61"/>
  <c r="GI194" i="61"/>
  <c r="GI227" i="61"/>
  <c r="GI259" i="61"/>
  <c r="GI271" i="61"/>
  <c r="GI283" i="61"/>
  <c r="GI337" i="61"/>
  <c r="GI350" i="61"/>
  <c r="GI355" i="61"/>
  <c r="GI377" i="61"/>
  <c r="H193" i="58"/>
  <c r="BL192" i="36"/>
  <c r="BM192" i="36"/>
  <c r="BN192" i="36"/>
  <c r="BO192" i="36"/>
  <c r="BP192" i="36"/>
  <c r="BQ192" i="36"/>
  <c r="BH192" i="36"/>
  <c r="F189" i="42"/>
  <c r="D215" i="35"/>
  <c r="T202" i="25"/>
  <c r="G216" i="24"/>
  <c r="F216" i="3"/>
  <c r="H216" i="3"/>
  <c r="AB185" i="64" l="1"/>
  <c r="AB184" i="64"/>
  <c r="AB183" i="64"/>
  <c r="AB194" i="64"/>
  <c r="AB193" i="64"/>
  <c r="BW49" i="63"/>
  <c r="DZ378" i="62"/>
  <c r="GK378" i="61"/>
  <c r="BR194" i="36"/>
  <c r="BW48" i="63"/>
  <c r="DY378" i="62"/>
  <c r="GJ378" i="61"/>
  <c r="BR193" i="36"/>
  <c r="BW47" i="63"/>
  <c r="DX378" i="62"/>
  <c r="GI378" i="61"/>
  <c r="BR192" i="36"/>
  <c r="BQ191" i="36" l="1"/>
  <c r="AP25" i="59"/>
  <c r="AQ25" i="59"/>
  <c r="AR25" i="59"/>
  <c r="AS25" i="59"/>
  <c r="AT25" i="59"/>
  <c r="AH46" i="63" l="1"/>
  <c r="AU46" i="63"/>
  <c r="BI46" i="63"/>
  <c r="BT46" i="63"/>
  <c r="BV46" i="63"/>
  <c r="K193" i="56"/>
  <c r="G189" i="55"/>
  <c r="DW377" i="62"/>
  <c r="DW355" i="62"/>
  <c r="DW350" i="62"/>
  <c r="DW337" i="62"/>
  <c r="DW283" i="62"/>
  <c r="DW271" i="62"/>
  <c r="DW259" i="62"/>
  <c r="DW227" i="62"/>
  <c r="DW194" i="62"/>
  <c r="DW160" i="62"/>
  <c r="DW129" i="62"/>
  <c r="DW95" i="62"/>
  <c r="DW56" i="62"/>
  <c r="DW39" i="62"/>
  <c r="DW28" i="62"/>
  <c r="DW18" i="62"/>
  <c r="GH377" i="61"/>
  <c r="GH355" i="61"/>
  <c r="GH350" i="61"/>
  <c r="GH337" i="61"/>
  <c r="GH283" i="61"/>
  <c r="GH271" i="61"/>
  <c r="GH259" i="61"/>
  <c r="GH227" i="61"/>
  <c r="GH194" i="61"/>
  <c r="GH160" i="61"/>
  <c r="GH129" i="61"/>
  <c r="GH95" i="61"/>
  <c r="GH56" i="61"/>
  <c r="GH39" i="61"/>
  <c r="GH28" i="61"/>
  <c r="GH18" i="61"/>
  <c r="H192" i="58"/>
  <c r="BL191" i="36"/>
  <c r="BM191" i="36"/>
  <c r="BN191" i="36"/>
  <c r="BO191" i="36"/>
  <c r="BP191" i="36"/>
  <c r="BH191" i="36"/>
  <c r="F188" i="42"/>
  <c r="D214" i="35"/>
  <c r="T201" i="25"/>
  <c r="G215" i="24"/>
  <c r="F215" i="3"/>
  <c r="H215" i="3"/>
  <c r="BW46" i="63" l="1"/>
  <c r="DW378" i="62"/>
  <c r="GH378" i="61"/>
  <c r="BR191" i="36"/>
  <c r="BQ189" i="36"/>
  <c r="BQ190" i="36"/>
  <c r="AH45" i="63" l="1"/>
  <c r="AU45" i="63"/>
  <c r="BI45" i="63"/>
  <c r="BT45" i="63"/>
  <c r="BV45" i="63"/>
  <c r="K192" i="56"/>
  <c r="G188" i="55"/>
  <c r="DV18" i="62"/>
  <c r="DV28" i="62"/>
  <c r="DV39" i="62"/>
  <c r="DV56" i="62"/>
  <c r="DV95" i="62"/>
  <c r="DV129" i="62"/>
  <c r="DV160" i="62"/>
  <c r="DV194" i="62"/>
  <c r="DV227" i="62"/>
  <c r="DV259" i="62"/>
  <c r="DV271" i="62"/>
  <c r="DV283" i="62"/>
  <c r="DV337" i="62"/>
  <c r="DV350" i="62"/>
  <c r="DV355" i="62"/>
  <c r="DV377" i="62"/>
  <c r="GG18" i="61"/>
  <c r="GG28" i="61"/>
  <c r="GG39" i="61"/>
  <c r="GG56" i="61"/>
  <c r="GG95" i="61"/>
  <c r="GG129" i="61"/>
  <c r="GG160" i="61"/>
  <c r="GG194" i="61"/>
  <c r="GG227" i="61"/>
  <c r="GG259" i="61"/>
  <c r="GG271" i="61"/>
  <c r="GG283" i="61"/>
  <c r="GG337" i="61"/>
  <c r="GG350" i="61"/>
  <c r="GG355" i="61"/>
  <c r="GG377" i="61"/>
  <c r="H191" i="58"/>
  <c r="BL190" i="36"/>
  <c r="BM190" i="36"/>
  <c r="BN190" i="36"/>
  <c r="BO190" i="36"/>
  <c r="BP190" i="36"/>
  <c r="BH190" i="36"/>
  <c r="F187" i="42"/>
  <c r="D213" i="35"/>
  <c r="T200" i="25"/>
  <c r="G214" i="24"/>
  <c r="G33" i="3"/>
  <c r="E33" i="3"/>
  <c r="F214" i="3"/>
  <c r="H214" i="3"/>
  <c r="BQ188" i="36"/>
  <c r="BQ187" i="36"/>
  <c r="AH39" i="63"/>
  <c r="AH40" i="63"/>
  <c r="AH41" i="63"/>
  <c r="AH42" i="63"/>
  <c r="AH43" i="63"/>
  <c r="AH44" i="63"/>
  <c r="BY25" i="59"/>
  <c r="BX25" i="59"/>
  <c r="BZ24" i="59"/>
  <c r="BZ23" i="59"/>
  <c r="BZ22" i="59"/>
  <c r="BZ21" i="59"/>
  <c r="BZ20" i="59"/>
  <c r="BZ19" i="59"/>
  <c r="BZ18" i="59"/>
  <c r="BZ17" i="59"/>
  <c r="BZ16" i="59"/>
  <c r="BZ15" i="59"/>
  <c r="BZ14" i="59"/>
  <c r="BZ13" i="59"/>
  <c r="BZ12" i="59"/>
  <c r="BZ11" i="59"/>
  <c r="BZ10" i="59"/>
  <c r="BZ9" i="59"/>
  <c r="BW45" i="63" l="1"/>
  <c r="DV378" i="62"/>
  <c r="GG378" i="61"/>
  <c r="BR190" i="36"/>
  <c r="AU44" i="63"/>
  <c r="BI44" i="63"/>
  <c r="BT44" i="63"/>
  <c r="BV44" i="63"/>
  <c r="K191" i="56"/>
  <c r="G187" i="55"/>
  <c r="DU18" i="62"/>
  <c r="DU28" i="62"/>
  <c r="DU39" i="62"/>
  <c r="DU56" i="62"/>
  <c r="DU95" i="62"/>
  <c r="DU129" i="62"/>
  <c r="DU160" i="62"/>
  <c r="DU194" i="62"/>
  <c r="DU227" i="62"/>
  <c r="DU259" i="62"/>
  <c r="DU271" i="62"/>
  <c r="DU283" i="62"/>
  <c r="DU337" i="62"/>
  <c r="DU350" i="62"/>
  <c r="DU355" i="62"/>
  <c r="DU377" i="62"/>
  <c r="GF18" i="61"/>
  <c r="GF28" i="61"/>
  <c r="GF39" i="61"/>
  <c r="GF56" i="61"/>
  <c r="GF95" i="61"/>
  <c r="GF129" i="61"/>
  <c r="GF160" i="61"/>
  <c r="GF194" i="61"/>
  <c r="GF227" i="61"/>
  <c r="GF259" i="61"/>
  <c r="GF271" i="61"/>
  <c r="GF283" i="61"/>
  <c r="GF337" i="61"/>
  <c r="GF350" i="61"/>
  <c r="GF355" i="61"/>
  <c r="GF377" i="61"/>
  <c r="H190" i="58"/>
  <c r="BL189" i="36"/>
  <c r="BM189" i="36"/>
  <c r="BN189" i="36"/>
  <c r="BO189" i="36"/>
  <c r="BP189" i="36"/>
  <c r="BH189" i="36"/>
  <c r="F186" i="42"/>
  <c r="D212" i="35"/>
  <c r="T199" i="25"/>
  <c r="G213" i="24"/>
  <c r="F213" i="3"/>
  <c r="H213" i="3"/>
  <c r="AU43" i="63"/>
  <c r="BI43" i="63"/>
  <c r="BT43" i="63"/>
  <c r="BV43" i="63"/>
  <c r="K190" i="56"/>
  <c r="G186" i="55"/>
  <c r="DT18" i="62"/>
  <c r="DT28" i="62"/>
  <c r="DT39" i="62"/>
  <c r="DT56" i="62"/>
  <c r="DT95" i="62"/>
  <c r="DT129" i="62"/>
  <c r="DT160" i="62"/>
  <c r="DT194" i="62"/>
  <c r="DT227" i="62"/>
  <c r="DT259" i="62"/>
  <c r="DT271" i="62"/>
  <c r="DT283" i="62"/>
  <c r="DT337" i="62"/>
  <c r="DT350" i="62"/>
  <c r="DT355" i="62"/>
  <c r="DT377" i="62"/>
  <c r="GE18" i="61"/>
  <c r="GE28" i="61"/>
  <c r="GE39" i="61"/>
  <c r="GE56" i="61"/>
  <c r="GE95" i="61"/>
  <c r="GE129" i="61"/>
  <c r="GE160" i="61"/>
  <c r="GE194" i="61"/>
  <c r="GE227" i="61"/>
  <c r="GE259" i="61"/>
  <c r="GE271" i="61"/>
  <c r="GE283" i="61"/>
  <c r="GE337" i="61"/>
  <c r="GE350" i="61"/>
  <c r="GE355" i="61"/>
  <c r="GE377" i="61"/>
  <c r="H189" i="58"/>
  <c r="BL188" i="36"/>
  <c r="BM188" i="36"/>
  <c r="BN188" i="36"/>
  <c r="BO188" i="36"/>
  <c r="BP188" i="36"/>
  <c r="BH188" i="36"/>
  <c r="F185" i="42"/>
  <c r="D211" i="35"/>
  <c r="T198" i="25"/>
  <c r="G212" i="24"/>
  <c r="F212" i="3"/>
  <c r="H212" i="3"/>
  <c r="BG25" i="59"/>
  <c r="AM25" i="59"/>
  <c r="BW44" i="63" l="1"/>
  <c r="DU378" i="62"/>
  <c r="GF378" i="61"/>
  <c r="BR189" i="36"/>
  <c r="BW43" i="63"/>
  <c r="DT378" i="62"/>
  <c r="GE378" i="61"/>
  <c r="BR188" i="36"/>
  <c r="BQ186" i="36"/>
  <c r="BQ185" i="36"/>
  <c r="BQ184" i="36"/>
  <c r="BQ183" i="36"/>
  <c r="BQ182" i="36"/>
  <c r="BQ181" i="36"/>
  <c r="BQ180" i="36"/>
  <c r="BQ179" i="36"/>
  <c r="BM187" i="36"/>
  <c r="BM186" i="36"/>
  <c r="BM185" i="36"/>
  <c r="BM184" i="36"/>
  <c r="BM183" i="36"/>
  <c r="BM182" i="36"/>
  <c r="BM181" i="36"/>
  <c r="BM180" i="36"/>
  <c r="BM179" i="36"/>
  <c r="BM178" i="36"/>
  <c r="BM177" i="36"/>
  <c r="BM176" i="36"/>
  <c r="BM175" i="36"/>
  <c r="BM174" i="36"/>
  <c r="BM173" i="36"/>
  <c r="BM172" i="36"/>
  <c r="BM171" i="36"/>
  <c r="BM170" i="36"/>
  <c r="BM169" i="36"/>
  <c r="BM168" i="36"/>
  <c r="BM167" i="36"/>
  <c r="BM166" i="36"/>
  <c r="BM165" i="36"/>
  <c r="BM164" i="36"/>
  <c r="BM163" i="36"/>
  <c r="BM162" i="36"/>
  <c r="BM161" i="36"/>
  <c r="BM160" i="36"/>
  <c r="BM159" i="36"/>
  <c r="BM158" i="36"/>
  <c r="BM157" i="36"/>
  <c r="BM156" i="36"/>
  <c r="BM155" i="36"/>
  <c r="BM154" i="36"/>
  <c r="BM153" i="36"/>
  <c r="BM152" i="36"/>
  <c r="BM151" i="36"/>
  <c r="BM150" i="36"/>
  <c r="BM149" i="36"/>
  <c r="BM148" i="36"/>
  <c r="BM147" i="36"/>
  <c r="BM146" i="36"/>
  <c r="BM145" i="36"/>
  <c r="BM144" i="36"/>
  <c r="BM143" i="36"/>
  <c r="BM142" i="36"/>
  <c r="BM141" i="36"/>
  <c r="BM140" i="36"/>
  <c r="BM139" i="36"/>
  <c r="BM138" i="36"/>
  <c r="BM137" i="36"/>
  <c r="BM136" i="36"/>
  <c r="BM135" i="36"/>
  <c r="BM134" i="36"/>
  <c r="BM133" i="36"/>
  <c r="BM132" i="36"/>
  <c r="BM131" i="36"/>
  <c r="BM130" i="36"/>
  <c r="BM129" i="36"/>
  <c r="BM128" i="36"/>
  <c r="BM127" i="36"/>
  <c r="BM126" i="36"/>
  <c r="BM125"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AU42" i="63" l="1"/>
  <c r="BI42" i="63"/>
  <c r="BT42" i="63"/>
  <c r="BV42" i="63"/>
  <c r="K189" i="56"/>
  <c r="G185" i="55"/>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8" i="58"/>
  <c r="BL187" i="36"/>
  <c r="BN187" i="36"/>
  <c r="BO187" i="36"/>
  <c r="BP187" i="36"/>
  <c r="BH187" i="36"/>
  <c r="F184" i="42"/>
  <c r="D210" i="35"/>
  <c r="T197" i="25"/>
  <c r="G211" i="24"/>
  <c r="F211" i="3"/>
  <c r="H211" i="3"/>
  <c r="BW42" i="63" l="1"/>
  <c r="DS378" i="62"/>
  <c r="GD378" i="61"/>
  <c r="BR187" i="36"/>
  <c r="H30" i="35"/>
  <c r="G30" i="35"/>
  <c r="F30" i="35"/>
  <c r="E30" i="35"/>
  <c r="F32" i="24"/>
  <c r="E32" i="24"/>
  <c r="D32" i="24"/>
  <c r="G32" i="24" s="1"/>
  <c r="G32" i="3"/>
  <c r="H33" i="3" s="1"/>
  <c r="E32" i="3"/>
  <c r="F33" i="3" s="1"/>
  <c r="D30" i="35" l="1"/>
  <c r="AU41" i="63"/>
  <c r="BI41" i="63"/>
  <c r="BT41" i="63"/>
  <c r="BV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7" i="58"/>
  <c r="BL186" i="36"/>
  <c r="BN186" i="36"/>
  <c r="BO186" i="36"/>
  <c r="BP186" i="36"/>
  <c r="BH186" i="36"/>
  <c r="F183" i="42"/>
  <c r="D209" i="35"/>
  <c r="T196" i="25"/>
  <c r="G210" i="24"/>
  <c r="F210" i="3"/>
  <c r="H210" i="3"/>
  <c r="BW41" i="63" l="1"/>
  <c r="DR378" i="62"/>
  <c r="GC378" i="61"/>
  <c r="BR186" i="36"/>
  <c r="AU40" i="63" l="1"/>
  <c r="BI40" i="63"/>
  <c r="BT40" i="63"/>
  <c r="BV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6" i="58"/>
  <c r="BL185" i="36"/>
  <c r="BN185" i="36"/>
  <c r="BO185" i="36"/>
  <c r="BP185" i="36"/>
  <c r="BH185" i="36"/>
  <c r="F182" i="42"/>
  <c r="D208" i="35"/>
  <c r="T195" i="25"/>
  <c r="G209" i="24"/>
  <c r="F209" i="3"/>
  <c r="H209" i="3"/>
  <c r="DP259" i="62"/>
  <c r="BW40" i="63" l="1"/>
  <c r="DQ378" i="62"/>
  <c r="GB378" i="61"/>
  <c r="BR185" i="36"/>
  <c r="B57" i="63"/>
  <c r="B204" i="56"/>
  <c r="B203" i="58"/>
  <c r="B202" i="36"/>
  <c r="BJ202" i="36" s="1"/>
  <c r="BJ203" i="36" s="1"/>
  <c r="B199" i="42"/>
  <c r="B225" i="35"/>
  <c r="C27" i="59" s="1"/>
  <c r="B226" i="24"/>
  <c r="B56" i="63"/>
  <c r="B203" i="56"/>
  <c r="B199" i="55"/>
  <c r="B202" i="58"/>
  <c r="BJ201" i="36"/>
  <c r="B201" i="36"/>
  <c r="B198" i="42"/>
  <c r="B224" i="35"/>
  <c r="B211" i="25"/>
  <c r="B225" i="24"/>
  <c r="AU39" i="63"/>
  <c r="BI39" i="63"/>
  <c r="BT39" i="63"/>
  <c r="BV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5" i="58"/>
  <c r="BL184" i="36"/>
  <c r="BN184" i="36"/>
  <c r="BO184" i="36"/>
  <c r="BP184" i="36"/>
  <c r="BH184" i="36"/>
  <c r="F181" i="42"/>
  <c r="D207" i="35"/>
  <c r="T194" i="25"/>
  <c r="G208" i="24"/>
  <c r="F208" i="3"/>
  <c r="H208" i="3"/>
  <c r="AH38" i="63"/>
  <c r="AU38" i="63"/>
  <c r="BI38" i="63"/>
  <c r="BT38" i="63"/>
  <c r="BV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4" i="58"/>
  <c r="BL183" i="36"/>
  <c r="BN183" i="36"/>
  <c r="BO183" i="36"/>
  <c r="BP183" i="36"/>
  <c r="BH183" i="36"/>
  <c r="F180" i="42"/>
  <c r="D206" i="35"/>
  <c r="T193" i="25"/>
  <c r="G207" i="24"/>
  <c r="F207" i="3"/>
  <c r="H207" i="3"/>
  <c r="BW39" i="63" l="1"/>
  <c r="DP378" i="62"/>
  <c r="GA378" i="61"/>
  <c r="BR184" i="36"/>
  <c r="BW38" i="63"/>
  <c r="DO378" i="62"/>
  <c r="FZ378" i="61"/>
  <c r="BR183" i="36"/>
  <c r="AH37" i="63" l="1"/>
  <c r="AU37" i="63"/>
  <c r="BI37" i="63"/>
  <c r="BT37" i="63"/>
  <c r="BV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V36" i="63"/>
  <c r="BT36" i="63"/>
  <c r="BI36" i="63"/>
  <c r="AU36" i="63"/>
  <c r="AH36" i="63"/>
  <c r="BV35" i="63"/>
  <c r="BT35" i="63"/>
  <c r="BI35" i="63"/>
  <c r="AU35" i="63"/>
  <c r="AH35" i="63"/>
  <c r="BV34" i="63"/>
  <c r="BT34" i="63"/>
  <c r="BI34" i="63"/>
  <c r="AU34" i="63"/>
  <c r="AH34" i="63"/>
  <c r="BV33" i="63"/>
  <c r="BT33" i="63"/>
  <c r="BI33" i="63"/>
  <c r="AU33" i="63"/>
  <c r="AH33" i="63"/>
  <c r="BV32" i="63"/>
  <c r="BT32" i="63"/>
  <c r="BI32" i="63"/>
  <c r="AU32" i="63"/>
  <c r="AH32" i="63"/>
  <c r="BV31" i="63"/>
  <c r="BT31" i="63"/>
  <c r="BI31" i="63"/>
  <c r="AU31" i="63"/>
  <c r="AH31" i="63"/>
  <c r="BV30" i="63"/>
  <c r="BT30" i="63"/>
  <c r="BI30" i="63"/>
  <c r="AU30" i="63"/>
  <c r="AH30" i="63"/>
  <c r="BV29" i="63"/>
  <c r="BT29" i="63"/>
  <c r="BI29" i="63"/>
  <c r="AU29" i="63"/>
  <c r="AH29" i="63"/>
  <c r="BV28" i="63"/>
  <c r="BT28" i="63"/>
  <c r="BI28" i="63"/>
  <c r="AU28" i="63"/>
  <c r="AH28" i="63"/>
  <c r="BV27" i="63"/>
  <c r="BT27" i="63"/>
  <c r="BI27" i="63"/>
  <c r="AU27" i="63"/>
  <c r="AH27" i="63"/>
  <c r="BV26" i="63"/>
  <c r="BT26" i="63"/>
  <c r="BI26" i="63"/>
  <c r="AU26" i="63"/>
  <c r="AH26" i="63"/>
  <c r="BV25" i="63"/>
  <c r="BT25" i="63"/>
  <c r="BI25" i="63"/>
  <c r="AU25" i="63"/>
  <c r="AH25" i="63"/>
  <c r="BV24" i="63"/>
  <c r="BT24" i="63"/>
  <c r="BI24" i="63"/>
  <c r="AU24" i="63"/>
  <c r="AH24" i="63"/>
  <c r="BV23" i="63"/>
  <c r="BT23" i="63"/>
  <c r="BI23" i="63"/>
  <c r="AU23" i="63"/>
  <c r="AH23" i="63"/>
  <c r="BV22" i="63"/>
  <c r="BT22" i="63"/>
  <c r="BI22" i="63"/>
  <c r="AU22" i="63"/>
  <c r="AH22" i="63"/>
  <c r="BV21" i="63"/>
  <c r="BT21" i="63"/>
  <c r="BI21" i="63"/>
  <c r="AU21" i="63"/>
  <c r="AH21" i="63"/>
  <c r="BW21" i="63" s="1"/>
  <c r="BV20" i="63"/>
  <c r="BT20" i="63"/>
  <c r="BI20" i="63"/>
  <c r="AU20" i="63"/>
  <c r="AH20" i="63"/>
  <c r="BV19" i="63"/>
  <c r="BT19" i="63"/>
  <c r="BI19" i="63"/>
  <c r="AU19" i="63"/>
  <c r="AH19" i="63"/>
  <c r="BV18" i="63"/>
  <c r="BT18" i="63"/>
  <c r="BI18" i="63"/>
  <c r="AU18" i="63"/>
  <c r="AH18" i="63"/>
  <c r="BV17" i="63"/>
  <c r="BT17" i="63"/>
  <c r="BI17" i="63"/>
  <c r="AU17" i="63"/>
  <c r="AH17" i="63"/>
  <c r="BV16" i="63"/>
  <c r="BT16" i="63"/>
  <c r="BI16" i="63"/>
  <c r="AU16" i="63"/>
  <c r="AH16" i="63"/>
  <c r="BV15" i="63"/>
  <c r="BT15" i="63"/>
  <c r="BI15" i="63"/>
  <c r="AU15" i="63"/>
  <c r="AH15" i="63"/>
  <c r="BV14" i="63"/>
  <c r="BT14" i="63"/>
  <c r="BI14" i="63"/>
  <c r="AU14" i="63"/>
  <c r="AH14" i="63"/>
  <c r="BV13" i="63"/>
  <c r="BT13" i="63"/>
  <c r="BI13" i="63"/>
  <c r="AU13" i="63"/>
  <c r="AH13" i="63"/>
  <c r="BV12" i="63"/>
  <c r="BT12" i="63"/>
  <c r="BI12" i="63"/>
  <c r="AU12" i="63"/>
  <c r="AH12" i="63"/>
  <c r="BV11" i="63"/>
  <c r="BT11" i="63"/>
  <c r="BI11" i="63"/>
  <c r="AU11" i="63"/>
  <c r="AH11" i="63"/>
  <c r="BV10" i="63"/>
  <c r="BT10" i="63"/>
  <c r="BI10" i="63"/>
  <c r="AU10" i="63"/>
  <c r="AH10" i="63"/>
  <c r="BW18" i="63" l="1"/>
  <c r="BW10" i="63"/>
  <c r="BW23" i="63"/>
  <c r="BW17" i="63"/>
  <c r="BW20" i="63"/>
  <c r="BW34" i="63"/>
  <c r="BW31" i="63"/>
  <c r="BW28" i="63"/>
  <c r="BW26" i="63"/>
  <c r="BW12" i="63"/>
  <c r="BW15" i="63"/>
  <c r="BW25" i="63"/>
  <c r="BW37" i="63"/>
  <c r="DN378" i="62"/>
  <c r="FY378" i="61"/>
  <c r="BW24" i="63"/>
  <c r="BW22" i="63"/>
  <c r="BW19" i="63"/>
  <c r="BW13" i="63"/>
  <c r="BW35" i="63"/>
  <c r="BW16" i="63"/>
  <c r="BW29" i="63"/>
  <c r="BW32" i="63"/>
  <c r="BW14" i="63"/>
  <c r="BW11" i="63"/>
  <c r="BW30" i="63"/>
  <c r="BW27" i="63"/>
  <c r="BW33" i="63"/>
  <c r="BW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3" i="58"/>
  <c r="BL182" i="36"/>
  <c r="BN182" i="36"/>
  <c r="BO182" i="36"/>
  <c r="BP182" i="36"/>
  <c r="BH182" i="36"/>
  <c r="F179" i="42"/>
  <c r="D205" i="35"/>
  <c r="T192" i="25"/>
  <c r="G206" i="24"/>
  <c r="F206" i="3"/>
  <c r="H206" i="3"/>
  <c r="BR182" i="36" l="1"/>
  <c r="K183" i="56"/>
  <c r="G179" i="55"/>
  <c r="H182" i="58"/>
  <c r="BL181" i="36"/>
  <c r="BN181" i="36"/>
  <c r="BO181" i="36"/>
  <c r="BP181" i="36"/>
  <c r="BH181" i="36"/>
  <c r="F178" i="42"/>
  <c r="D204" i="35"/>
  <c r="T191" i="25"/>
  <c r="G205" i="24"/>
  <c r="F205" i="3"/>
  <c r="H205" i="3"/>
  <c r="BR181" i="36" l="1"/>
  <c r="K182" i="56"/>
  <c r="G178" i="55"/>
  <c r="H181" i="58"/>
  <c r="BL180" i="36"/>
  <c r="BN180" i="36"/>
  <c r="BO180" i="36"/>
  <c r="BP180" i="36"/>
  <c r="BH180" i="36"/>
  <c r="F177" i="42"/>
  <c r="D203" i="35"/>
  <c r="T190" i="25"/>
  <c r="G204" i="24"/>
  <c r="F204" i="3"/>
  <c r="H204" i="3"/>
  <c r="BR180" i="36" l="1"/>
  <c r="K181" i="56" l="1"/>
  <c r="G177" i="55"/>
  <c r="H180" i="58"/>
  <c r="BL179" i="36"/>
  <c r="BN179" i="36"/>
  <c r="BO179" i="36"/>
  <c r="BP179" i="36"/>
  <c r="BH179" i="36"/>
  <c r="F176" i="42"/>
  <c r="D202" i="35"/>
  <c r="T189" i="25"/>
  <c r="G203" i="24"/>
  <c r="H203" i="3"/>
  <c r="F203" i="3"/>
  <c r="BQ178" i="36"/>
  <c r="BQ177" i="36"/>
  <c r="AO25" i="59"/>
  <c r="AU25" i="59"/>
  <c r="BR179" i="36" l="1"/>
  <c r="K180" i="56"/>
  <c r="G176" i="55"/>
  <c r="H179" i="58"/>
  <c r="BL178" i="36"/>
  <c r="BN178" i="36"/>
  <c r="BO178" i="36"/>
  <c r="BP178" i="36"/>
  <c r="BH178" i="36"/>
  <c r="F175" i="42"/>
  <c r="D201" i="35"/>
  <c r="T188" i="25"/>
  <c r="G202" i="24"/>
  <c r="F202" i="3"/>
  <c r="H202" i="3"/>
  <c r="BR178" i="36" l="1"/>
  <c r="K179" i="56" l="1"/>
  <c r="G175" i="55"/>
  <c r="H178" i="58"/>
  <c r="BL177" i="36"/>
  <c r="BN177" i="36"/>
  <c r="BO177" i="36"/>
  <c r="BP177" i="36"/>
  <c r="BH177" i="36"/>
  <c r="F174" i="42"/>
  <c r="D200" i="35"/>
  <c r="T187" i="25"/>
  <c r="G201" i="24"/>
  <c r="F201" i="3"/>
  <c r="H201" i="3"/>
  <c r="BR177" i="36" l="1"/>
  <c r="K178" i="56" l="1"/>
  <c r="G174" i="55"/>
  <c r="H177" i="58"/>
  <c r="BH176" i="36"/>
  <c r="BL176" i="36"/>
  <c r="BN176" i="36"/>
  <c r="BO176" i="36"/>
  <c r="BP176" i="36"/>
  <c r="BQ176" i="36"/>
  <c r="F173" i="42"/>
  <c r="D199" i="35"/>
  <c r="T186" i="25"/>
  <c r="G200" i="24"/>
  <c r="F200" i="3"/>
  <c r="H200" i="3"/>
  <c r="AN25" i="59"/>
  <c r="BR176" i="36" l="1"/>
  <c r="K177" i="56"/>
  <c r="G173" i="55"/>
  <c r="H176" i="58"/>
  <c r="BL175" i="36"/>
  <c r="BN175" i="36"/>
  <c r="BO175" i="36"/>
  <c r="BP175" i="36"/>
  <c r="BQ175" i="36"/>
  <c r="BH175" i="36"/>
  <c r="F172" i="42"/>
  <c r="D198" i="35"/>
  <c r="T185" i="25"/>
  <c r="G199" i="24"/>
  <c r="F199" i="3"/>
  <c r="H199" i="3"/>
  <c r="K175" i="56"/>
  <c r="K176" i="56"/>
  <c r="G171" i="55"/>
  <c r="G172" i="55"/>
  <c r="H174" i="58"/>
  <c r="H175" i="58"/>
  <c r="BL173" i="36"/>
  <c r="BN173" i="36"/>
  <c r="BO173" i="36"/>
  <c r="BP173" i="36"/>
  <c r="BQ173" i="36"/>
  <c r="BL174" i="36"/>
  <c r="BN174" i="36"/>
  <c r="BO174" i="36"/>
  <c r="BP174" i="36"/>
  <c r="BQ174" i="36"/>
  <c r="BH173" i="36"/>
  <c r="BH174" i="36"/>
  <c r="F170" i="42"/>
  <c r="F171" i="42"/>
  <c r="D196" i="35"/>
  <c r="D197" i="35"/>
  <c r="T183" i="25"/>
  <c r="T184" i="25"/>
  <c r="G197" i="24"/>
  <c r="G198" i="24"/>
  <c r="F197" i="3"/>
  <c r="H197" i="3"/>
  <c r="F198" i="3"/>
  <c r="H198" i="3"/>
  <c r="BR175" i="36" l="1"/>
  <c r="BR173" i="36"/>
  <c r="BR174" i="36"/>
  <c r="K174" i="56" l="1"/>
  <c r="G170" i="55"/>
  <c r="H173" i="58"/>
  <c r="BL172" i="36"/>
  <c r="BN172" i="36"/>
  <c r="BO172" i="36"/>
  <c r="BP172" i="36"/>
  <c r="BQ172" i="36"/>
  <c r="BH172" i="36"/>
  <c r="F169" i="42"/>
  <c r="D195" i="35"/>
  <c r="T182" i="25"/>
  <c r="G196" i="24"/>
  <c r="F196" i="3"/>
  <c r="H196" i="3"/>
  <c r="BR172" i="36" l="1"/>
  <c r="K173" i="56"/>
  <c r="G169" i="55"/>
  <c r="H172" i="58"/>
  <c r="BL171" i="36"/>
  <c r="BN171" i="36"/>
  <c r="BO171" i="36"/>
  <c r="BP171" i="36"/>
  <c r="BQ171" i="36"/>
  <c r="BH171" i="36"/>
  <c r="F168" i="42"/>
  <c r="D194" i="35"/>
  <c r="T181" i="25"/>
  <c r="G195" i="24"/>
  <c r="F195" i="3"/>
  <c r="H195" i="3"/>
  <c r="K172" i="56"/>
  <c r="G168" i="55"/>
  <c r="H171" i="58"/>
  <c r="BL170" i="36"/>
  <c r="BN170" i="36"/>
  <c r="BO170" i="36"/>
  <c r="BP170" i="36"/>
  <c r="BQ170" i="36"/>
  <c r="BH170" i="36"/>
  <c r="F167" i="42"/>
  <c r="D193" i="35"/>
  <c r="T180" i="25"/>
  <c r="G194" i="24"/>
  <c r="F194" i="3"/>
  <c r="H194" i="3"/>
  <c r="BR171" i="36" l="1"/>
  <c r="BR170" i="36"/>
  <c r="K171" i="56" l="1"/>
  <c r="G167" i="55"/>
  <c r="H170" i="58"/>
  <c r="BL169" i="36"/>
  <c r="BN169" i="36"/>
  <c r="BO169" i="36"/>
  <c r="BP169" i="36"/>
  <c r="BQ169" i="36"/>
  <c r="BH169" i="36"/>
  <c r="F166" i="42"/>
  <c r="D192" i="35"/>
  <c r="T179" i="25"/>
  <c r="G193" i="24"/>
  <c r="F193" i="3"/>
  <c r="H193" i="3"/>
  <c r="BR169" i="36" l="1"/>
  <c r="K169" i="56"/>
  <c r="K170" i="56"/>
  <c r="G165" i="55"/>
  <c r="G166" i="55"/>
  <c r="H168" i="58"/>
  <c r="H169" i="58"/>
  <c r="BL167" i="36"/>
  <c r="BN167" i="36"/>
  <c r="BO167" i="36"/>
  <c r="BP167" i="36"/>
  <c r="BQ167" i="36"/>
  <c r="BL168" i="36"/>
  <c r="BN168" i="36"/>
  <c r="BO168" i="36"/>
  <c r="BP168" i="36"/>
  <c r="BQ168" i="36"/>
  <c r="BH167" i="36"/>
  <c r="BH168" i="36"/>
  <c r="F164" i="42"/>
  <c r="F165" i="42"/>
  <c r="D190" i="35"/>
  <c r="D191" i="35"/>
  <c r="T177" i="25"/>
  <c r="T178" i="25"/>
  <c r="G191" i="24"/>
  <c r="G192" i="24"/>
  <c r="F191" i="3"/>
  <c r="H191" i="3"/>
  <c r="F192" i="3"/>
  <c r="H192" i="3"/>
  <c r="BR168" i="36" l="1"/>
  <c r="BR167" i="36"/>
  <c r="K166" i="56" l="1"/>
  <c r="K167" i="56"/>
  <c r="K168" i="56"/>
  <c r="G162" i="55"/>
  <c r="G163" i="55"/>
  <c r="G164" i="55"/>
  <c r="H165" i="58"/>
  <c r="H166" i="58"/>
  <c r="H167" i="58"/>
  <c r="BL164" i="36"/>
  <c r="BN164" i="36"/>
  <c r="BO164" i="36"/>
  <c r="BP164" i="36"/>
  <c r="BQ164" i="36"/>
  <c r="BL165" i="36"/>
  <c r="BN165" i="36"/>
  <c r="BO165" i="36"/>
  <c r="BP165" i="36"/>
  <c r="BQ165" i="36"/>
  <c r="BL166" i="36"/>
  <c r="BN166" i="36"/>
  <c r="BO166" i="36"/>
  <c r="BP166" i="36"/>
  <c r="BQ166" i="36"/>
  <c r="BH164" i="36"/>
  <c r="BH165" i="36"/>
  <c r="BH166" i="36"/>
  <c r="F161" i="42"/>
  <c r="F162" i="42"/>
  <c r="F163" i="42"/>
  <c r="H29" i="35"/>
  <c r="G29" i="35"/>
  <c r="F29" i="35"/>
  <c r="E29" i="35"/>
  <c r="D187" i="35"/>
  <c r="D188" i="35"/>
  <c r="D189" i="35"/>
  <c r="F31" i="24"/>
  <c r="E31" i="24"/>
  <c r="D31" i="24"/>
  <c r="T174" i="25"/>
  <c r="T175" i="25"/>
  <c r="T176" i="25"/>
  <c r="G31" i="3"/>
  <c r="H32" i="3" s="1"/>
  <c r="E31" i="3"/>
  <c r="F32" i="3" s="1"/>
  <c r="G188" i="24"/>
  <c r="G189" i="24"/>
  <c r="G190" i="24"/>
  <c r="F188" i="3"/>
  <c r="H188" i="3"/>
  <c r="F189" i="3"/>
  <c r="H189" i="3"/>
  <c r="F190" i="3"/>
  <c r="H190" i="3"/>
  <c r="BR165" i="36" l="1"/>
  <c r="BR166" i="36"/>
  <c r="BR164" i="36"/>
  <c r="D29" i="35"/>
  <c r="G31" i="24"/>
  <c r="H164" i="58"/>
  <c r="H163" i="58"/>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L161" i="36"/>
  <c r="BN161" i="36"/>
  <c r="BO161" i="36"/>
  <c r="BP161" i="36"/>
  <c r="BQ161" i="36"/>
  <c r="BL162" i="36"/>
  <c r="BN162" i="36"/>
  <c r="BO162" i="36"/>
  <c r="BP162" i="36"/>
  <c r="BQ162" i="36"/>
  <c r="BL163" i="36"/>
  <c r="BN163" i="36"/>
  <c r="BO163" i="36"/>
  <c r="BP163" i="36"/>
  <c r="BQ163" i="36"/>
  <c r="BH161" i="36"/>
  <c r="BH162" i="36"/>
  <c r="BH163" i="36"/>
  <c r="F158" i="42"/>
  <c r="F159" i="42"/>
  <c r="F160" i="42"/>
  <c r="D184" i="35"/>
  <c r="D185" i="35"/>
  <c r="D186" i="35"/>
  <c r="T171" i="25"/>
  <c r="T172" i="25"/>
  <c r="T173" i="25"/>
  <c r="G185" i="24"/>
  <c r="G186" i="24"/>
  <c r="G187" i="24"/>
  <c r="F185" i="3"/>
  <c r="H185" i="3"/>
  <c r="F186" i="3"/>
  <c r="H186" i="3"/>
  <c r="F187" i="3"/>
  <c r="H187" i="3"/>
  <c r="BR162" i="36" l="1"/>
  <c r="BR161" i="36"/>
  <c r="BR163" i="36"/>
  <c r="D183" i="35" l="1"/>
  <c r="D182" i="35"/>
  <c r="K161" i="56"/>
  <c r="K162" i="56"/>
  <c r="G157" i="55"/>
  <c r="G158" i="55"/>
  <c r="BL159" i="36"/>
  <c r="BN159" i="36"/>
  <c r="BO159" i="36"/>
  <c r="BP159" i="36"/>
  <c r="BQ159" i="36"/>
  <c r="BL160" i="36"/>
  <c r="BN160" i="36"/>
  <c r="BO160" i="36"/>
  <c r="BP160" i="36"/>
  <c r="BQ160" i="36"/>
  <c r="BH159" i="36"/>
  <c r="BH160" i="36"/>
  <c r="F156" i="42"/>
  <c r="F157" i="42"/>
  <c r="T169" i="25"/>
  <c r="T170" i="25"/>
  <c r="G183" i="24"/>
  <c r="G184" i="24"/>
  <c r="F183" i="3"/>
  <c r="H183" i="3"/>
  <c r="F184" i="3"/>
  <c r="H184" i="3"/>
  <c r="BR159" i="36" l="1"/>
  <c r="BR160" i="36"/>
  <c r="K160" i="56"/>
  <c r="G156" i="55"/>
  <c r="F155" i="42"/>
  <c r="BL158" i="36" l="1"/>
  <c r="BN158" i="36"/>
  <c r="BO158" i="36"/>
  <c r="BP158" i="36"/>
  <c r="BQ158" i="36"/>
  <c r="BH158" i="36"/>
  <c r="D181" i="35"/>
  <c r="T168" i="25"/>
  <c r="BR158" i="36" l="1"/>
  <c r="G182" i="24" l="1"/>
  <c r="F182" i="3"/>
  <c r="H182" i="3"/>
  <c r="BQ157" i="36" l="1"/>
  <c r="BQ156" i="36"/>
  <c r="BQ155" i="36"/>
  <c r="K157" i="56" l="1"/>
  <c r="K158" i="56"/>
  <c r="K159" i="56"/>
  <c r="G153" i="55"/>
  <c r="G154" i="55"/>
  <c r="G155" i="55"/>
  <c r="BL155" i="36"/>
  <c r="BN155" i="36"/>
  <c r="BO155" i="36"/>
  <c r="BP155" i="36"/>
  <c r="BL156" i="36"/>
  <c r="BN156" i="36"/>
  <c r="BO156" i="36"/>
  <c r="BP156" i="36"/>
  <c r="BL157" i="36"/>
  <c r="BN157" i="36"/>
  <c r="BO157" i="36"/>
  <c r="BP157" i="36"/>
  <c r="BH155" i="36"/>
  <c r="BH156" i="36"/>
  <c r="BH157" i="36"/>
  <c r="F152" i="42"/>
  <c r="F153" i="42"/>
  <c r="F154" i="42"/>
  <c r="D178" i="35"/>
  <c r="D179" i="35"/>
  <c r="D180" i="35"/>
  <c r="T165" i="25"/>
  <c r="T166" i="25"/>
  <c r="T167" i="25"/>
  <c r="G179" i="24"/>
  <c r="G180" i="24"/>
  <c r="G181" i="24"/>
  <c r="F179" i="3"/>
  <c r="H179" i="3"/>
  <c r="F180" i="3"/>
  <c r="H180" i="3"/>
  <c r="F181" i="3"/>
  <c r="H181" i="3"/>
  <c r="BR155" i="36" l="1"/>
  <c r="BR156" i="36"/>
  <c r="BR157" i="36"/>
  <c r="BQ154" i="36" l="1"/>
  <c r="BQ153" i="36"/>
  <c r="BW25" i="59"/>
  <c r="BI9" i="59"/>
  <c r="BI10" i="59"/>
  <c r="BI11" i="59"/>
  <c r="BI12" i="59"/>
  <c r="BI13" i="59"/>
  <c r="BI14" i="59"/>
  <c r="BI15" i="59"/>
  <c r="BI16" i="59"/>
  <c r="BI17" i="59"/>
  <c r="BI18" i="59"/>
  <c r="BI19" i="59"/>
  <c r="BI20" i="59"/>
  <c r="BI21" i="59"/>
  <c r="BI22" i="59"/>
  <c r="BI23" i="59"/>
  <c r="BI24" i="59"/>
  <c r="K154" i="56"/>
  <c r="K155" i="56"/>
  <c r="K156" i="56"/>
  <c r="G150" i="55"/>
  <c r="G151" i="55"/>
  <c r="G152" i="55"/>
  <c r="BL152" i="36"/>
  <c r="BN152" i="36"/>
  <c r="BO152" i="36"/>
  <c r="BP152" i="36"/>
  <c r="BQ152" i="36"/>
  <c r="BL153" i="36"/>
  <c r="BN153" i="36"/>
  <c r="BO153" i="36"/>
  <c r="BP153" i="36"/>
  <c r="BL154" i="36"/>
  <c r="BN154" i="36"/>
  <c r="BO154" i="36"/>
  <c r="BP154" i="36"/>
  <c r="BH152" i="36"/>
  <c r="BH153" i="36"/>
  <c r="BH154" i="36"/>
  <c r="F149" i="42"/>
  <c r="F150" i="42"/>
  <c r="F151" i="42"/>
  <c r="H28" i="35"/>
  <c r="G28" i="35"/>
  <c r="F28" i="35"/>
  <c r="E28" i="35"/>
  <c r="D175" i="35"/>
  <c r="D176" i="35"/>
  <c r="D177" i="35"/>
  <c r="T162" i="25"/>
  <c r="T163" i="25"/>
  <c r="T164" i="25"/>
  <c r="F30" i="24"/>
  <c r="E30" i="24"/>
  <c r="D30" i="24"/>
  <c r="G176" i="24"/>
  <c r="G177" i="24"/>
  <c r="G178" i="24"/>
  <c r="G30" i="3"/>
  <c r="H31" i="3" s="1"/>
  <c r="E30" i="3"/>
  <c r="F31" i="3" s="1"/>
  <c r="F176" i="3"/>
  <c r="H176" i="3"/>
  <c r="F177" i="3"/>
  <c r="H177" i="3"/>
  <c r="F178" i="3"/>
  <c r="H178" i="3"/>
  <c r="G30" i="24" l="1"/>
  <c r="BR154" i="36"/>
  <c r="BR152" i="36"/>
  <c r="BR153" i="36"/>
  <c r="D28" i="35"/>
  <c r="K151" i="56" l="1"/>
  <c r="K152" i="56"/>
  <c r="K153" i="56"/>
  <c r="G147" i="55"/>
  <c r="G148" i="55"/>
  <c r="G149" i="55"/>
  <c r="BQ151" i="36"/>
  <c r="BP151" i="36"/>
  <c r="BO151" i="36"/>
  <c r="BN151" i="36"/>
  <c r="BL151" i="36"/>
  <c r="BQ150" i="36"/>
  <c r="BP150" i="36"/>
  <c r="BO150" i="36"/>
  <c r="BN150" i="36"/>
  <c r="BL150" i="36"/>
  <c r="BQ149" i="36"/>
  <c r="BP149" i="36"/>
  <c r="BO149" i="36"/>
  <c r="BN149" i="36"/>
  <c r="BL149" i="36"/>
  <c r="BH149" i="36"/>
  <c r="BH150" i="36"/>
  <c r="BH151" i="36"/>
  <c r="F146" i="42"/>
  <c r="F147" i="42"/>
  <c r="F148" i="42"/>
  <c r="D172" i="35"/>
  <c r="D173" i="35"/>
  <c r="D174" i="35"/>
  <c r="T159" i="25"/>
  <c r="T160" i="25"/>
  <c r="T161" i="25"/>
  <c r="G173" i="24"/>
  <c r="G174" i="24"/>
  <c r="G175" i="24"/>
  <c r="F173" i="3"/>
  <c r="H173" i="3"/>
  <c r="F174" i="3"/>
  <c r="H174" i="3"/>
  <c r="F175" i="3"/>
  <c r="H175" i="3"/>
  <c r="BR149" i="36" l="1"/>
  <c r="BR150" i="36"/>
  <c r="BR151" i="36"/>
  <c r="K148" i="56" l="1"/>
  <c r="K149" i="56"/>
  <c r="K150" i="56"/>
  <c r="G144" i="55"/>
  <c r="G145" i="55"/>
  <c r="G146" i="55"/>
  <c r="BL146" i="36"/>
  <c r="BN146" i="36"/>
  <c r="BO146" i="36"/>
  <c r="BP146" i="36"/>
  <c r="BQ146" i="36"/>
  <c r="BL147" i="36"/>
  <c r="BN147" i="36"/>
  <c r="BO147" i="36"/>
  <c r="BP147" i="36"/>
  <c r="BQ147" i="36"/>
  <c r="BL148" i="36"/>
  <c r="BN148" i="36"/>
  <c r="BO148" i="36"/>
  <c r="BP148" i="36"/>
  <c r="BQ148" i="36"/>
  <c r="BH146" i="36"/>
  <c r="BH147" i="36"/>
  <c r="BH148" i="36"/>
  <c r="F143" i="42"/>
  <c r="F144" i="42"/>
  <c r="F145" i="42"/>
  <c r="D169" i="35"/>
  <c r="D170" i="35"/>
  <c r="D171" i="35"/>
  <c r="T156" i="25"/>
  <c r="T157" i="25"/>
  <c r="T158" i="25"/>
  <c r="G170" i="24"/>
  <c r="G171" i="24"/>
  <c r="G172" i="24"/>
  <c r="F170" i="3"/>
  <c r="H170" i="3"/>
  <c r="F171" i="3"/>
  <c r="H171" i="3"/>
  <c r="F172" i="3"/>
  <c r="H172" i="3"/>
  <c r="BR146" i="36" l="1"/>
  <c r="BR147" i="36"/>
  <c r="BR148" i="36"/>
  <c r="BQ145" i="36"/>
  <c r="BQ144" i="36"/>
  <c r="BQ143" i="36"/>
  <c r="BQ142" i="36"/>
  <c r="BQ141" i="36"/>
  <c r="BQ140" i="36"/>
  <c r="AI25" i="59"/>
  <c r="K145" i="56" l="1"/>
  <c r="K146" i="56"/>
  <c r="K147" i="56"/>
  <c r="G141" i="55"/>
  <c r="G142" i="55"/>
  <c r="G143" i="55"/>
  <c r="BL143" i="36"/>
  <c r="BN143" i="36"/>
  <c r="BO143" i="36"/>
  <c r="BP143" i="36"/>
  <c r="BL144" i="36"/>
  <c r="BN144" i="36"/>
  <c r="BO144" i="36"/>
  <c r="BP144" i="36"/>
  <c r="BL145" i="36"/>
  <c r="BN145" i="36"/>
  <c r="BO145" i="36"/>
  <c r="BP145" i="36"/>
  <c r="BH143" i="36"/>
  <c r="BH144" i="36"/>
  <c r="BH145" i="36"/>
  <c r="F140" i="42"/>
  <c r="F141" i="42"/>
  <c r="F142" i="42"/>
  <c r="D166" i="35"/>
  <c r="D167" i="35"/>
  <c r="D168" i="35"/>
  <c r="T153" i="25"/>
  <c r="T154" i="25"/>
  <c r="T155" i="25"/>
  <c r="G167" i="24"/>
  <c r="G168" i="24"/>
  <c r="G169" i="24"/>
  <c r="F167" i="3"/>
  <c r="H167" i="3"/>
  <c r="F168" i="3"/>
  <c r="H168" i="3"/>
  <c r="F169" i="3"/>
  <c r="H169" i="3"/>
  <c r="BR144" i="36" l="1"/>
  <c r="BR145" i="36"/>
  <c r="BR143" i="36"/>
  <c r="H27" i="35"/>
  <c r="H26" i="35"/>
  <c r="G27" i="35"/>
  <c r="G26" i="35"/>
  <c r="F27" i="35"/>
  <c r="F26" i="35"/>
  <c r="E27" i="35"/>
  <c r="E26" i="35"/>
  <c r="D27" i="35" l="1"/>
  <c r="D26" i="35"/>
  <c r="BQ139" i="36"/>
  <c r="K142" i="56" l="1"/>
  <c r="K143" i="56"/>
  <c r="K144" i="56"/>
  <c r="G138" i="55"/>
  <c r="G139" i="55"/>
  <c r="G140" i="55"/>
  <c r="BL140" i="36"/>
  <c r="BN140" i="36"/>
  <c r="BO140" i="36"/>
  <c r="BP140" i="36"/>
  <c r="BL141" i="36"/>
  <c r="BN141" i="36"/>
  <c r="BO141" i="36"/>
  <c r="BP141" i="36"/>
  <c r="BL142" i="36"/>
  <c r="BN142" i="36"/>
  <c r="BO142" i="36"/>
  <c r="BP142" i="36"/>
  <c r="BH140" i="36"/>
  <c r="BH141" i="36"/>
  <c r="BH142" i="36"/>
  <c r="F137" i="42"/>
  <c r="F138" i="42"/>
  <c r="F139" i="42"/>
  <c r="D163" i="35"/>
  <c r="D164" i="35"/>
  <c r="D165" i="35"/>
  <c r="T150" i="25"/>
  <c r="T151" i="25"/>
  <c r="T152" i="25"/>
  <c r="F29" i="24"/>
  <c r="E29" i="24"/>
  <c r="D29" i="24"/>
  <c r="G164" i="24"/>
  <c r="G165" i="24"/>
  <c r="G166" i="24"/>
  <c r="G29" i="3"/>
  <c r="H30" i="3" s="1"/>
  <c r="E29" i="3"/>
  <c r="F30" i="3" s="1"/>
  <c r="F164" i="3"/>
  <c r="H164" i="3"/>
  <c r="F165" i="3"/>
  <c r="H165" i="3"/>
  <c r="F166" i="3"/>
  <c r="H166" i="3"/>
  <c r="BR140" i="36" l="1"/>
  <c r="BR141" i="36"/>
  <c r="BR142" i="36"/>
  <c r="G29" i="24"/>
  <c r="AW25" i="59" l="1"/>
  <c r="BQ138" i="36" l="1"/>
  <c r="BQ137" i="36"/>
  <c r="BQ136" i="36"/>
  <c r="BS25" i="59"/>
  <c r="BJ25" i="59"/>
  <c r="BL25" i="59"/>
  <c r="BM25" i="59"/>
  <c r="BN25" i="59"/>
  <c r="BO25" i="59"/>
  <c r="BQ25" i="59"/>
  <c r="BR25" i="59"/>
  <c r="BT25" i="59"/>
  <c r="BU25" i="59"/>
  <c r="BV25" i="59"/>
  <c r="S9" i="59"/>
  <c r="S10" i="59"/>
  <c r="S11" i="59"/>
  <c r="S12" i="59"/>
  <c r="S13" i="59"/>
  <c r="S14" i="59"/>
  <c r="S15" i="59"/>
  <c r="S16" i="59"/>
  <c r="S17" i="59"/>
  <c r="S18" i="59"/>
  <c r="S19" i="59"/>
  <c r="S20" i="59"/>
  <c r="S21" i="59"/>
  <c r="S22" i="59"/>
  <c r="S23" i="59"/>
  <c r="S24" i="59"/>
  <c r="K139" i="56" l="1"/>
  <c r="K140" i="56"/>
  <c r="K141" i="56"/>
  <c r="G135" i="55"/>
  <c r="G136" i="55"/>
  <c r="G137" i="55"/>
  <c r="BH137" i="36"/>
  <c r="BL137" i="36"/>
  <c r="BN137" i="36"/>
  <c r="BO137" i="36"/>
  <c r="BP137" i="36"/>
  <c r="BH138" i="36"/>
  <c r="BL138" i="36"/>
  <c r="BN138" i="36"/>
  <c r="BO138" i="36"/>
  <c r="BP138" i="36"/>
  <c r="BH139" i="36"/>
  <c r="BL139" i="36"/>
  <c r="BN139" i="36"/>
  <c r="BO139" i="36"/>
  <c r="BP139" i="36"/>
  <c r="F134" i="42"/>
  <c r="F135" i="42"/>
  <c r="F136" i="42"/>
  <c r="D160" i="35"/>
  <c r="D161" i="35"/>
  <c r="D162" i="35"/>
  <c r="T147" i="25"/>
  <c r="T148" i="25"/>
  <c r="T149" i="25"/>
  <c r="G161" i="24"/>
  <c r="G162" i="24"/>
  <c r="G163" i="24"/>
  <c r="F161" i="3"/>
  <c r="H161" i="3"/>
  <c r="F162" i="3"/>
  <c r="H162" i="3"/>
  <c r="F163" i="3"/>
  <c r="H163" i="3"/>
  <c r="BR138" i="36" l="1"/>
  <c r="BR137" i="36"/>
  <c r="BR139" i="36"/>
  <c r="K136" i="56"/>
  <c r="K137" i="56"/>
  <c r="K138" i="56"/>
  <c r="G132" i="55"/>
  <c r="G133" i="55"/>
  <c r="G134" i="55"/>
  <c r="BL134" i="36"/>
  <c r="BN134" i="36"/>
  <c r="BO134" i="36"/>
  <c r="BP134" i="36"/>
  <c r="BQ134" i="36"/>
  <c r="BL135" i="36"/>
  <c r="BN135" i="36"/>
  <c r="BO135" i="36"/>
  <c r="BP135" i="36"/>
  <c r="BQ135" i="36"/>
  <c r="BL136" i="36"/>
  <c r="BN136" i="36"/>
  <c r="BO136" i="36"/>
  <c r="BP136" i="36"/>
  <c r="BH134" i="36"/>
  <c r="BH135" i="36"/>
  <c r="BH136" i="36"/>
  <c r="F131" i="42"/>
  <c r="F132" i="42"/>
  <c r="F133" i="42"/>
  <c r="D157" i="35"/>
  <c r="D158" i="35"/>
  <c r="D159" i="35"/>
  <c r="T144" i="25"/>
  <c r="T145" i="25"/>
  <c r="T146" i="25"/>
  <c r="G158" i="24"/>
  <c r="G159" i="24"/>
  <c r="G160" i="24"/>
  <c r="F158" i="3"/>
  <c r="H158" i="3"/>
  <c r="F159" i="3"/>
  <c r="H159" i="3"/>
  <c r="F160" i="3"/>
  <c r="H160" i="3"/>
  <c r="BR135" i="36" l="1"/>
  <c r="BR136" i="36"/>
  <c r="BR134" i="36"/>
  <c r="K133" i="56"/>
  <c r="K134" i="56"/>
  <c r="K135" i="56"/>
  <c r="G129" i="55"/>
  <c r="G130" i="55"/>
  <c r="G131" i="55"/>
  <c r="BH131" i="36"/>
  <c r="BL131" i="36"/>
  <c r="BN131" i="36"/>
  <c r="BO131" i="36"/>
  <c r="BP131" i="36"/>
  <c r="BQ131" i="36"/>
  <c r="BH132" i="36"/>
  <c r="BL132" i="36"/>
  <c r="BN132" i="36"/>
  <c r="BO132" i="36"/>
  <c r="BP132" i="36"/>
  <c r="BQ132" i="36"/>
  <c r="BH133" i="36"/>
  <c r="BL133" i="36"/>
  <c r="BN133" i="36"/>
  <c r="BO133" i="36"/>
  <c r="BP133" i="36"/>
  <c r="BQ133" i="36"/>
  <c r="F128" i="42"/>
  <c r="F129" i="42"/>
  <c r="F130" i="42"/>
  <c r="D154" i="35"/>
  <c r="D155" i="35"/>
  <c r="D156" i="35"/>
  <c r="T141" i="25"/>
  <c r="T142" i="25"/>
  <c r="T143" i="25"/>
  <c r="G155" i="24"/>
  <c r="G156" i="24"/>
  <c r="G157" i="24"/>
  <c r="F155" i="3"/>
  <c r="H155" i="3"/>
  <c r="F156" i="3"/>
  <c r="H156" i="3"/>
  <c r="F157" i="3"/>
  <c r="H157" i="3"/>
  <c r="BR133" i="36" l="1"/>
  <c r="BR132" i="36"/>
  <c r="BR131" i="36"/>
  <c r="N9" i="59" l="1"/>
  <c r="N10" i="59"/>
  <c r="N11" i="59"/>
  <c r="N12" i="59"/>
  <c r="N13" i="59"/>
  <c r="N14" i="59"/>
  <c r="N15" i="59"/>
  <c r="N16" i="59"/>
  <c r="N17" i="59"/>
  <c r="N18" i="59"/>
  <c r="N19" i="59"/>
  <c r="N20" i="59"/>
  <c r="N21" i="59"/>
  <c r="N22" i="59"/>
  <c r="N23" i="59"/>
  <c r="N24" i="59"/>
  <c r="K130" i="56" l="1"/>
  <c r="K131" i="56"/>
  <c r="K132" i="56"/>
  <c r="G126" i="55"/>
  <c r="G127" i="55"/>
  <c r="G128" i="55"/>
  <c r="BL128" i="36"/>
  <c r="BN128" i="36"/>
  <c r="BO128" i="36"/>
  <c r="BP128" i="36"/>
  <c r="BQ128" i="36"/>
  <c r="BL129" i="36"/>
  <c r="BN129" i="36"/>
  <c r="BO129" i="36"/>
  <c r="BP129" i="36"/>
  <c r="BQ129" i="36"/>
  <c r="BL130" i="36"/>
  <c r="BN130" i="36"/>
  <c r="BO130" i="36"/>
  <c r="BP130" i="36"/>
  <c r="BQ130" i="36"/>
  <c r="BH128" i="36"/>
  <c r="BH129" i="36"/>
  <c r="BH130" i="36"/>
  <c r="F125" i="42"/>
  <c r="F126" i="42"/>
  <c r="F127" i="42"/>
  <c r="D151" i="35"/>
  <c r="D152" i="35"/>
  <c r="D153" i="35"/>
  <c r="T138" i="25"/>
  <c r="T139" i="25"/>
  <c r="T140" i="25"/>
  <c r="F28" i="24"/>
  <c r="E28" i="24"/>
  <c r="D28" i="24"/>
  <c r="G152" i="24"/>
  <c r="G153" i="24"/>
  <c r="G154" i="24"/>
  <c r="G28" i="3"/>
  <c r="H29" i="3" s="1"/>
  <c r="E28" i="3"/>
  <c r="F29" i="3" s="1"/>
  <c r="F152" i="3"/>
  <c r="H152" i="3"/>
  <c r="F153" i="3"/>
  <c r="H153" i="3"/>
  <c r="F154" i="3"/>
  <c r="H154" i="3"/>
  <c r="BR129" i="36" l="1"/>
  <c r="BR130" i="36"/>
  <c r="BR128" i="36"/>
  <c r="G28" i="24"/>
  <c r="H25" i="35" l="1"/>
  <c r="G25" i="35"/>
  <c r="F25" i="35"/>
  <c r="E25" i="35"/>
  <c r="D25" i="35" l="1"/>
  <c r="AB25" i="59" l="1"/>
  <c r="K127" i="56" l="1"/>
  <c r="K128" i="56"/>
  <c r="K129" i="56"/>
  <c r="G123" i="55"/>
  <c r="G124" i="55"/>
  <c r="G125" i="55"/>
  <c r="BH125" i="36"/>
  <c r="BL125" i="36"/>
  <c r="BN125" i="36"/>
  <c r="BO125" i="36"/>
  <c r="BP125" i="36"/>
  <c r="BQ125" i="36"/>
  <c r="BH126" i="36"/>
  <c r="BL126" i="36"/>
  <c r="BN126" i="36"/>
  <c r="BO126" i="36"/>
  <c r="BP126" i="36"/>
  <c r="BQ126" i="36"/>
  <c r="BH127" i="36"/>
  <c r="BL127" i="36"/>
  <c r="BN127" i="36"/>
  <c r="BO127" i="36"/>
  <c r="BP127" i="36"/>
  <c r="BQ127" i="36"/>
  <c r="F122" i="42"/>
  <c r="F123" i="42"/>
  <c r="F124" i="42"/>
  <c r="D148" i="35"/>
  <c r="D149" i="35"/>
  <c r="D150" i="35"/>
  <c r="T135" i="25"/>
  <c r="T136" i="25"/>
  <c r="T137" i="25"/>
  <c r="G149" i="24"/>
  <c r="G150" i="24"/>
  <c r="G151" i="24"/>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18" i="3"/>
  <c r="H17" i="3"/>
  <c r="H16" i="3"/>
  <c r="H15" i="3"/>
  <c r="H14" i="3"/>
  <c r="H13" i="3"/>
  <c r="H12" i="3"/>
  <c r="H11" i="3"/>
  <c r="H10" i="3"/>
  <c r="F149" i="3"/>
  <c r="F150" i="3"/>
  <c r="F151" i="3"/>
  <c r="BR126" i="36" l="1"/>
  <c r="BR127" i="36"/>
  <c r="BR125" i="36"/>
  <c r="BQ124" i="36" l="1"/>
  <c r="BQ123" i="36"/>
  <c r="BQ122" i="36"/>
  <c r="BQ121" i="36"/>
  <c r="BQ120" i="36"/>
  <c r="BQ119" i="36"/>
  <c r="BQ118" i="36"/>
  <c r="BQ117" i="36"/>
  <c r="BQ116" i="36"/>
  <c r="BQ115" i="36"/>
  <c r="BQ114" i="36"/>
  <c r="BQ113" i="36"/>
  <c r="BQ112" i="36"/>
  <c r="BQ111" i="36"/>
  <c r="BQ110" i="36"/>
  <c r="BQ109" i="36"/>
  <c r="BQ108" i="36"/>
  <c r="BQ107" i="36"/>
  <c r="BQ106" i="36"/>
  <c r="BQ105" i="36"/>
  <c r="BQ104" i="36"/>
  <c r="BQ103" i="36"/>
  <c r="BQ102" i="36"/>
  <c r="BQ101" i="36"/>
  <c r="BQ100" i="36"/>
  <c r="BQ99" i="36"/>
  <c r="BQ98" i="36"/>
  <c r="BQ97" i="36"/>
  <c r="BQ96" i="36"/>
  <c r="BQ95" i="36"/>
  <c r="BQ94" i="36"/>
  <c r="BQ93" i="36"/>
  <c r="BQ92" i="36"/>
  <c r="BQ91" i="36"/>
  <c r="BQ90" i="36"/>
  <c r="BQ89" i="36"/>
  <c r="BQ88" i="36"/>
  <c r="BQ87" i="36"/>
  <c r="BQ86" i="36"/>
  <c r="BQ85" i="36"/>
  <c r="BQ84" i="36"/>
  <c r="BQ83" i="36"/>
  <c r="BQ82" i="36"/>
  <c r="BQ81" i="36"/>
  <c r="BQ80" i="36"/>
  <c r="BQ79" i="36"/>
  <c r="BQ78" i="36"/>
  <c r="BQ77" i="36"/>
  <c r="BQ76" i="36"/>
  <c r="BQ75" i="36"/>
  <c r="BQ74" i="36"/>
  <c r="BQ73" i="36"/>
  <c r="BQ72" i="36"/>
  <c r="BQ71" i="36"/>
  <c r="BQ70" i="36"/>
  <c r="BQ69" i="36"/>
  <c r="BQ68" i="36"/>
  <c r="BQ67" i="36"/>
  <c r="BQ66" i="36"/>
  <c r="BQ65" i="36"/>
  <c r="BQ64" i="36"/>
  <c r="BQ63" i="36"/>
  <c r="BQ62" i="36"/>
  <c r="BQ61" i="36"/>
  <c r="BQ60" i="36"/>
  <c r="BQ59" i="36"/>
  <c r="BQ58" i="36"/>
  <c r="BQ57" i="36"/>
  <c r="BQ56" i="36"/>
  <c r="BQ55" i="36"/>
  <c r="BQ54" i="36"/>
  <c r="BQ53" i="36"/>
  <c r="BQ52" i="36"/>
  <c r="BQ51" i="36"/>
  <c r="BQ50" i="36"/>
  <c r="BQ49" i="36"/>
  <c r="BQ48" i="36"/>
  <c r="BQ47" i="36"/>
  <c r="BQ46" i="36"/>
  <c r="BQ45" i="36"/>
  <c r="BQ44" i="36"/>
  <c r="BQ43" i="36"/>
  <c r="BQ42" i="36"/>
  <c r="BQ41" i="36"/>
  <c r="BQ40" i="36"/>
  <c r="BQ39" i="36"/>
  <c r="BQ38" i="36"/>
  <c r="BQ37" i="36"/>
  <c r="BQ36" i="36"/>
  <c r="BQ35" i="36"/>
  <c r="BQ34" i="36"/>
  <c r="BQ33" i="36"/>
  <c r="BQ32" i="36"/>
  <c r="BQ31" i="36"/>
  <c r="BQ30" i="36"/>
  <c r="BQ29" i="36"/>
  <c r="BQ28" i="36"/>
  <c r="BQ27" i="36"/>
  <c r="BQ26" i="36"/>
  <c r="BQ25" i="36"/>
  <c r="BQ24" i="36"/>
  <c r="BQ23" i="36"/>
  <c r="BQ22" i="36"/>
  <c r="BQ21" i="36"/>
  <c r="BQ20" i="36"/>
  <c r="BQ19" i="36"/>
  <c r="BQ18" i="36"/>
  <c r="BQ17" i="36"/>
  <c r="BQ16" i="36"/>
  <c r="BQ15" i="36"/>
  <c r="BQ14" i="36"/>
  <c r="BQ13" i="36"/>
  <c r="BQ12" i="36"/>
  <c r="BQ11" i="36"/>
  <c r="BQ10" i="36"/>
  <c r="BQ9" i="36"/>
  <c r="BQ8" i="36"/>
  <c r="BP124" i="36"/>
  <c r="BP123" i="36"/>
  <c r="BP122" i="36"/>
  <c r="BP121" i="36"/>
  <c r="BP120" i="36"/>
  <c r="BP119" i="36"/>
  <c r="BP118" i="36"/>
  <c r="BP117" i="36"/>
  <c r="BP116" i="36"/>
  <c r="BP115" i="36"/>
  <c r="BP114" i="36"/>
  <c r="BP113" i="36"/>
  <c r="BP112" i="36"/>
  <c r="BP111" i="36"/>
  <c r="BP110" i="36"/>
  <c r="BP109" i="36"/>
  <c r="BP108" i="36"/>
  <c r="BP107" i="36"/>
  <c r="BP106" i="36"/>
  <c r="BP105" i="36"/>
  <c r="BP104" i="36"/>
  <c r="BP103" i="36"/>
  <c r="BP102" i="36"/>
  <c r="BP101" i="36"/>
  <c r="BP100" i="36"/>
  <c r="BP99" i="36"/>
  <c r="BP98" i="36"/>
  <c r="BP97" i="36"/>
  <c r="BP96" i="36"/>
  <c r="BP95" i="36"/>
  <c r="BP94" i="36"/>
  <c r="BP93" i="36"/>
  <c r="BP92" i="36"/>
  <c r="BP91" i="36"/>
  <c r="BP90" i="36"/>
  <c r="BP89" i="36"/>
  <c r="BP88" i="36"/>
  <c r="BP87" i="36"/>
  <c r="BP86" i="36"/>
  <c r="BP85" i="36"/>
  <c r="BP84" i="36"/>
  <c r="BP83" i="36"/>
  <c r="BP82" i="36"/>
  <c r="BP81" i="36"/>
  <c r="BP80" i="36"/>
  <c r="BP79" i="36"/>
  <c r="BP78" i="36"/>
  <c r="BP77" i="36"/>
  <c r="BP76" i="36"/>
  <c r="BP75" i="36"/>
  <c r="BP74" i="36"/>
  <c r="BP73" i="36"/>
  <c r="BP72" i="36"/>
  <c r="BP71" i="36"/>
  <c r="BP70" i="36"/>
  <c r="BP69" i="36"/>
  <c r="BP68" i="36"/>
  <c r="BP67" i="36"/>
  <c r="BP66" i="36"/>
  <c r="BP65" i="36"/>
  <c r="BP64" i="36"/>
  <c r="BP63" i="36"/>
  <c r="BP62" i="36"/>
  <c r="BP61" i="36"/>
  <c r="BP60" i="36"/>
  <c r="BP59" i="36"/>
  <c r="BP58" i="36"/>
  <c r="BP57" i="36"/>
  <c r="BP56" i="36"/>
  <c r="BP55" i="36"/>
  <c r="BP54" i="36"/>
  <c r="BP53" i="36"/>
  <c r="BP52" i="36"/>
  <c r="BP51" i="36"/>
  <c r="BP50" i="36"/>
  <c r="BP49" i="36"/>
  <c r="BP48" i="36"/>
  <c r="BP47" i="36"/>
  <c r="BP46" i="36"/>
  <c r="BP45" i="36"/>
  <c r="BP44" i="36"/>
  <c r="BP43" i="36"/>
  <c r="BP42" i="36"/>
  <c r="BP41" i="36"/>
  <c r="BP40" i="36"/>
  <c r="BP39" i="36"/>
  <c r="BP38" i="36"/>
  <c r="BP37" i="36"/>
  <c r="BP36" i="36"/>
  <c r="BP35" i="36"/>
  <c r="BP34" i="36"/>
  <c r="BP33" i="36"/>
  <c r="BP32" i="36"/>
  <c r="BP31" i="36"/>
  <c r="BP30" i="36"/>
  <c r="BP29" i="36"/>
  <c r="BP28" i="36"/>
  <c r="BP27" i="36"/>
  <c r="BP26" i="36"/>
  <c r="BP25" i="36"/>
  <c r="BP24" i="36"/>
  <c r="BP23" i="36"/>
  <c r="BP22" i="36"/>
  <c r="BP21" i="36"/>
  <c r="BP20" i="36"/>
  <c r="BP19" i="36"/>
  <c r="BP18" i="36"/>
  <c r="BP17" i="36"/>
  <c r="BP16" i="36"/>
  <c r="BP15" i="36"/>
  <c r="BP14" i="36"/>
  <c r="BP13" i="36"/>
  <c r="K124" i="56" l="1"/>
  <c r="K125" i="56"/>
  <c r="K126" i="56"/>
  <c r="G120" i="55"/>
  <c r="G121" i="55"/>
  <c r="G122" i="55"/>
  <c r="BL122" i="36"/>
  <c r="BN122" i="36"/>
  <c r="BO122" i="36"/>
  <c r="BL123" i="36"/>
  <c r="BN123" i="36"/>
  <c r="BO123" i="36"/>
  <c r="BL124" i="36"/>
  <c r="BN124" i="36"/>
  <c r="BO124" i="36"/>
  <c r="BH122" i="36"/>
  <c r="BH123" i="36"/>
  <c r="BH124" i="36"/>
  <c r="F119" i="42"/>
  <c r="F120" i="42"/>
  <c r="F121" i="42"/>
  <c r="D145" i="35"/>
  <c r="D146" i="35"/>
  <c r="D147" i="35"/>
  <c r="T132" i="25"/>
  <c r="T133" i="25"/>
  <c r="T134" i="25"/>
  <c r="G146" i="24"/>
  <c r="G147" i="24"/>
  <c r="G148" i="24"/>
  <c r="F146" i="3"/>
  <c r="F147" i="3"/>
  <c r="F148" i="3"/>
  <c r="BR124" i="36" l="1"/>
  <c r="BR122" i="36"/>
  <c r="BR123" i="36"/>
  <c r="T131" i="25"/>
  <c r="T130" i="25"/>
  <c r="T129" i="25"/>
  <c r="K121" i="56" l="1"/>
  <c r="K122" i="56"/>
  <c r="K123" i="56"/>
  <c r="G117" i="55"/>
  <c r="G118" i="55"/>
  <c r="G119" i="55"/>
  <c r="BL119" i="36"/>
  <c r="BN119" i="36"/>
  <c r="BO119" i="36"/>
  <c r="BL120" i="36"/>
  <c r="BN120" i="36"/>
  <c r="BO120" i="36"/>
  <c r="BL121" i="36"/>
  <c r="BN121" i="36"/>
  <c r="BO121" i="36"/>
  <c r="BH119" i="36"/>
  <c r="BH120" i="36"/>
  <c r="BH121" i="36"/>
  <c r="F116" i="42"/>
  <c r="F117" i="42"/>
  <c r="F118" i="42"/>
  <c r="D142" i="35"/>
  <c r="D143" i="35"/>
  <c r="D144" i="35"/>
  <c r="G143" i="24"/>
  <c r="G144" i="24"/>
  <c r="G145" i="24"/>
  <c r="F143" i="3"/>
  <c r="F144" i="3"/>
  <c r="F145" i="3"/>
  <c r="BR119" i="36" l="1"/>
  <c r="BR120" i="36"/>
  <c r="BR121" i="36"/>
  <c r="T128" i="25"/>
  <c r="T127" i="25"/>
  <c r="T126" i="25"/>
  <c r="K118" i="56" l="1"/>
  <c r="K119" i="56"/>
  <c r="K120" i="56"/>
  <c r="G114" i="55"/>
  <c r="G115" i="55"/>
  <c r="G116" i="55"/>
  <c r="BH116" i="36"/>
  <c r="BL116" i="36"/>
  <c r="BN116" i="36"/>
  <c r="BO116" i="36"/>
  <c r="BH117" i="36"/>
  <c r="BL117" i="36"/>
  <c r="BN117" i="36"/>
  <c r="BO117" i="36"/>
  <c r="BH118" i="36"/>
  <c r="BL118" i="36"/>
  <c r="BN118" i="36"/>
  <c r="BO118" i="36"/>
  <c r="F113" i="42"/>
  <c r="F114" i="42"/>
  <c r="F115" i="42"/>
  <c r="D139" i="35"/>
  <c r="D140" i="35"/>
  <c r="D141" i="35"/>
  <c r="F27" i="24"/>
  <c r="E27" i="24"/>
  <c r="D27" i="24"/>
  <c r="G140" i="24"/>
  <c r="G141" i="24"/>
  <c r="G142" i="24"/>
  <c r="G27" i="3"/>
  <c r="E27" i="3"/>
  <c r="F28" i="3" s="1"/>
  <c r="F140" i="3"/>
  <c r="F141" i="3"/>
  <c r="F142" i="3"/>
  <c r="H28" i="3" l="1"/>
  <c r="G27" i="24"/>
  <c r="BR118" i="36"/>
  <c r="BR116" i="36"/>
  <c r="BR117" i="36"/>
  <c r="L25" i="59" l="1"/>
  <c r="K25" i="59"/>
  <c r="J25" i="59"/>
  <c r="I25" i="59"/>
  <c r="H25" i="59"/>
  <c r="G25" i="59"/>
  <c r="F25" i="59"/>
  <c r="E25" i="59"/>
  <c r="D25" i="59"/>
  <c r="M25" i="59"/>
  <c r="Q25" i="59"/>
  <c r="P25" i="59"/>
  <c r="O25" i="59"/>
  <c r="R25" i="59"/>
  <c r="W25" i="59"/>
  <c r="V25" i="59"/>
  <c r="U25" i="59"/>
  <c r="T25" i="59"/>
  <c r="X25" i="59"/>
  <c r="AV25" i="59"/>
  <c r="AL25" i="59"/>
  <c r="AK25" i="59"/>
  <c r="AJ25" i="59"/>
  <c r="AH25" i="59"/>
  <c r="AG25" i="59"/>
  <c r="AE25" i="59"/>
  <c r="AC25" i="59"/>
  <c r="AA25" i="59"/>
  <c r="Z25" i="59"/>
  <c r="AX25" i="59"/>
  <c r="BE25" i="59"/>
  <c r="AY24" i="59"/>
  <c r="Y24" i="59"/>
  <c r="T125" i="25"/>
  <c r="CA24" i="59" l="1"/>
  <c r="K115" i="56"/>
  <c r="K116" i="56"/>
  <c r="K117" i="56"/>
  <c r="G111" i="55"/>
  <c r="G112" i="55"/>
  <c r="G113" i="55"/>
  <c r="BL113" i="36"/>
  <c r="BN113" i="36"/>
  <c r="BO113" i="36"/>
  <c r="BL114" i="36"/>
  <c r="BN114" i="36"/>
  <c r="BO114" i="36"/>
  <c r="BL115" i="36"/>
  <c r="BN115" i="36"/>
  <c r="BO115" i="36"/>
  <c r="BH113" i="36"/>
  <c r="BH114" i="36"/>
  <c r="BH115" i="36"/>
  <c r="F110" i="42"/>
  <c r="F111" i="42"/>
  <c r="F112" i="42"/>
  <c r="D136" i="35"/>
  <c r="D137" i="35"/>
  <c r="D138" i="35"/>
  <c r="T123" i="25"/>
  <c r="T124" i="25"/>
  <c r="G137" i="24"/>
  <c r="G138" i="24"/>
  <c r="G139" i="24"/>
  <c r="F137" i="3"/>
  <c r="F138" i="3"/>
  <c r="F139" i="3"/>
  <c r="BR113" i="36" l="1"/>
  <c r="BR115" i="36"/>
  <c r="BR114" i="36"/>
  <c r="D15" i="35" l="1"/>
  <c r="D14" i="35"/>
  <c r="D13" i="35"/>
  <c r="D12" i="35"/>
  <c r="D11" i="35"/>
  <c r="D10" i="35"/>
  <c r="D9" i="35"/>
  <c r="D8" i="35"/>
  <c r="D7" i="35"/>
  <c r="G24" i="35"/>
  <c r="G23" i="35"/>
  <c r="G22" i="35"/>
  <c r="G21" i="35"/>
  <c r="G20" i="35"/>
  <c r="G19" i="35"/>
  <c r="H24" i="35"/>
  <c r="H23" i="35"/>
  <c r="H22" i="35"/>
  <c r="H21" i="35"/>
  <c r="H20" i="35"/>
  <c r="H19" i="35"/>
  <c r="G18" i="35"/>
  <c r="H18" i="35"/>
  <c r="D16" i="35"/>
  <c r="K112" i="56"/>
  <c r="K113" i="56"/>
  <c r="K114" i="56"/>
  <c r="G108" i="55"/>
  <c r="G109" i="55"/>
  <c r="G110" i="55"/>
  <c r="BL110" i="36"/>
  <c r="BN110" i="36"/>
  <c r="BO110" i="36"/>
  <c r="BL111" i="36"/>
  <c r="BN111" i="36"/>
  <c r="BO111" i="36"/>
  <c r="BL112" i="36"/>
  <c r="BN112" i="36"/>
  <c r="BO112" i="36"/>
  <c r="BH110" i="36"/>
  <c r="BH111" i="36"/>
  <c r="BH112" i="36"/>
  <c r="F107" i="42"/>
  <c r="F108" i="42"/>
  <c r="F109" i="42"/>
  <c r="D133" i="35"/>
  <c r="D134" i="35"/>
  <c r="D135" i="35"/>
  <c r="T120" i="25"/>
  <c r="T121" i="25"/>
  <c r="T122" i="25"/>
  <c r="G134" i="24"/>
  <c r="G135" i="24"/>
  <c r="G136" i="24"/>
  <c r="F134" i="3"/>
  <c r="F135" i="3"/>
  <c r="F136" i="3"/>
  <c r="BR111" i="36" l="1"/>
  <c r="BR110" i="36"/>
  <c r="BR112" i="36"/>
  <c r="K109" i="56"/>
  <c r="K110" i="56"/>
  <c r="K111" i="56"/>
  <c r="G105" i="55"/>
  <c r="G106" i="55"/>
  <c r="G107" i="55"/>
  <c r="BL107" i="36"/>
  <c r="BN107" i="36"/>
  <c r="BO107" i="36"/>
  <c r="BL108" i="36"/>
  <c r="BN108" i="36"/>
  <c r="BO108" i="36"/>
  <c r="BL109" i="36"/>
  <c r="BN109" i="36"/>
  <c r="BO109" i="36"/>
  <c r="BH107" i="36"/>
  <c r="BH108" i="36"/>
  <c r="BH109" i="36"/>
  <c r="F104" i="42"/>
  <c r="F105" i="42"/>
  <c r="F106" i="42"/>
  <c r="D130" i="35"/>
  <c r="D131" i="35"/>
  <c r="D132" i="35"/>
  <c r="T117" i="25"/>
  <c r="T118" i="25"/>
  <c r="T119" i="25"/>
  <c r="G131" i="24"/>
  <c r="G132" i="24"/>
  <c r="G133" i="24"/>
  <c r="F131" i="3"/>
  <c r="F132" i="3"/>
  <c r="F133" i="3"/>
  <c r="BR107" i="36" l="1"/>
  <c r="BR108" i="36"/>
  <c r="BR109" i="36"/>
  <c r="K106" i="56" l="1"/>
  <c r="K107" i="56"/>
  <c r="K108" i="56"/>
  <c r="G102" i="55"/>
  <c r="G103" i="55"/>
  <c r="G104" i="55"/>
  <c r="BH104" i="36"/>
  <c r="BL104" i="36"/>
  <c r="BN104" i="36"/>
  <c r="BO104" i="36"/>
  <c r="BH105" i="36"/>
  <c r="BL105" i="36"/>
  <c r="BN105" i="36"/>
  <c r="BO105" i="36"/>
  <c r="BH106" i="36"/>
  <c r="BL106" i="36"/>
  <c r="BN106" i="36"/>
  <c r="BO106" i="36"/>
  <c r="F101" i="42"/>
  <c r="F102" i="42"/>
  <c r="F103" i="42"/>
  <c r="F24" i="35"/>
  <c r="E24" i="35"/>
  <c r="D127" i="35"/>
  <c r="D128" i="35"/>
  <c r="D129" i="35"/>
  <c r="T114" i="25"/>
  <c r="T115" i="25"/>
  <c r="T116" i="25"/>
  <c r="F26" i="24"/>
  <c r="E26" i="24"/>
  <c r="D26" i="24"/>
  <c r="G128" i="24"/>
  <c r="G129" i="24"/>
  <c r="G130" i="24"/>
  <c r="G26" i="3"/>
  <c r="E26" i="3"/>
  <c r="F27" i="3" s="1"/>
  <c r="F128" i="3"/>
  <c r="F129" i="3"/>
  <c r="F130" i="3"/>
  <c r="H27" i="3" l="1"/>
  <c r="D24" i="35"/>
  <c r="BR105" i="36"/>
  <c r="G26" i="24"/>
  <c r="BR104" i="36"/>
  <c r="BR106" i="36"/>
  <c r="K103" i="56" l="1"/>
  <c r="K104" i="56"/>
  <c r="K105" i="56"/>
  <c r="G99" i="55"/>
  <c r="G100" i="55"/>
  <c r="G101" i="55"/>
  <c r="BL101" i="36"/>
  <c r="BN101" i="36"/>
  <c r="BO101" i="36"/>
  <c r="BL102" i="36"/>
  <c r="BN102" i="36"/>
  <c r="BO102" i="36"/>
  <c r="BL103" i="36"/>
  <c r="BN103" i="36"/>
  <c r="BO103" i="36"/>
  <c r="BH101" i="36"/>
  <c r="BH102" i="36"/>
  <c r="BH103" i="36"/>
  <c r="F98" i="42"/>
  <c r="F99" i="42"/>
  <c r="F100" i="42"/>
  <c r="D124" i="35"/>
  <c r="D125" i="35"/>
  <c r="D126" i="35"/>
  <c r="T111" i="25"/>
  <c r="T112" i="25"/>
  <c r="T113" i="25"/>
  <c r="G125" i="24"/>
  <c r="G126" i="24"/>
  <c r="G127" i="24"/>
  <c r="F125" i="3"/>
  <c r="F126" i="3"/>
  <c r="F127" i="3"/>
  <c r="BR102" i="36" l="1"/>
  <c r="BR101" i="36"/>
  <c r="BR103" i="36"/>
  <c r="AY23" i="59"/>
  <c r="AY22" i="59"/>
  <c r="AY21" i="59"/>
  <c r="AY20" i="59"/>
  <c r="AY19" i="59"/>
  <c r="AY18" i="59"/>
  <c r="AY17" i="59"/>
  <c r="AY16" i="59"/>
  <c r="AY15" i="59"/>
  <c r="AY14" i="59"/>
  <c r="AY13" i="59"/>
  <c r="AY12" i="59"/>
  <c r="AY11" i="59"/>
  <c r="AY10" i="59"/>
  <c r="AY9" i="59"/>
  <c r="Y23" i="59"/>
  <c r="Y22" i="59"/>
  <c r="Y21" i="59"/>
  <c r="Y20" i="59"/>
  <c r="Y19" i="59"/>
  <c r="Y18" i="59"/>
  <c r="Y17" i="59"/>
  <c r="Y16" i="59"/>
  <c r="Y15" i="59"/>
  <c r="Y14" i="59"/>
  <c r="Y13" i="59"/>
  <c r="Y12" i="59"/>
  <c r="Y11" i="59"/>
  <c r="Y10" i="59"/>
  <c r="Y9" i="59"/>
  <c r="CA22" i="59" l="1"/>
  <c r="AY25" i="59"/>
  <c r="CA18" i="59"/>
  <c r="CA14" i="59"/>
  <c r="CA10" i="59"/>
  <c r="CA11" i="59"/>
  <c r="CA23" i="59"/>
  <c r="CA12" i="59"/>
  <c r="CA20" i="59"/>
  <c r="CA9" i="59"/>
  <c r="CA13" i="59"/>
  <c r="CA17" i="59"/>
  <c r="CA21" i="59"/>
  <c r="CA19" i="59"/>
  <c r="CA15" i="59"/>
  <c r="CA16" i="59"/>
  <c r="BZ25" i="59"/>
  <c r="BI25" i="59"/>
  <c r="BF27" i="59" s="1"/>
  <c r="Y25" i="59"/>
  <c r="S25" i="59"/>
  <c r="N25" i="59"/>
  <c r="K100" i="56"/>
  <c r="K101" i="56"/>
  <c r="K102" i="56"/>
  <c r="G96" i="55"/>
  <c r="G97" i="55"/>
  <c r="G98" i="55"/>
  <c r="BL98" i="36"/>
  <c r="BN98" i="36"/>
  <c r="BO98" i="36"/>
  <c r="BL99" i="36"/>
  <c r="BN99" i="36"/>
  <c r="BO99" i="36"/>
  <c r="BL100" i="36"/>
  <c r="BN100" i="36"/>
  <c r="BO100" i="36"/>
  <c r="BH98" i="36"/>
  <c r="BH99" i="36"/>
  <c r="BH100" i="36"/>
  <c r="F95" i="42"/>
  <c r="F96" i="42"/>
  <c r="F97" i="42"/>
  <c r="D121" i="35"/>
  <c r="D122" i="35"/>
  <c r="D123" i="35"/>
  <c r="T108" i="25"/>
  <c r="T109" i="25"/>
  <c r="T110" i="25"/>
  <c r="G122" i="24"/>
  <c r="G123" i="24"/>
  <c r="G124" i="24"/>
  <c r="F122" i="3"/>
  <c r="F123" i="3"/>
  <c r="F124" i="3"/>
  <c r="BW27" i="59" l="1"/>
  <c r="BX27" i="59"/>
  <c r="BY27" i="59"/>
  <c r="AR27" i="59"/>
  <c r="AS27" i="59"/>
  <c r="AT27" i="59"/>
  <c r="AP27" i="59"/>
  <c r="AQ27" i="59"/>
  <c r="AN27" i="59"/>
  <c r="AO27" i="59"/>
  <c r="AU27" i="59"/>
  <c r="BZ27" i="59"/>
  <c r="BS27" i="59"/>
  <c r="BV27" i="59"/>
  <c r="BT27" i="59"/>
  <c r="BU27" i="59"/>
  <c r="BL27" i="59"/>
  <c r="BN27" i="59"/>
  <c r="BP27" i="59"/>
  <c r="BK27" i="59"/>
  <c r="BJ27" i="59"/>
  <c r="BM27" i="59"/>
  <c r="BR27" i="59"/>
  <c r="BQ27" i="59"/>
  <c r="BO27" i="59"/>
  <c r="BI27" i="59"/>
  <c r="BH27" i="59"/>
  <c r="BA27" i="59"/>
  <c r="BE27" i="59"/>
  <c r="BC27" i="59"/>
  <c r="AZ27" i="59"/>
  <c r="AY27" i="59"/>
  <c r="AL27" i="59"/>
  <c r="AV27" i="59"/>
  <c r="AX27" i="59"/>
  <c r="AW27" i="59"/>
  <c r="AI27" i="59"/>
  <c r="AB27" i="59"/>
  <c r="Z27" i="59"/>
  <c r="AH27" i="59"/>
  <c r="AC27" i="59"/>
  <c r="AK27" i="59"/>
  <c r="AG27" i="59"/>
  <c r="AE27" i="59"/>
  <c r="AA27" i="59"/>
  <c r="AJ27" i="59"/>
  <c r="T27" i="59"/>
  <c r="Y27" i="59"/>
  <c r="U27" i="59"/>
  <c r="V27" i="59"/>
  <c r="X27" i="59"/>
  <c r="W27" i="59"/>
  <c r="S27" i="59"/>
  <c r="R27" i="59"/>
  <c r="P27" i="59"/>
  <c r="Q27" i="59"/>
  <c r="O27" i="59"/>
  <c r="N27" i="59"/>
  <c r="H27" i="59"/>
  <c r="L27" i="59"/>
  <c r="I27" i="59"/>
  <c r="M27" i="59"/>
  <c r="F27" i="59"/>
  <c r="G27" i="59"/>
  <c r="J27" i="59"/>
  <c r="K27" i="59"/>
  <c r="E27" i="59"/>
  <c r="D27" i="59"/>
  <c r="CA25" i="59"/>
  <c r="BR99" i="36"/>
  <c r="BR100" i="36"/>
  <c r="BR98" i="36"/>
  <c r="BL95" i="36"/>
  <c r="BN95" i="36"/>
  <c r="BO95" i="36"/>
  <c r="BL96" i="36"/>
  <c r="BN96" i="36"/>
  <c r="BO96" i="36"/>
  <c r="BL97" i="36"/>
  <c r="BN97" i="36"/>
  <c r="BO97" i="36"/>
  <c r="K97" i="56"/>
  <c r="K98" i="56"/>
  <c r="K99" i="56"/>
  <c r="G93" i="55"/>
  <c r="G94" i="55"/>
  <c r="G95" i="55"/>
  <c r="BH95" i="36"/>
  <c r="BH96" i="36"/>
  <c r="BH97" i="36"/>
  <c r="F92" i="42"/>
  <c r="F93" i="42"/>
  <c r="F94" i="42"/>
  <c r="D118" i="35"/>
  <c r="D119" i="35"/>
  <c r="D120" i="35"/>
  <c r="T105" i="25"/>
  <c r="T106" i="25"/>
  <c r="T107" i="25"/>
  <c r="G119" i="24"/>
  <c r="G120" i="24"/>
  <c r="G121" i="24"/>
  <c r="F119" i="3"/>
  <c r="F120" i="3"/>
  <c r="F121" i="3"/>
  <c r="BR96" i="36" l="1"/>
  <c r="BR95" i="36"/>
  <c r="BR97" i="36"/>
  <c r="K94" i="56" l="1"/>
  <c r="K95" i="56"/>
  <c r="K96" i="56"/>
  <c r="G90" i="55"/>
  <c r="G91" i="55"/>
  <c r="G92" i="55"/>
  <c r="BL92" i="36"/>
  <c r="BN92" i="36"/>
  <c r="BO92" i="36"/>
  <c r="BL93" i="36"/>
  <c r="BN93" i="36"/>
  <c r="BO93" i="36"/>
  <c r="BL94" i="36"/>
  <c r="BN94" i="36"/>
  <c r="BO94" i="36"/>
  <c r="BH92" i="36"/>
  <c r="BH93" i="36"/>
  <c r="BH94" i="36"/>
  <c r="F89" i="42"/>
  <c r="F90" i="42"/>
  <c r="F91" i="42"/>
  <c r="F23" i="35"/>
  <c r="E23" i="35"/>
  <c r="D115" i="35"/>
  <c r="D116" i="35"/>
  <c r="D117" i="35"/>
  <c r="T102" i="25"/>
  <c r="T103" i="25"/>
  <c r="T104" i="25"/>
  <c r="E25" i="24"/>
  <c r="F25" i="24"/>
  <c r="D25" i="24"/>
  <c r="G116" i="24"/>
  <c r="G117" i="24"/>
  <c r="G118" i="24"/>
  <c r="G25" i="3"/>
  <c r="E25" i="3"/>
  <c r="F26" i="3" s="1"/>
  <c r="F116" i="3"/>
  <c r="F117" i="3"/>
  <c r="F118" i="3"/>
  <c r="D23" i="35" l="1"/>
  <c r="H26" i="3"/>
  <c r="G25" i="24"/>
  <c r="BR93" i="36"/>
  <c r="BR94" i="36"/>
  <c r="BR92" i="36"/>
  <c r="K91" i="56"/>
  <c r="K92" i="56"/>
  <c r="K93" i="56"/>
  <c r="G87" i="55"/>
  <c r="G88" i="55"/>
  <c r="G89" i="55"/>
  <c r="BL89" i="36"/>
  <c r="BN89" i="36"/>
  <c r="BO89" i="36"/>
  <c r="BL90" i="36"/>
  <c r="BN90" i="36"/>
  <c r="BO90" i="36"/>
  <c r="BL91" i="36"/>
  <c r="BN91" i="36"/>
  <c r="BO91" i="36"/>
  <c r="BH89" i="36"/>
  <c r="BH90" i="36"/>
  <c r="BH91" i="36"/>
  <c r="F86" i="42"/>
  <c r="F87" i="42"/>
  <c r="F88" i="42"/>
  <c r="D112" i="35"/>
  <c r="D113" i="35"/>
  <c r="D114" i="35"/>
  <c r="T99" i="25"/>
  <c r="T100" i="25"/>
  <c r="T101" i="25"/>
  <c r="G113" i="24"/>
  <c r="G114" i="24"/>
  <c r="G115" i="24"/>
  <c r="BR89" i="36" l="1"/>
  <c r="BR91" i="36"/>
  <c r="BR90" i="36"/>
  <c r="F113" i="3" l="1"/>
  <c r="F114" i="3"/>
  <c r="F115" i="3"/>
  <c r="K88" i="56" l="1"/>
  <c r="K89" i="56"/>
  <c r="K90" i="56"/>
  <c r="G84" i="55"/>
  <c r="G85" i="55"/>
  <c r="G86" i="55"/>
  <c r="BH86" i="36"/>
  <c r="BL86" i="36"/>
  <c r="BN86" i="36"/>
  <c r="BO86" i="36"/>
  <c r="BH87" i="36"/>
  <c r="BL87" i="36"/>
  <c r="BN87" i="36"/>
  <c r="BO87" i="36"/>
  <c r="BH88" i="36"/>
  <c r="BL88" i="36"/>
  <c r="BN88" i="36"/>
  <c r="BO88" i="36"/>
  <c r="F83" i="42"/>
  <c r="F84" i="42"/>
  <c r="F85" i="42"/>
  <c r="D109" i="35"/>
  <c r="D110" i="35"/>
  <c r="D111" i="35"/>
  <c r="T96" i="25"/>
  <c r="T97" i="25"/>
  <c r="T98" i="25"/>
  <c r="G110" i="24"/>
  <c r="G111" i="24"/>
  <c r="G112" i="24"/>
  <c r="F110" i="3"/>
  <c r="F111" i="3"/>
  <c r="F112" i="3"/>
  <c r="BR86" i="36" l="1"/>
  <c r="BR87" i="36"/>
  <c r="BR88" i="36"/>
  <c r="G18" i="24"/>
  <c r="K85" i="56" l="1"/>
  <c r="K86" i="56"/>
  <c r="K87" i="56"/>
  <c r="G81" i="55"/>
  <c r="G82" i="55"/>
  <c r="G83" i="55"/>
  <c r="BL83" i="36"/>
  <c r="BN83" i="36"/>
  <c r="BO83" i="36"/>
  <c r="BL84" i="36"/>
  <c r="BN84" i="36"/>
  <c r="BO84" i="36"/>
  <c r="BL85" i="36"/>
  <c r="BN85" i="36"/>
  <c r="BO85" i="36"/>
  <c r="BH83" i="36"/>
  <c r="BH84" i="36"/>
  <c r="BH85" i="36"/>
  <c r="F80" i="42"/>
  <c r="F81" i="42"/>
  <c r="F82" i="42"/>
  <c r="D106" i="35"/>
  <c r="D107" i="35"/>
  <c r="D108" i="35"/>
  <c r="T93" i="25"/>
  <c r="T94" i="25"/>
  <c r="T95" i="25"/>
  <c r="G107" i="24"/>
  <c r="G108" i="24"/>
  <c r="G109" i="24"/>
  <c r="F107" i="3"/>
  <c r="F108" i="3"/>
  <c r="F109" i="3"/>
  <c r="BR84" i="36" l="1"/>
  <c r="BR85" i="36"/>
  <c r="BR83" i="36"/>
  <c r="F22" i="35" l="1"/>
  <c r="E22" i="35"/>
  <c r="F24" i="24"/>
  <c r="E24" i="24"/>
  <c r="D24" i="24"/>
  <c r="G24" i="3"/>
  <c r="E24" i="3"/>
  <c r="K82" i="56"/>
  <c r="K83" i="56"/>
  <c r="K84" i="56"/>
  <c r="G78" i="55"/>
  <c r="G79" i="55"/>
  <c r="G80" i="55"/>
  <c r="BL80" i="36"/>
  <c r="BN80" i="36"/>
  <c r="BO80" i="36"/>
  <c r="BL81" i="36"/>
  <c r="BN81" i="36"/>
  <c r="BO81" i="36"/>
  <c r="BL82" i="36"/>
  <c r="BN82" i="36"/>
  <c r="BO82" i="36"/>
  <c r="BH80" i="36"/>
  <c r="BH81" i="36"/>
  <c r="BH82" i="36"/>
  <c r="F77" i="42"/>
  <c r="F78" i="42"/>
  <c r="F79" i="42"/>
  <c r="D103" i="35"/>
  <c r="D104" i="35"/>
  <c r="D105" i="35"/>
  <c r="T90" i="25"/>
  <c r="T91" i="25"/>
  <c r="T92" i="25"/>
  <c r="G104" i="24"/>
  <c r="G105" i="24"/>
  <c r="G106" i="24"/>
  <c r="F104" i="3"/>
  <c r="F105" i="3"/>
  <c r="F106" i="3"/>
  <c r="D22" i="35" l="1"/>
  <c r="H25" i="3"/>
  <c r="F25" i="3"/>
  <c r="BR80" i="36"/>
  <c r="G24" i="24"/>
  <c r="BR82" i="36"/>
  <c r="BR81" i="36"/>
  <c r="K79" i="56"/>
  <c r="K80" i="56"/>
  <c r="K81" i="56"/>
  <c r="J9" i="56"/>
  <c r="J10" i="56"/>
  <c r="J11" i="56"/>
  <c r="J12" i="56"/>
  <c r="J13" i="56"/>
  <c r="J14" i="56"/>
  <c r="J15" i="56"/>
  <c r="J16" i="56"/>
  <c r="J17" i="56"/>
  <c r="J18" i="56"/>
  <c r="J19" i="56"/>
  <c r="G75" i="55"/>
  <c r="G76" i="55"/>
  <c r="G77" i="55"/>
  <c r="BL77" i="36"/>
  <c r="BN77" i="36"/>
  <c r="BO77" i="36"/>
  <c r="BL78" i="36"/>
  <c r="BN78" i="36"/>
  <c r="BO78" i="36"/>
  <c r="BL79" i="36"/>
  <c r="BN79" i="36"/>
  <c r="BO79" i="36"/>
  <c r="BH77" i="36"/>
  <c r="BH78" i="36"/>
  <c r="BH79" i="36"/>
  <c r="F74" i="42"/>
  <c r="F75" i="42"/>
  <c r="F76" i="42"/>
  <c r="D100" i="35"/>
  <c r="D101" i="35"/>
  <c r="D102" i="35"/>
  <c r="T87" i="25"/>
  <c r="T88" i="25"/>
  <c r="T89" i="25"/>
  <c r="G101" i="24"/>
  <c r="G102" i="24"/>
  <c r="G103" i="24"/>
  <c r="F101" i="3"/>
  <c r="F102" i="3"/>
  <c r="F103" i="3"/>
  <c r="F35" i="3"/>
  <c r="BR78" i="36" l="1"/>
  <c r="BR79" i="36"/>
  <c r="BR77" i="36"/>
  <c r="F21" i="35"/>
  <c r="E21" i="35"/>
  <c r="D21" i="35" l="1"/>
  <c r="K76" i="56"/>
  <c r="K77" i="56"/>
  <c r="K78" i="56"/>
  <c r="G72" i="55"/>
  <c r="G73" i="55"/>
  <c r="G74" i="55"/>
  <c r="BL74" i="36"/>
  <c r="BN74" i="36"/>
  <c r="BO74" i="36"/>
  <c r="BL75" i="36"/>
  <c r="BN75" i="36"/>
  <c r="BO75" i="36"/>
  <c r="BL76" i="36"/>
  <c r="BN76" i="36"/>
  <c r="BO76" i="36"/>
  <c r="BH74" i="36"/>
  <c r="BH75" i="36"/>
  <c r="BH76" i="36"/>
  <c r="F71" i="42"/>
  <c r="F72" i="42"/>
  <c r="F73" i="42"/>
  <c r="D97" i="35"/>
  <c r="D98" i="35"/>
  <c r="D99" i="35"/>
  <c r="T84" i="25"/>
  <c r="T85" i="25"/>
  <c r="T86" i="25"/>
  <c r="G98" i="24"/>
  <c r="G99" i="24"/>
  <c r="G100" i="24"/>
  <c r="F98" i="3"/>
  <c r="F99" i="3"/>
  <c r="F100" i="3"/>
  <c r="BR74" i="36" l="1"/>
  <c r="BR75" i="36"/>
  <c r="BR76" i="36"/>
  <c r="K73" i="56" l="1"/>
  <c r="K74" i="56"/>
  <c r="K75" i="56"/>
  <c r="G69" i="55"/>
  <c r="G70" i="55"/>
  <c r="G71" i="55"/>
  <c r="BH71" i="36"/>
  <c r="BL71" i="36"/>
  <c r="BN71" i="36"/>
  <c r="BO71" i="36"/>
  <c r="BH72" i="36"/>
  <c r="BL72" i="36"/>
  <c r="BN72" i="36"/>
  <c r="BO72" i="36"/>
  <c r="BH73" i="36"/>
  <c r="BL73" i="36"/>
  <c r="BN73" i="36"/>
  <c r="BO73" i="36"/>
  <c r="F68" i="42"/>
  <c r="F69" i="42"/>
  <c r="F70" i="42"/>
  <c r="D94" i="35"/>
  <c r="D95" i="35"/>
  <c r="D96" i="35"/>
  <c r="T81" i="25"/>
  <c r="T82" i="25"/>
  <c r="T83" i="25"/>
  <c r="G95" i="24"/>
  <c r="G96" i="24"/>
  <c r="G97" i="24"/>
  <c r="F95" i="3"/>
  <c r="F96" i="3"/>
  <c r="F97" i="3"/>
  <c r="BR71" i="36" l="1"/>
  <c r="BR72" i="36"/>
  <c r="BR73" i="36"/>
  <c r="K70" i="56"/>
  <c r="K71" i="56"/>
  <c r="K72" i="56"/>
  <c r="G66" i="55"/>
  <c r="G67" i="55"/>
  <c r="G68" i="55"/>
  <c r="BH68" i="36"/>
  <c r="BL68" i="36"/>
  <c r="BN68" i="36"/>
  <c r="BO68" i="36"/>
  <c r="BH69" i="36"/>
  <c r="BL69" i="36"/>
  <c r="BN69" i="36"/>
  <c r="BO69" i="36"/>
  <c r="BH70" i="36"/>
  <c r="BL70" i="36"/>
  <c r="BN70" i="36"/>
  <c r="BO70" i="36"/>
  <c r="F65" i="42"/>
  <c r="F66" i="42"/>
  <c r="F67" i="42"/>
  <c r="D91" i="35"/>
  <c r="D92" i="35"/>
  <c r="D93" i="35"/>
  <c r="T78" i="25"/>
  <c r="T79" i="25"/>
  <c r="T80" i="25"/>
  <c r="F23" i="24"/>
  <c r="E23" i="24"/>
  <c r="D23" i="24"/>
  <c r="G92" i="24"/>
  <c r="G93" i="24"/>
  <c r="G94" i="24"/>
  <c r="G23" i="3"/>
  <c r="E23" i="3"/>
  <c r="F24" i="3" s="1"/>
  <c r="F92" i="3"/>
  <c r="F93" i="3"/>
  <c r="F94" i="3"/>
  <c r="H24" i="3" l="1"/>
  <c r="BR68" i="36"/>
  <c r="BR70" i="36"/>
  <c r="BR69" i="36"/>
  <c r="G23" i="24"/>
  <c r="K67" i="56" l="1"/>
  <c r="K68" i="56"/>
  <c r="K69" i="56"/>
  <c r="G63" i="55"/>
  <c r="G64" i="55"/>
  <c r="G65" i="55"/>
  <c r="BL65" i="36"/>
  <c r="BN65" i="36"/>
  <c r="BO65" i="36"/>
  <c r="BL66" i="36"/>
  <c r="BN66" i="36"/>
  <c r="BO66" i="36"/>
  <c r="BL67" i="36"/>
  <c r="BN67" i="36"/>
  <c r="BO67" i="36"/>
  <c r="BH65" i="36"/>
  <c r="BH66" i="36"/>
  <c r="BH67" i="36"/>
  <c r="F62" i="42"/>
  <c r="F63" i="42"/>
  <c r="F64" i="42"/>
  <c r="D88" i="35"/>
  <c r="D89" i="35"/>
  <c r="D90" i="35"/>
  <c r="T75" i="25"/>
  <c r="T76" i="25"/>
  <c r="T77" i="25"/>
  <c r="G89" i="24"/>
  <c r="G90" i="24"/>
  <c r="G91" i="24"/>
  <c r="F89" i="3"/>
  <c r="F90" i="3"/>
  <c r="F91" i="3"/>
  <c r="BR66" i="36" l="1"/>
  <c r="BR67" i="36"/>
  <c r="BR65" i="36"/>
  <c r="BO64" i="36"/>
  <c r="BO63" i="36"/>
  <c r="BO62" i="36"/>
  <c r="BO61" i="36"/>
  <c r="BO60" i="36"/>
  <c r="BO59" i="36"/>
  <c r="BO58" i="36"/>
  <c r="K64" i="56" l="1"/>
  <c r="K65" i="56"/>
  <c r="K66" i="56"/>
  <c r="G60" i="55"/>
  <c r="G61" i="55"/>
  <c r="G62" i="55"/>
  <c r="BH62" i="36"/>
  <c r="BL62" i="36"/>
  <c r="BN62" i="36"/>
  <c r="BH63" i="36"/>
  <c r="BL63" i="36"/>
  <c r="BN63" i="36"/>
  <c r="BH64" i="36"/>
  <c r="BL64" i="36"/>
  <c r="BN64" i="36"/>
  <c r="F59" i="42"/>
  <c r="F60" i="42"/>
  <c r="F61" i="42"/>
  <c r="D85" i="35"/>
  <c r="D86" i="35"/>
  <c r="D87" i="35"/>
  <c r="T72" i="25"/>
  <c r="T73" i="25"/>
  <c r="T74" i="25"/>
  <c r="G86" i="24"/>
  <c r="G87" i="24"/>
  <c r="G88" i="24"/>
  <c r="F86" i="3"/>
  <c r="F87" i="3"/>
  <c r="F88" i="3"/>
  <c r="BR62" i="36" l="1"/>
  <c r="BR63" i="36"/>
  <c r="BR64" i="36"/>
  <c r="F22" i="24" l="1"/>
  <c r="E22" i="24"/>
  <c r="D22" i="24"/>
  <c r="G22" i="24" l="1"/>
  <c r="K61" i="56" l="1"/>
  <c r="K62" i="56"/>
  <c r="K63" i="56"/>
  <c r="G57" i="55"/>
  <c r="G58" i="55"/>
  <c r="G59" i="55"/>
  <c r="BL59" i="36"/>
  <c r="BN59" i="36"/>
  <c r="BL60" i="36"/>
  <c r="BN60" i="36"/>
  <c r="BL61" i="36"/>
  <c r="BN61" i="36"/>
  <c r="BH59" i="36"/>
  <c r="BH60" i="36"/>
  <c r="BH61" i="36"/>
  <c r="F56" i="42"/>
  <c r="F57" i="42"/>
  <c r="F58" i="42"/>
  <c r="D82" i="35"/>
  <c r="D83" i="35"/>
  <c r="D84" i="35"/>
  <c r="T69" i="25"/>
  <c r="T70" i="25"/>
  <c r="T71" i="25"/>
  <c r="G83" i="24"/>
  <c r="G84" i="24"/>
  <c r="G85" i="24"/>
  <c r="F83" i="3"/>
  <c r="F84" i="3"/>
  <c r="F85" i="3"/>
  <c r="BR59" i="36" l="1"/>
  <c r="BR61" i="36"/>
  <c r="BR60" i="36"/>
  <c r="F20" i="35"/>
  <c r="E20" i="35"/>
  <c r="D20" i="35" s="1"/>
  <c r="G22" i="3"/>
  <c r="E22" i="3"/>
  <c r="F23" i="3" s="1"/>
  <c r="H23" i="3" l="1"/>
  <c r="K58" i="56"/>
  <c r="K59" i="56"/>
  <c r="K60" i="56"/>
  <c r="G54" i="55"/>
  <c r="G55" i="55"/>
  <c r="G56" i="55"/>
  <c r="BH56" i="36"/>
  <c r="BL56" i="36"/>
  <c r="BN56" i="36"/>
  <c r="BO56" i="36"/>
  <c r="BH57" i="36"/>
  <c r="BL57" i="36"/>
  <c r="BN57" i="36"/>
  <c r="BO57" i="36"/>
  <c r="BH58" i="36"/>
  <c r="BL58" i="36"/>
  <c r="BN58" i="36"/>
  <c r="F53" i="42"/>
  <c r="F54" i="42"/>
  <c r="F55" i="42"/>
  <c r="D79" i="35"/>
  <c r="D80" i="35"/>
  <c r="D81" i="35"/>
  <c r="T66" i="25"/>
  <c r="T67" i="25"/>
  <c r="T68" i="25"/>
  <c r="G80" i="24"/>
  <c r="G81" i="24"/>
  <c r="G82" i="24"/>
  <c r="F80" i="3"/>
  <c r="F81" i="3"/>
  <c r="F82" i="3"/>
  <c r="BR58" i="36" l="1"/>
  <c r="BR56" i="36"/>
  <c r="BR57" i="36"/>
  <c r="K55" i="56" l="1"/>
  <c r="K56" i="56"/>
  <c r="K57" i="56"/>
  <c r="G51" i="55"/>
  <c r="G52" i="55"/>
  <c r="G53" i="55"/>
  <c r="BH53" i="36"/>
  <c r="BL53" i="36"/>
  <c r="BN53" i="36"/>
  <c r="BO53" i="36"/>
  <c r="BH54" i="36"/>
  <c r="BL54" i="36"/>
  <c r="BN54" i="36"/>
  <c r="BO54" i="36"/>
  <c r="BH55" i="36"/>
  <c r="BL55" i="36"/>
  <c r="BN55" i="36"/>
  <c r="BO55" i="36"/>
  <c r="F50" i="42"/>
  <c r="F51" i="42"/>
  <c r="F52" i="42"/>
  <c r="D76" i="35"/>
  <c r="D77" i="35"/>
  <c r="D78" i="35"/>
  <c r="T63" i="25"/>
  <c r="T64" i="25"/>
  <c r="T65" i="25"/>
  <c r="G77" i="24"/>
  <c r="G78" i="24"/>
  <c r="G79" i="24"/>
  <c r="F77" i="3"/>
  <c r="F78" i="3"/>
  <c r="F79" i="3"/>
  <c r="BR53" i="36" l="1"/>
  <c r="BR54" i="36"/>
  <c r="BR55" i="36"/>
  <c r="K52" i="56" l="1"/>
  <c r="K53" i="56"/>
  <c r="K54" i="56"/>
  <c r="G48" i="55"/>
  <c r="G49" i="55"/>
  <c r="G50" i="55"/>
  <c r="BH50" i="36"/>
  <c r="BL50" i="36"/>
  <c r="BN50" i="36"/>
  <c r="BO50" i="36"/>
  <c r="BH51" i="36"/>
  <c r="BL51" i="36"/>
  <c r="BN51" i="36"/>
  <c r="BO51" i="36"/>
  <c r="BH52" i="36"/>
  <c r="BL52" i="36"/>
  <c r="BN52" i="36"/>
  <c r="BO52" i="36"/>
  <c r="F47" i="42"/>
  <c r="F48" i="42"/>
  <c r="F49" i="42"/>
  <c r="D73" i="35"/>
  <c r="D74" i="35"/>
  <c r="D75" i="35"/>
  <c r="T60" i="25"/>
  <c r="T61" i="25"/>
  <c r="T62" i="25"/>
  <c r="G74" i="24"/>
  <c r="G75" i="24"/>
  <c r="G76" i="24"/>
  <c r="F74" i="3"/>
  <c r="F75" i="3"/>
  <c r="F76" i="3"/>
  <c r="BR51" i="36" l="1"/>
  <c r="BR52" i="36"/>
  <c r="BR50" i="36"/>
  <c r="K49" i="56" l="1"/>
  <c r="K50" i="56"/>
  <c r="K51" i="56"/>
  <c r="G45" i="55"/>
  <c r="G46" i="55"/>
  <c r="G47" i="55"/>
  <c r="BH47" i="36"/>
  <c r="BL47" i="36"/>
  <c r="BN47" i="36"/>
  <c r="BO47" i="36"/>
  <c r="BH48" i="36"/>
  <c r="BL48" i="36"/>
  <c r="BN48" i="36"/>
  <c r="BO48" i="36"/>
  <c r="BH49" i="36"/>
  <c r="BL49" i="36"/>
  <c r="BN49" i="36"/>
  <c r="BO49" i="36"/>
  <c r="F44" i="42"/>
  <c r="F45" i="42"/>
  <c r="F46" i="42"/>
  <c r="D70" i="35"/>
  <c r="D71" i="35"/>
  <c r="D72" i="35"/>
  <c r="T57" i="25"/>
  <c r="T58" i="25"/>
  <c r="T59" i="25"/>
  <c r="G71" i="24"/>
  <c r="G72" i="24"/>
  <c r="G73" i="24"/>
  <c r="F71" i="3"/>
  <c r="F72" i="3"/>
  <c r="F73" i="3"/>
  <c r="BR49" i="36" l="1"/>
  <c r="BR48" i="36"/>
  <c r="BR47" i="36"/>
  <c r="K46" i="56" l="1"/>
  <c r="K47" i="56"/>
  <c r="K48" i="56"/>
  <c r="G42" i="55"/>
  <c r="G43" i="55"/>
  <c r="G44" i="55"/>
  <c r="BL44" i="36"/>
  <c r="BN44" i="36"/>
  <c r="BO44" i="36"/>
  <c r="BL45" i="36"/>
  <c r="BN45" i="36"/>
  <c r="BO45" i="36"/>
  <c r="BL46" i="36"/>
  <c r="BN46" i="36"/>
  <c r="BO46" i="36"/>
  <c r="BH44" i="36"/>
  <c r="BH45" i="36"/>
  <c r="BH46" i="36"/>
  <c r="F41" i="42"/>
  <c r="F42" i="42"/>
  <c r="F43" i="42"/>
  <c r="F19" i="35"/>
  <c r="E19" i="35"/>
  <c r="D67" i="35"/>
  <c r="D68" i="35"/>
  <c r="D69" i="35"/>
  <c r="T54" i="25"/>
  <c r="T55" i="25"/>
  <c r="T56" i="25"/>
  <c r="F21" i="24"/>
  <c r="E21" i="24"/>
  <c r="D21" i="24"/>
  <c r="G68" i="24"/>
  <c r="G69" i="24"/>
  <c r="G70" i="24"/>
  <c r="G21" i="3"/>
  <c r="E21" i="3"/>
  <c r="F22" i="3" s="1"/>
  <c r="F68" i="3"/>
  <c r="F69" i="3"/>
  <c r="F70" i="3"/>
  <c r="D19" i="35" l="1"/>
  <c r="H22" i="3"/>
  <c r="G21" i="24"/>
  <c r="BR46" i="36"/>
  <c r="BR44" i="36"/>
  <c r="BR45" i="36"/>
  <c r="K43" i="56" l="1"/>
  <c r="K44" i="56"/>
  <c r="K45" i="56"/>
  <c r="G39" i="55"/>
  <c r="G40" i="55"/>
  <c r="G41" i="55"/>
  <c r="BH41" i="36"/>
  <c r="BL41" i="36"/>
  <c r="BN41" i="36"/>
  <c r="BO41" i="36"/>
  <c r="BH42" i="36"/>
  <c r="BL42" i="36"/>
  <c r="BN42" i="36"/>
  <c r="BO42" i="36"/>
  <c r="BH43" i="36"/>
  <c r="BL43" i="36"/>
  <c r="BN43" i="36"/>
  <c r="BO43" i="36"/>
  <c r="F38" i="42"/>
  <c r="F39" i="42"/>
  <c r="F40" i="42"/>
  <c r="D64" i="35"/>
  <c r="D65" i="35"/>
  <c r="D66" i="35"/>
  <c r="T51" i="25"/>
  <c r="T52" i="25"/>
  <c r="T53" i="25"/>
  <c r="G65" i="24"/>
  <c r="G66" i="24"/>
  <c r="G67" i="24"/>
  <c r="F65" i="3"/>
  <c r="F66" i="3"/>
  <c r="F67" i="3"/>
  <c r="BR42" i="36" l="1"/>
  <c r="BR41" i="36"/>
  <c r="BR43" i="36"/>
  <c r="K40" i="56"/>
  <c r="K41" i="56"/>
  <c r="K42" i="56"/>
  <c r="G36" i="55"/>
  <c r="G37" i="55"/>
  <c r="G38" i="55"/>
  <c r="BL38" i="36"/>
  <c r="BN38" i="36"/>
  <c r="BO38" i="36"/>
  <c r="BL39" i="36"/>
  <c r="BN39" i="36"/>
  <c r="BO39" i="36"/>
  <c r="BL40" i="36"/>
  <c r="BN40" i="36"/>
  <c r="BO40" i="36"/>
  <c r="BH38" i="36"/>
  <c r="BH39" i="36"/>
  <c r="BH40" i="36"/>
  <c r="F35" i="42"/>
  <c r="F36" i="42"/>
  <c r="F37" i="42"/>
  <c r="D61" i="35"/>
  <c r="D62" i="35"/>
  <c r="D63" i="35"/>
  <c r="T48" i="25"/>
  <c r="T49" i="25"/>
  <c r="T50" i="25"/>
  <c r="G62" i="24"/>
  <c r="G63" i="24"/>
  <c r="G64" i="24"/>
  <c r="F62" i="3"/>
  <c r="F63" i="3"/>
  <c r="F64" i="3"/>
  <c r="K37" i="56"/>
  <c r="K38" i="56"/>
  <c r="K39" i="56"/>
  <c r="G33" i="55"/>
  <c r="G34" i="55"/>
  <c r="G35" i="55"/>
  <c r="BL35" i="36"/>
  <c r="BN35" i="36"/>
  <c r="BO35" i="36"/>
  <c r="BL36" i="36"/>
  <c r="BN36" i="36"/>
  <c r="BO36" i="36"/>
  <c r="BL37" i="36"/>
  <c r="BN37" i="36"/>
  <c r="BO37" i="36"/>
  <c r="BH35" i="36"/>
  <c r="BH36" i="36"/>
  <c r="BH37" i="36"/>
  <c r="F32" i="42"/>
  <c r="F33" i="42"/>
  <c r="F34" i="42"/>
  <c r="D58" i="35"/>
  <c r="D59" i="35"/>
  <c r="D60" i="35"/>
  <c r="T45" i="25"/>
  <c r="T46" i="25"/>
  <c r="T47" i="25"/>
  <c r="G59" i="24"/>
  <c r="G60" i="24"/>
  <c r="G61" i="24"/>
  <c r="F59" i="3"/>
  <c r="F60" i="3"/>
  <c r="F61" i="3"/>
  <c r="BO8" i="36"/>
  <c r="BO9"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N8" i="36"/>
  <c r="BN9"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F18" i="35"/>
  <c r="E18" i="35"/>
  <c r="F17" i="35"/>
  <c r="E17" i="35"/>
  <c r="K34" i="56"/>
  <c r="K35" i="56"/>
  <c r="K36" i="56"/>
  <c r="G30" i="55"/>
  <c r="G31" i="55"/>
  <c r="G32" i="55"/>
  <c r="BH32" i="36"/>
  <c r="BH33" i="36"/>
  <c r="BH34" i="36"/>
  <c r="F29" i="42"/>
  <c r="F30" i="42"/>
  <c r="F31" i="42"/>
  <c r="D55" i="35"/>
  <c r="D56" i="35"/>
  <c r="D57" i="35"/>
  <c r="T42" i="25"/>
  <c r="T43" i="25"/>
  <c r="T44" i="25"/>
  <c r="F20" i="24"/>
  <c r="E20" i="24"/>
  <c r="D20" i="24"/>
  <c r="G56" i="24"/>
  <c r="G57" i="24"/>
  <c r="G58" i="24"/>
  <c r="G20" i="3"/>
  <c r="E20" i="3"/>
  <c r="F21" i="3" s="1"/>
  <c r="F56" i="3"/>
  <c r="F57" i="3"/>
  <c r="F58" i="3"/>
  <c r="K31" i="56"/>
  <c r="K32" i="56"/>
  <c r="K33" i="56"/>
  <c r="G27" i="55"/>
  <c r="G28" i="55"/>
  <c r="G29" i="55"/>
  <c r="BH29" i="36"/>
  <c r="BH30" i="36"/>
  <c r="BH31" i="36"/>
  <c r="F26" i="42"/>
  <c r="F27" i="42"/>
  <c r="F28" i="42"/>
  <c r="D52" i="35"/>
  <c r="D53" i="35"/>
  <c r="D54" i="35"/>
  <c r="T39" i="25"/>
  <c r="T40" i="25"/>
  <c r="T41" i="25"/>
  <c r="G53" i="24"/>
  <c r="G54" i="24"/>
  <c r="G55" i="24"/>
  <c r="F53" i="3"/>
  <c r="F54" i="3"/>
  <c r="F55"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H8" i="36"/>
  <c r="BH9" i="36"/>
  <c r="BH10" i="36"/>
  <c r="BH11" i="36"/>
  <c r="BH12" i="36"/>
  <c r="BH13" i="36"/>
  <c r="BH14" i="36"/>
  <c r="BH15" i="36"/>
  <c r="BH16" i="36"/>
  <c r="BH17" i="36"/>
  <c r="BH18" i="36"/>
  <c r="BH19" i="36"/>
  <c r="BH20" i="36"/>
  <c r="BH21" i="36"/>
  <c r="BH22" i="36"/>
  <c r="BH23" i="36"/>
  <c r="BH24" i="36"/>
  <c r="BH25" i="36"/>
  <c r="BH26" i="36"/>
  <c r="BH27" i="36"/>
  <c r="BH28" i="36"/>
  <c r="F7" i="42"/>
  <c r="F8" i="42"/>
  <c r="F9" i="42"/>
  <c r="F10" i="42"/>
  <c r="F11" i="42"/>
  <c r="F12" i="42"/>
  <c r="F13" i="42"/>
  <c r="F14" i="42"/>
  <c r="F15" i="42"/>
  <c r="F16" i="42"/>
  <c r="F17" i="42"/>
  <c r="F18" i="42"/>
  <c r="F19" i="42"/>
  <c r="F20" i="42"/>
  <c r="F21" i="42"/>
  <c r="F22" i="42"/>
  <c r="F23" i="42"/>
  <c r="F24" i="42"/>
  <c r="F25" i="42"/>
  <c r="D46" i="35"/>
  <c r="D47" i="35"/>
  <c r="D48" i="35"/>
  <c r="D49" i="35"/>
  <c r="D50" i="35"/>
  <c r="D51"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5" i="24"/>
  <c r="G36" i="24"/>
  <c r="G37" i="24"/>
  <c r="G38" i="24"/>
  <c r="G39" i="24"/>
  <c r="G40" i="24"/>
  <c r="G41" i="24"/>
  <c r="G42" i="24"/>
  <c r="G43" i="24"/>
  <c r="G44" i="24"/>
  <c r="G45" i="24"/>
  <c r="G46" i="24"/>
  <c r="G47" i="24"/>
  <c r="G48" i="24"/>
  <c r="G49" i="24"/>
  <c r="G50" i="24"/>
  <c r="G51" i="24"/>
  <c r="G52" i="24"/>
  <c r="F10" i="3"/>
  <c r="F11" i="3"/>
  <c r="E19" i="3"/>
  <c r="G19" i="3"/>
  <c r="H19" i="3" s="1"/>
  <c r="F36" i="3"/>
  <c r="F37" i="3"/>
  <c r="F38" i="3"/>
  <c r="F39" i="3"/>
  <c r="F40" i="3"/>
  <c r="F41" i="3"/>
  <c r="F42" i="3"/>
  <c r="F43" i="3"/>
  <c r="F44" i="3"/>
  <c r="F45" i="3"/>
  <c r="F46" i="3"/>
  <c r="F47" i="3"/>
  <c r="F48" i="3"/>
  <c r="F49" i="3"/>
  <c r="F50" i="3"/>
  <c r="F51" i="3"/>
  <c r="F52" i="3"/>
  <c r="H20" i="3" l="1"/>
  <c r="H21" i="3"/>
  <c r="D18" i="35"/>
  <c r="G19" i="24"/>
  <c r="D17" i="35"/>
  <c r="F16" i="3"/>
  <c r="F18" i="3"/>
  <c r="F15" i="3"/>
  <c r="F13" i="3"/>
  <c r="G17" i="24"/>
  <c r="G16" i="24"/>
  <c r="G15" i="24"/>
  <c r="G14" i="24"/>
  <c r="G13" i="24"/>
  <c r="G12" i="24"/>
  <c r="G11" i="24"/>
  <c r="F17" i="3"/>
  <c r="F14" i="3"/>
  <c r="F12" i="3"/>
  <c r="BR10" i="36"/>
  <c r="BR9" i="36"/>
  <c r="BR8" i="36"/>
  <c r="G20" i="24"/>
  <c r="F19" i="3"/>
  <c r="BR38" i="36"/>
  <c r="BR36" i="36"/>
  <c r="BR37" i="36"/>
  <c r="BR35" i="36"/>
  <c r="BR40" i="36"/>
  <c r="BR39" i="36"/>
  <c r="BR33" i="36"/>
  <c r="BR31" i="36"/>
  <c r="BR29" i="36"/>
  <c r="BR27" i="36"/>
  <c r="BR25" i="36"/>
  <c r="BR23" i="36"/>
  <c r="BR32" i="36"/>
  <c r="BR30" i="36"/>
  <c r="BR26" i="36"/>
  <c r="BR24" i="36"/>
  <c r="BR21" i="36"/>
  <c r="BR19" i="36"/>
  <c r="BR17" i="36"/>
  <c r="BR15" i="36"/>
  <c r="BR13" i="36"/>
  <c r="BR11" i="36"/>
  <c r="BR22" i="36"/>
  <c r="BR20" i="36"/>
  <c r="BR18" i="36"/>
  <c r="BR16" i="36"/>
  <c r="BR14" i="36"/>
  <c r="BR12" i="36"/>
  <c r="BR34" i="36"/>
  <c r="BR28" i="36"/>
  <c r="F20" i="3"/>
</calcChain>
</file>

<file path=xl/sharedStrings.xml><?xml version="1.0" encoding="utf-8"?>
<sst xmlns="http://schemas.openxmlformats.org/spreadsheetml/2006/main" count="4542" uniqueCount="561">
  <si>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</si>
  <si>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</si>
  <si>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</si>
  <si>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</si>
  <si>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</si>
  <si>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</si>
  <si>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</si>
  <si>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</si>
  <si>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</si>
  <si>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</si>
  <si>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</si>
  <si>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</si>
  <si>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</si>
  <si>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</si>
  <si>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</si>
  <si>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</si>
  <si>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</si>
  <si>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</si>
  <si>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</si>
  <si>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</si>
  <si>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</si>
  <si>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</si>
  <si>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</si>
  <si>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</si>
  <si>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</si>
  <si>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</si>
  <si>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</si>
  <si>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</si>
  <si>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</si>
  <si>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</si>
  <si>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</si>
  <si>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</si>
  <si>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</si>
  <si>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</si>
  <si>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</si>
  <si>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</si>
  <si>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</si>
  <si>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</si>
  <si>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</si>
  <si>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</si>
  <si>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</si>
  <si>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</si>
  <si>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</si>
  <si>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</si>
  <si>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</si>
  <si>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</si>
  <si>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</si>
  <si>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</si>
  <si>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</si>
  <si>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</si>
  <si>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</si>
  <si>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</si>
  <si>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</si>
  <si>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</si>
  <si>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</si>
  <si>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</si>
  <si>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</si>
  <si>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</si>
  <si>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</si>
  <si>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</si>
  <si>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</si>
  <si>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</si>
  <si>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</si>
  <si>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</si>
  <si>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</si>
  <si>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</si>
  <si>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</si>
  <si>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</si>
  <si>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</si>
  <si>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</si>
  <si>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</si>
  <si>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</si>
  <si>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</si>
  <si>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</si>
  <si>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</si>
  <si>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</si>
  <si>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</si>
  <si>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</si>
  <si>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</si>
  <si>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</si>
  <si>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</si>
  <si>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</si>
  <si>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</si>
  <si>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</si>
  <si>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</si>
  <si>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</si>
  <si>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</si>
  <si>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</si>
  <si>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</si>
  <si>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</si>
  <si>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</si>
  <si>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</si>
  <si>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</si>
  <si>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</si>
  <si>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</si>
  <si>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</si>
  <si>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</si>
  <si>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</si>
  <si>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</si>
  <si>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</si>
  <si>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</si>
  <si>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</si>
  <si>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</si>
  <si>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</si>
  <si>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</si>
  <si>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</si>
  <si>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</si>
  <si>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</si>
  <si>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</si>
  <si>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</si>
  <si>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</si>
  <si>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</si>
  <si>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</si>
  <si>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</si>
  <si>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</si>
  <si>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</si>
  <si>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</si>
  <si>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</si>
  <si>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</si>
  <si>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</si>
  <si>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</si>
  <si>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</si>
  <si>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</si>
  <si>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</si>
  <si>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</si>
  <si>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</si>
  <si>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</si>
  <si>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</si>
  <si>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</si>
  <si>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</si>
  <si>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</si>
  <si>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</si>
  <si>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</si>
  <si>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</si>
  <si>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</si>
  <si>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</si>
  <si>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</si>
  <si>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</si>
  <si>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</si>
  <si>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</si>
  <si>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</si>
  <si>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</si>
  <si>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</si>
  <si>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</si>
  <si>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</si>
  <si>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</si>
  <si>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</si>
  <si>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</si>
  <si>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</si>
  <si>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</si>
  <si>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</si>
  <si>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</si>
  <si>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</si>
  <si>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</si>
  <si>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</si>
  <si>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</si>
  <si>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</si>
  <si>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</si>
  <si>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</si>
  <si>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</si>
  <si>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</si>
  <si>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</si>
  <si>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</si>
  <si>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</si>
  <si>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</si>
  <si>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</si>
  <si>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</si>
  <si>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</si>
  <si>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</si>
  <si>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</si>
  <si>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</si>
  <si>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</si>
  <si>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</si>
  <si>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</si>
  <si>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</si>
  <si>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</si>
  <si>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</si>
  <si>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</si>
  <si>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</si>
  <si>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</si>
  <si>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</si>
  <si>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</si>
  <si>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</si>
  <si>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</si>
  <si>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</si>
  <si>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</si>
  <si>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</si>
  <si>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</si>
  <si>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</si>
  <si>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</si>
  <si>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</si>
  <si>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</si>
  <si>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</si>
  <si>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</si>
  <si>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</si>
  <si>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</si>
  <si>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</si>
  <si>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</si>
  <si>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</si>
  <si>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</si>
  <si>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</si>
  <si>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</si>
  <si>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</si>
  <si>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</si>
  <si>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</si>
  <si>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</si>
  <si>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</si>
  <si>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</si>
  <si>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</si>
  <si>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</si>
  <si>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</si>
  <si>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</si>
  <si>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</si>
  <si>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</si>
  <si>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</si>
  <si>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</si>
  <si>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</si>
  <si>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</si>
  <si>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</si>
  <si>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</si>
  <si>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</si>
  <si>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</si>
  <si>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</si>
  <si>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</si>
  <si>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</si>
  <si>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</si>
  <si>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</si>
  <si>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</si>
  <si>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</si>
  <si>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</si>
  <si>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</si>
  <si>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</si>
  <si>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</si>
  <si>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</si>
  <si>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</si>
  <si>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</si>
  <si>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</si>
  <si>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</si>
  <si>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</si>
  <si>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</si>
  <si>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</si>
  <si>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</si>
  <si>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</si>
  <si>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</si>
  <si>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</si>
  <si>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</si>
  <si>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</si>
  <si>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</si>
  <si>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</si>
  <si>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</si>
  <si>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</si>
  <si>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</si>
  <si>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</si>
  <si>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</si>
  <si>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</si>
  <si>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</si>
  <si>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</si>
  <si>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</si>
  <si>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</si>
  <si>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</si>
  <si>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</si>
  <si>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</si>
  <si>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</si>
  <si>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</si>
  <si>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</si>
  <si>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</si>
  <si>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</si>
  <si>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</si>
  <si>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</si>
  <si>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</si>
  <si>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</si>
  <si>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</si>
  <si>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</si>
  <si>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</si>
  <si>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</si>
  <si>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</si>
  <si>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</si>
  <si>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</si>
  <si>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</si>
  <si>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</si>
  <si>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</si>
  <si>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</si>
  <si>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</si>
  <si>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</si>
  <si>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</si>
  <si>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</si>
  <si>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</si>
  <si>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</si>
  <si>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</si>
  <si>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</si>
  <si>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</si>
  <si>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</si>
  <si>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</si>
  <si>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</si>
  <si>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</si>
  <si>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</si>
  <si>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</si>
  <si>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</si>
  <si>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</si>
  <si>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</si>
  <si>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</si>
  <si>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</si>
  <si>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</si>
  <si>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</si>
  <si>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</si>
  <si>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</si>
  <si>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</si>
  <si>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</si>
  <si>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</si>
  <si>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</si>
  <si>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</si>
  <si>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</si>
  <si>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</si>
  <si>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</si>
  <si>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</si>
  <si>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</si>
  <si>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</si>
  <si>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</si>
  <si>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</si>
  <si>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</si>
  <si>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</si>
  <si>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</si>
  <si>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</si>
  <si>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</si>
  <si>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</si>
  <si>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</si>
  <si>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</si>
  <si>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</si>
  <si>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</si>
  <si>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</si>
  <si>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</si>
  <si>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</si>
  <si>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</si>
  <si>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</si>
  <si>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</si>
  <si>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</si>
  <si>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</si>
  <si>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</si>
  <si>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</si>
  <si>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</si>
  <si>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</si>
  <si>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</si>
  <si>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</si>
  <si>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</si>
  <si>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</si>
  <si>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</si>
  <si>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</si>
  <si>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</si>
  <si>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</si>
  <si>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</si>
  <si>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</si>
  <si>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</si>
  <si>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</si>
  <si>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</si>
  <si>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</si>
  <si>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</si>
  <si>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</si>
  <si>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</si>
  <si>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</si>
  <si>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</si>
  <si>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</si>
  <si>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</si>
  <si>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</si>
  <si>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</si>
  <si>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</si>
  <si>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</si>
  <si>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</si>
  <si>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</si>
  <si>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</si>
  <si>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</si>
  <si>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</si>
  <si>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</si>
  <si>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</si>
  <si>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</si>
  <si>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</si>
  <si>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</si>
  <si>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</si>
  <si>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</si>
  <si>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</si>
  <si>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</si>
  <si>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</si>
  <si>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</si>
  <si>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</si>
  <si>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</si>
  <si>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</si>
  <si>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</si>
  <si>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</si>
  <si>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</si>
  <si>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</si>
  <si>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</si>
  <si>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</si>
  <si>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</si>
  <si>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</si>
  <si>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</si>
  <si>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</si>
  <si>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</si>
  <si>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</si>
  <si>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</si>
  <si>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</si>
  <si>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</si>
  <si>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</si>
  <si>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</si>
  <si>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</si>
  <si>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</si>
  <si>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</si>
  <si>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</si>
  <si>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</si>
  <si>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</si>
  <si>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</si>
  <si>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</si>
  <si>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</si>
  <si>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</si>
  <si>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</si>
  <si>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</si>
  <si>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</si>
  <si>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</si>
  <si>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</si>
  <si>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</si>
  <si>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</si>
  <si>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</si>
  <si>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</si>
  <si>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</si>
  <si>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</si>
  <si>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</si>
  <si>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</si>
  <si>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</si>
  <si>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</si>
  <si>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</si>
  <si>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</si>
  <si>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</si>
  <si>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</si>
  <si>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</si>
  <si>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</si>
  <si>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</si>
  <si>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</si>
  <si>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</si>
  <si>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</si>
  <si>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</si>
  <si>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</si>
  <si>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</si>
  <si>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</si>
  <si>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</si>
  <si>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</si>
  <si>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</si>
  <si>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</si>
  <si>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</si>
  <si>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</si>
  <si>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</si>
  <si>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</si>
  <si>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</si>
  <si>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</si>
  <si>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</si>
  <si>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</si>
  <si>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</si>
  <si>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</si>
  <si>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</si>
  <si>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</si>
  <si>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</si>
  <si>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</si>
  <si>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</si>
  <si>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</si>
  <si>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</si>
  <si>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</si>
  <si>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</si>
  <si>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</si>
  <si>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</si>
  <si>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</si>
  <si>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</si>
  <si>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</si>
  <si>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</si>
  <si>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</si>
  <si>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</si>
  <si>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</si>
  <si>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</si>
  <si>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</si>
  <si>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</si>
  <si>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</si>
  <si>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</si>
  <si>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</si>
  <si>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</si>
  <si>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</si>
  <si>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</si>
  <si>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</si>
  <si>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</si>
  <si>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</si>
  <si>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</si>
  <si>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</si>
  <si>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</si>
  <si>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</si>
  <si>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</si>
  <si>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</si>
  <si>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</si>
  <si>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</si>
  <si>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</si>
  <si>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</si>
  <si>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</si>
  <si>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</si>
  <si>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</si>
  <si>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</si>
  <si>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</si>
  <si>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</si>
  <si>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</si>
  <si>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</si>
  <si>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</si>
  <si>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</si>
  <si>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</si>
  <si>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</si>
  <si>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</si>
  <si>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</si>
  <si>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</si>
  <si>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</si>
  <si>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</si>
  <si>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</si>
  <si>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</si>
  <si>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</si>
  <si>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</si>
  <si>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</si>
  <si>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</si>
  <si>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</si>
  <si>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</si>
  <si>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</si>
  <si>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</si>
  <si>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</si>
  <si>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</si>
  <si>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</si>
  <si>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</si>
  <si>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</si>
  <si>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</si>
  <si>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</si>
  <si>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</si>
  <si>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</si>
  <si>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</si>
  <si>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</si>
  <si>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</si>
  <si>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</si>
  <si>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</si>
  <si>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</si>
  <si>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</si>
  <si>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</si>
  <si>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</si>
  <si>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Marco Antonio Borquez Santana Sistemas</t>
  </si>
  <si>
    <t>Intersur Ltda.</t>
  </si>
  <si>
    <t>Grupo Claro-VTR</t>
  </si>
  <si>
    <t>Comercial Washington Ernesto Oyarce Sazo</t>
  </si>
  <si>
    <t>Servicios Zonales De Internet Ltda.</t>
  </si>
  <si>
    <t>Ingbell Chile Spa</t>
  </si>
  <si>
    <t>7.15. CONEXIONES FIJAS POR TIPO DE CLIENTE Y TECNOLOGÍA</t>
  </si>
  <si>
    <t>7.3. NÚMERO DE CONEXIONES POR TIPO DE CLIENTE</t>
  </si>
  <si>
    <t>Conexiones Residenciales</t>
  </si>
  <si>
    <t>Total de Conexiones Residenciales Fijas</t>
  </si>
  <si>
    <t>Conexiones Comerciales</t>
  </si>
  <si>
    <t>Otros (Tipos de clientes no identificados)</t>
  </si>
  <si>
    <t>Total de Otras Conexiones (Tipos de clientes no identificados)</t>
  </si>
  <si>
    <t xml:space="preserve">SERVICIO ACCESO A INTERNET: CONEXIONES FIJAS POR TIPO DE CLIENTE Y TECNOLOGÍA </t>
  </si>
  <si>
    <t>Total de Conexiones Comerciales Fijas</t>
  </si>
  <si>
    <t>Hasta 100 Mbps</t>
  </si>
  <si>
    <t>Más de 100 Mbps y hasta 500 Mbps</t>
  </si>
  <si>
    <t>Más de 500 Mbps y hasta 1 Gbps</t>
  </si>
  <si>
    <t>SERVICIO ACCESO A INTERNET: CONEXIONES FIJAS POR TIPO DE TECNOLOGÍA, REGIÓN Y EMPRESA - SEPTIEMBRE 2025</t>
  </si>
  <si>
    <t>PARTICIPACIÓN DE MERCADO POR GRUPOS DE EMPRESAS - SEPTIEMBRE 2025</t>
  </si>
  <si>
    <t>VAR. SEP.24-SEP.25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</si>
</sst>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9"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
      <b/>
      <sz val="8"/>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397">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0" fontId="3" fillId="0" borderId="20" xfId="0" applyFont="1" applyBorder="1" applyAlignment="1">
      <alignment horizontal="center"/>
    </xf>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4" fontId="3" fillId="0" borderId="21" xfId="33"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57" fillId="24" borderId="16" xfId="47" applyFont="1" applyFill="1" applyBorder="1" applyAlignment="1">
      <alignment horizontal="center" vertical="center" wrapText="1"/>
    </xf>
    <xf numFmtId="0" fontId="58" fillId="24" borderId="10" xfId="0" applyFont="1" applyFill="1" applyBorder="1" applyAlignment="1">
      <alignment horizontal="center" vertical="center" wrapText="1"/>
    </xf>
    <xf numFmtId="4" fontId="3" fillId="0" borderId="0" xfId="33" applyNumberFormat="1" applyFont="1" applyFill="1" applyBorder="1" applyAlignment="1">
      <alignment horizontal="center"/>
    </xf>
    <xf numFmtId="2" fontId="3" fillId="0" borderId="22" xfId="38" quotePrefix="1" applyNumberFormat="1" applyFont="1" applyFill="1" applyBorder="1" applyAlignment="1">
      <alignment horizontal="center"/>
    </xf>
    <xf numFmtId="167" fontId="4" fillId="0" borderId="0" xfId="0" applyNumberFormat="1" applyFont="1" applyAlignment="1">
      <alignment horizontal="center"/>
    </xf>
    <xf numFmtId="165" fontId="4" fillId="0" borderId="27" xfId="0" applyNumberFormat="1" applyFont="1" applyBorder="1" applyAlignment="1">
      <alignment horizontal="center"/>
    </xf>
    <xf numFmtId="0" fontId="50" fillId="24" borderId="28" xfId="0" applyFont="1" applyFill="1" applyBorder="1" applyAlignment="1">
      <alignment horizontal="center" vertical="center" wrapText="1"/>
    </xf>
    <xf numFmtId="3" fontId="42" fillId="0" borderId="27" xfId="0" applyNumberFormat="1" applyFont="1" applyBorder="1" applyAlignment="1">
      <alignment horizontal="center"/>
    </xf>
    <xf numFmtId="166" fontId="46" fillId="24" borderId="28" xfId="38" applyNumberFormat="1" applyFont="1" applyFill="1" applyBorder="1" applyAlignment="1">
      <alignment horizontal="center"/>
    </xf>
    <xf numFmtId="0" fontId="4" fillId="0" borderId="21" xfId="0" applyFont="1" applyBorder="1" applyAlignment="1">
      <alignment horizontal="center"/>
    </xf>
    <xf numFmtId="168" fontId="46" fillId="24" borderId="34" xfId="47" applyNumberFormat="1" applyFont="1" applyFill="1" applyBorder="1" applyAlignment="1">
      <alignment horizontal="center"/>
    </xf>
    <xf numFmtId="168" fontId="46" fillId="24" borderId="32" xfId="47" applyNumberFormat="1" applyFont="1" applyFill="1" applyBorder="1" applyAlignment="1">
      <alignment horizontal="center"/>
    </xf>
    <xf numFmtId="3" fontId="38" fillId="0" borderId="23" xfId="38" applyNumberFormat="1" applyFont="1" applyFill="1" applyBorder="1" applyAlignment="1">
      <alignment horizontal="center"/>
    </xf>
    <xf numFmtId="3" fontId="38" fillId="0" borderId="21" xfId="38"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11" fillId="24" borderId="33" xfId="0" applyFont="1" applyFill="1" applyBorder="1" applyAlignment="1">
      <alignment horizontal="center" vertical="center" wrapText="1"/>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61" xfId="47" applyFont="1" applyFill="1" applyBorder="1" applyAlignment="1">
      <alignment horizontal="center" vertical="center" wrapText="1"/>
    </xf>
    <xf numFmtId="0" fontId="47" fillId="24" borderId="62" xfId="47" applyFont="1" applyFill="1" applyBorder="1"/>
    <xf numFmtId="0" fontId="47" fillId="24" borderId="15" xfId="47" applyFont="1" applyFill="1" applyBorder="1"/>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2" fillId="0" borderId="62" xfId="47" applyBorder="1"/>
    <xf numFmtId="0" fontId="2" fillId="0" borderId="15" xfId="47" applyBorder="1"/>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xf numFmtId="0" fontId="48" fillId="24" borderId="32" xfId="0"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'7.1.CO_TOT_FIJAS'!$E$9:$E$33</c:f>
              <c:numCache>
                <c:formatCode>#,##0</c:formatCode>
                <c:ptCount val="25"/>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pt idx="24">
                  <c:v>4690891</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'7.1.CO_TOT_FIJAS'!$G$9:$G$33</c:f>
              <c:numCache>
                <c:formatCode>0.00</c:formatCode>
                <c:ptCount val="25"/>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17.201350255203412</c:v>
                </c:pt>
                <c:pt idx="19">
                  <c:v>17.812628822954448</c:v>
                </c:pt>
                <c:pt idx="20">
                  <c:v>19.429515636140032</c:v>
                </c:pt>
                <c:pt idx="21">
                  <c:v>21.705009395061488</c:v>
                </c:pt>
                <c:pt idx="22">
                  <c:v>22.419067244253537</c:v>
                </c:pt>
                <c:pt idx="23" formatCode="#,##0.00">
                  <c:v>22.596194207115122</c:v>
                </c:pt>
                <c:pt idx="24" formatCode="#,##0.00">
                  <c:v>23.283709735581514</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50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5"/>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suscrip'!$D$9:$D$32</c:f>
              <c:numCache>
                <c:formatCode>#,##0</c:formatCode>
                <c:ptCount val="24"/>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'7.3.Conex suscrip'!$E$9:$E$32</c:f>
              <c:numCache>
                <c:formatCode>#,##0</c:formatCode>
                <c:ptCount val="24"/>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'7.7.CO_TEC_FIJAS'!$E$7:$E$31</c:f>
              <c:numCache>
                <c:formatCode>#,##0_ ;\-#,##0\ </c:formatCode>
                <c:ptCount val="25"/>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pt idx="24">
                  <c:v>14189</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'7.7.CO_TEC_FIJAS'!$F$7:$F$31</c:f>
              <c:numCache>
                <c:formatCode>#,##0_ ;\-#,##0\ </c:formatCode>
                <c:ptCount val="25"/>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pt idx="24">
                  <c:v>1149853</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'7.7.CO_TEC_FIJAS'!$G$7:$G$31</c:f>
              <c:numCache>
                <c:formatCode>#,##0_ ;\-#,##0\ </c:formatCode>
                <c:ptCount val="25"/>
                <c:pt idx="10">
                  <c:v>1631</c:v>
                </c:pt>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pt idx="24">
                  <c:v>3398012</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'7.7.CO_TEC_FIJAS'!$B$7:$B$31</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'7.7.CO_TEC_FIJAS'!$H$7:$H$31</c:f>
              <c:numCache>
                <c:formatCode>#,##0_ ;\-#,##0\ </c:formatCode>
                <c:ptCount val="25"/>
                <c:pt idx="0">
                  <c:v>585489</c:v>
                </c:pt>
                <c:pt idx="1">
                  <c:v>636107</c:v>
                </c:pt>
                <c:pt idx="2">
                  <c:v>591376</c:v>
                </c:pt>
                <c:pt idx="3">
                  <c:v>513936</c:v>
                </c:pt>
                <c:pt idx="4">
                  <c:v>355066</c:v>
                </c:pt>
                <c:pt idx="5">
                  <c:v>222733</c:v>
                </c:pt>
                <c:pt idx="6">
                  <c:v>79416</c:v>
                </c:pt>
                <c:pt idx="7">
                  <c:v>33834</c:v>
                </c:pt>
                <c:pt idx="8">
                  <c:v>16418</c:v>
                </c:pt>
                <c:pt idx="9">
                  <c:v>30304</c:v>
                </c:pt>
                <c:pt idx="10">
                  <c:v>23035</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pt idx="24">
                  <c:v>128837</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'7.9.CO_EMPR_FIJAS'!$BL$7:$BQ$7</c:f>
              <c:strCache>
                <c:ptCount val="6"/>
                <c:pt idx="0">
                  <c:v>Telefónica</c:v>
                </c:pt>
                <c:pt idx="1">
                  <c:v>Grupo Claro-VTR</c:v>
                </c:pt>
                <c:pt idx="2">
                  <c:v>Grupo GTD</c:v>
                </c:pt>
                <c:pt idx="3">
                  <c:v>Grupo ENTEL</c:v>
                </c:pt>
                <c:pt idx="4">
                  <c:v>Mundo</c:v>
                </c:pt>
                <c:pt idx="5">
                  <c:v>Otros</c:v>
                </c:pt>
              </c:strCache>
            </c:strRef>
          </c:cat>
          <c:val>
            <c:numRef>
              <c:f>'7.9.CO_EMPR_FIJAS'!$BL$199:$BQ$199</c:f>
              <c:numCache>
                <c:formatCode>#,##0_ ;\-#,##0\ </c:formatCode>
                <c:ptCount val="6"/>
                <c:pt idx="0">
                  <c:v>1333526</c:v>
                </c:pt>
                <c:pt idx="1">
                  <c:v>1303347</c:v>
                </c:pt>
                <c:pt idx="2">
                  <c:v>294855</c:v>
                </c:pt>
                <c:pt idx="3">
                  <c:v>467087</c:v>
                </c:pt>
                <c:pt idx="4">
                  <c:v>994756</c:v>
                </c:pt>
                <c:pt idx="5">
                  <c:v>380629</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409</xdr:row>
      <xdr:rowOff>44450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46101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xdr:txBody>
    </xdr:sp>
    <xdr:clientData/>
  </xdr:twoCellAnchor>
  <xdr:oneCellAnchor>
    <xdr:from>
      <xdr:col>121</xdr:col>
      <xdr:colOff>231775</xdr:colOff>
      <xdr:row>380</xdr:row>
      <xdr:rowOff>57150</xdr:rowOff>
    </xdr:from>
    <xdr:ext cx="5057775" cy="46101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46101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10/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11/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12/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13/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14/ </a:t>
          </a:r>
          <a:r>
            <a:rPr lang="es-CL" sz="900" b="0" i="0" baseline="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411</xdr:row>
      <xdr:rowOff>95250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9784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xdr:txBody>
    </xdr:sp>
    <xdr:clientData/>
  </xdr:twoCellAnchor>
  <xdr:oneCellAnchor>
    <xdr:from>
      <xdr:col>57</xdr:col>
      <xdr:colOff>607060</xdr:colOff>
      <xdr:row>380</xdr:row>
      <xdr:rowOff>57150</xdr:rowOff>
    </xdr:from>
    <xdr:ext cx="5057775" cy="498475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984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0">
              <a:solidFill>
                <a:sysClr val="windowText" lastClr="00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202</xdr:row>
      <xdr:rowOff>28575</xdr:rowOff>
    </xdr:from>
    <xdr:to>
      <xdr:col>4</xdr:col>
      <xdr:colOff>892910</xdr:colOff>
      <xdr:row>240</xdr:row>
      <xdr:rowOff>152400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31664275"/>
          <a:ext cx="3385285" cy="61563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202</xdr:row>
      <xdr:rowOff>26669</xdr:rowOff>
    </xdr:from>
    <xdr:to>
      <xdr:col>8</xdr:col>
      <xdr:colOff>495088</xdr:colOff>
      <xdr:row>241</xdr:row>
      <xdr:rowOff>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31662369"/>
          <a:ext cx="3549403" cy="61645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8/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206</xdr:row>
      <xdr:rowOff>159301</xdr:rowOff>
    </xdr:from>
    <xdr:to>
      <xdr:col>4</xdr:col>
      <xdr:colOff>513981</xdr:colOff>
      <xdr:row>250</xdr:row>
      <xdr:rowOff>110971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9774" y="34739058"/>
          <a:ext cx="3409061" cy="700448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206</xdr:row>
      <xdr:rowOff>158640</xdr:rowOff>
    </xdr:from>
    <xdr:to>
      <xdr:col>8</xdr:col>
      <xdr:colOff>186975</xdr:colOff>
      <xdr:row>250</xdr:row>
      <xdr:rowOff>117136</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7872" y="34738397"/>
          <a:ext cx="3596190" cy="70113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a:t>
          </a:r>
          <a:r>
            <a:rPr lang="es-CL" sz="900" b="0">
              <a:solidFill>
                <a:sysClr val="windowText" lastClr="000000"/>
              </a:solidFill>
              <a:effectLst/>
              <a:latin typeface="Arial" panose="020B0604020202020204" pitchFamily="34" charset="0"/>
              <a:ea typeface="+mn-ea"/>
              <a:cs typeface="Arial" panose="020B0604020202020204" pitchFamily="34" charset="0"/>
            </a:rPr>
            <a:t>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60</xdr:row>
      <xdr:rowOff>9525</xdr:rowOff>
    </xdr:from>
    <xdr:to>
      <xdr:col>5</xdr:col>
      <xdr:colOff>472397</xdr:colOff>
      <xdr:row>71</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28/11/25.</a:t>
          </a:r>
          <a:endParaRPr lang="es-CL" sz="900">
            <a:effectLst/>
            <a:latin typeface="Arial" pitchFamily="34" charset="0"/>
            <a:cs typeface="Arial" pitchFamily="34" charset="0"/>
          </a:endParaRPr>
        </a:p>
      </xdr:txBody>
    </xdr:sp>
    <xdr:clientData/>
  </xdr:twoCellAnchor>
  <xdr:twoCellAnchor>
    <xdr:from>
      <xdr:col>6</xdr:col>
      <xdr:colOff>114300</xdr:colOff>
      <xdr:row>60</xdr:row>
      <xdr:rowOff>9523</xdr:rowOff>
    </xdr:from>
    <xdr:to>
      <xdr:col>11</xdr:col>
      <xdr:colOff>0</xdr:colOff>
      <xdr:row>71</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p>
        <a:p>
          <a:pPr algn="just" rtl="0">
            <a:lnSpc>
              <a:spcPct val="100000"/>
            </a:lnSpc>
            <a:spcBef>
              <a:spcPts val="0"/>
            </a:spcBef>
            <a:spcAft>
              <a:spcPts val="0"/>
            </a:spcAft>
            <a:defRPr sz="1000"/>
          </a:pPr>
          <a:r>
            <a:rPr lang="es-CL" sz="900" b="1">
              <a:solidFill>
                <a:sysClr val="windowText" lastClr="000000"/>
              </a:solidFill>
              <a:effectLst/>
              <a:latin typeface="Arial" pitchFamily="34" charset="0"/>
              <a:cs typeface="Arial" pitchFamily="34" charset="0"/>
            </a:rPr>
            <a:t>3/ </a:t>
          </a:r>
          <a:r>
            <a:rPr lang="es-CL" sz="900" b="0">
              <a:solidFill>
                <a:sysClr val="windowText" lastClr="000000"/>
              </a:solidFill>
              <a:effectLst/>
              <a:latin typeface="Arial" pitchFamily="34" charset="0"/>
              <a:cs typeface="Arial"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algn="just" rtl="0">
            <a:lnSpc>
              <a:spcPct val="100000"/>
            </a:lnSpc>
            <a:spcBef>
              <a:spcPts val="0"/>
            </a:spcBef>
            <a:spcAft>
              <a:spcPts val="0"/>
            </a:spcAft>
            <a:defRPr sz="1000"/>
          </a:pP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F124525B-5D90-4C47-B2C8-7F6C60487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204</xdr:row>
      <xdr:rowOff>47624</xdr:rowOff>
    </xdr:from>
    <xdr:to>
      <xdr:col>5</xdr:col>
      <xdr:colOff>97939</xdr:colOff>
      <xdr:row>247</xdr:row>
      <xdr:rowOff>88900</xdr:rowOff>
    </xdr:to>
    <xdr:sp macro="" textlink="">
      <xdr:nvSpPr>
        <xdr:cNvPr id="3" name="Text Box 66">
          <a:extLst>
            <a:ext uri="{FF2B5EF4-FFF2-40B4-BE49-F238E27FC236}">
              <a16:creationId xmlns:a16="http://schemas.microsoft.com/office/drawing/2014/main" id="{ECDA0D97-E827-46DB-BFA6-A12ABE0FC156}"/>
            </a:ext>
          </a:extLst>
        </xdr:cNvPr>
        <xdr:cNvSpPr txBox="1">
          <a:spLocks noChangeArrowheads="1"/>
        </xdr:cNvSpPr>
      </xdr:nvSpPr>
      <xdr:spPr bwMode="auto">
        <a:xfrm>
          <a:off x="1412227" y="34851974"/>
          <a:ext cx="3492662" cy="68675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204</xdr:row>
      <xdr:rowOff>38100</xdr:rowOff>
    </xdr:from>
    <xdr:to>
      <xdr:col>9</xdr:col>
      <xdr:colOff>342901</xdr:colOff>
      <xdr:row>247</xdr:row>
      <xdr:rowOff>88900</xdr:rowOff>
    </xdr:to>
    <xdr:sp macro="" textlink="">
      <xdr:nvSpPr>
        <xdr:cNvPr id="4" name="Text Box 66">
          <a:extLst>
            <a:ext uri="{FF2B5EF4-FFF2-40B4-BE49-F238E27FC236}">
              <a16:creationId xmlns:a16="http://schemas.microsoft.com/office/drawing/2014/main" id="{46A9E50C-F12A-4F36-8366-9D1DBAA4DC84}"/>
            </a:ext>
          </a:extLst>
        </xdr:cNvPr>
        <xdr:cNvSpPr txBox="1">
          <a:spLocks noChangeArrowheads="1"/>
        </xdr:cNvSpPr>
      </xdr:nvSpPr>
      <xdr:spPr bwMode="auto">
        <a:xfrm>
          <a:off x="5144020" y="34842450"/>
          <a:ext cx="3466581" cy="68770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228</xdr:row>
      <xdr:rowOff>3174</xdr:rowOff>
    </xdr:from>
    <xdr:to>
      <xdr:col>5</xdr:col>
      <xdr:colOff>164151</xdr:colOff>
      <xdr:row>336</xdr:row>
      <xdr:rowOff>63500</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2724724"/>
          <a:ext cx="3462349" cy="46323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28/11/25</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227</xdr:row>
      <xdr:rowOff>151958</xdr:rowOff>
    </xdr:from>
    <xdr:to>
      <xdr:col>10</xdr:col>
      <xdr:colOff>655907</xdr:colOff>
      <xdr:row>336</xdr:row>
      <xdr:rowOff>57150</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1887" y="32714758"/>
          <a:ext cx="3559420" cy="463594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7/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229</xdr:row>
      <xdr:rowOff>22776</xdr:rowOff>
    </xdr:from>
    <xdr:to>
      <xdr:col>5</xdr:col>
      <xdr:colOff>76200</xdr:colOff>
      <xdr:row>341</xdr:row>
      <xdr:rowOff>69850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1366912" y="32217276"/>
          <a:ext cx="3376538"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229</xdr:row>
      <xdr:rowOff>22776</xdr:rowOff>
    </xdr:from>
    <xdr:to>
      <xdr:col>9</xdr:col>
      <xdr:colOff>62380</xdr:colOff>
      <xdr:row>341</xdr:row>
      <xdr:rowOff>69850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953000" y="32217276"/>
          <a:ext cx="3535830" cy="41745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a:t>
          </a:r>
          <a:r>
            <a:rPr lang="es-CL" sz="900" b="0" baseline="0">
              <a:solidFill>
                <a:sysClr val="windowText" lastClr="00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214</xdr:row>
      <xdr:rowOff>19048</xdr:rowOff>
    </xdr:from>
    <xdr:to>
      <xdr:col>5</xdr:col>
      <xdr:colOff>268562</xdr:colOff>
      <xdr:row>291</xdr:row>
      <xdr:rowOff>19050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3153348"/>
          <a:ext cx="3421972" cy="55562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214</xdr:row>
      <xdr:rowOff>19049</xdr:rowOff>
    </xdr:from>
    <xdr:to>
      <xdr:col>9</xdr:col>
      <xdr:colOff>511420</xdr:colOff>
      <xdr:row>291</xdr:row>
      <xdr:rowOff>12700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3153349"/>
          <a:ext cx="3572120" cy="55499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228</xdr:row>
      <xdr:rowOff>47624</xdr:rowOff>
    </xdr:from>
    <xdr:to>
      <xdr:col>5</xdr:col>
      <xdr:colOff>97939</xdr:colOff>
      <xdr:row>316</xdr:row>
      <xdr:rowOff>57150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3842324"/>
          <a:ext cx="3410112" cy="556577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228</xdr:row>
      <xdr:rowOff>38100</xdr:rowOff>
    </xdr:from>
    <xdr:to>
      <xdr:col>9</xdr:col>
      <xdr:colOff>342901</xdr:colOff>
      <xdr:row>316</xdr:row>
      <xdr:rowOff>57150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3832800"/>
          <a:ext cx="3466581" cy="55753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La empresa Claro Comunicaciones tuvo un problema en la clasificación de tecnologías</a:t>
          </a:r>
          <a:r>
            <a:rPr lang="es-CL" sz="900" b="0" baseline="0">
              <a:solidFill>
                <a:sysClr val="windowText" lastClr="000000"/>
              </a:solidFill>
              <a:effectLst/>
              <a:latin typeface="Arial" panose="020B0604020202020204" pitchFamily="34" charset="0"/>
              <a:cs typeface="Arial" panose="020B0604020202020204" pitchFamily="34" charset="0"/>
            </a:rPr>
            <a:t> en el mes de julio 2025, pero el problema fue solucionado en agosto y septiembre 2025.</a:t>
          </a: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66</xdr:row>
      <xdr:rowOff>73527</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6123571"/>
          <a:ext cx="3840493" cy="56406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66</xdr:row>
      <xdr:rowOff>86895</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301" y="6129287"/>
          <a:ext cx="3950317" cy="564829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202</xdr:row>
      <xdr:rowOff>479</xdr:rowOff>
    </xdr:from>
    <xdr:to>
      <xdr:col>5</xdr:col>
      <xdr:colOff>0</xdr:colOff>
      <xdr:row>238</xdr:row>
      <xdr:rowOff>51836</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32048540"/>
          <a:ext cx="3332837" cy="57987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202</xdr:row>
      <xdr:rowOff>482</xdr:rowOff>
    </xdr:from>
    <xdr:to>
      <xdr:col>9</xdr:col>
      <xdr:colOff>662940</xdr:colOff>
      <xdr:row>238</xdr:row>
      <xdr:rowOff>64796</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32048543"/>
          <a:ext cx="3611620" cy="58117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CMET, que es la que tiene casi la totalidad de conexiones de prepago, no entregó información en el mes de Enero 2022.</a:t>
          </a: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206</xdr:row>
      <xdr:rowOff>7619</xdr:rowOff>
    </xdr:from>
    <xdr:to>
      <xdr:col>8</xdr:col>
      <xdr:colOff>527435</xdr:colOff>
      <xdr:row>297</xdr:row>
      <xdr:rowOff>89858</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73972" y="32805968"/>
          <a:ext cx="3424642" cy="671379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205</xdr:row>
      <xdr:rowOff>156880</xdr:rowOff>
    </xdr:from>
    <xdr:to>
      <xdr:col>13</xdr:col>
      <xdr:colOff>331600</xdr:colOff>
      <xdr:row>297</xdr:row>
      <xdr:rowOff>89858</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83716" y="32793484"/>
          <a:ext cx="3562695" cy="672628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62</xdr:col>
      <xdr:colOff>47625</xdr:colOff>
      <xdr:row>205</xdr:row>
      <xdr:rowOff>95250</xdr:rowOff>
    </xdr:from>
    <xdr:to>
      <xdr:col>66</xdr:col>
      <xdr:colOff>733425</xdr:colOff>
      <xdr:row>222</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205</xdr:row>
      <xdr:rowOff>114300</xdr:rowOff>
    </xdr:from>
    <xdr:to>
      <xdr:col>4</xdr:col>
      <xdr:colOff>603249</xdr:colOff>
      <xdr:row>243</xdr:row>
      <xdr:rowOff>50800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32804100"/>
          <a:ext cx="2886075" cy="59690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28/11/25.</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205</xdr:row>
      <xdr:rowOff>107950</xdr:rowOff>
    </xdr:from>
    <xdr:to>
      <xdr:col>8</xdr:col>
      <xdr:colOff>107950</xdr:colOff>
      <xdr:row>243</xdr:row>
      <xdr:rowOff>57150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32797750"/>
          <a:ext cx="4108450" cy="5981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14/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15/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0"/>
  <sheetViews>
    <sheetView showGridLines="0" showRowColHeaders="0" zoomScaleSheetLayoutView="100" workbookViewId="0">
      <selection activeCell="H18" sqref="H18"/>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483</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87" t="s">
        <v>547</v>
      </c>
      <c r="I9" s="78"/>
      <c r="J9" s="78"/>
      <c r="K9" s="1"/>
    </row>
    <row r="10" spans="2:11" x14ac:dyDescent="0.25">
      <c r="B10" s="86" t="s">
        <v>22</v>
      </c>
      <c r="C10" s="87" t="s">
        <v>95</v>
      </c>
      <c r="I10" s="78"/>
      <c r="J10" s="1"/>
      <c r="K10" s="1"/>
    </row>
    <row r="11" spans="2:11" x14ac:dyDescent="0.25">
      <c r="B11" s="86" t="s">
        <v>22</v>
      </c>
      <c r="C11" s="79" t="s">
        <v>479</v>
      </c>
      <c r="I11" s="78"/>
      <c r="J11" s="1"/>
      <c r="K11" s="1"/>
    </row>
    <row r="12" spans="2:11" x14ac:dyDescent="0.25">
      <c r="B12" s="86" t="s">
        <v>22</v>
      </c>
      <c r="C12" s="79" t="s">
        <v>511</v>
      </c>
      <c r="I12" s="78"/>
      <c r="J12" s="1"/>
      <c r="K12" s="1"/>
    </row>
    <row r="13" spans="2:11" x14ac:dyDescent="0.25">
      <c r="B13" s="86" t="s">
        <v>22</v>
      </c>
      <c r="C13" s="79" t="s">
        <v>474</v>
      </c>
      <c r="I13" s="78"/>
      <c r="J13" s="1"/>
      <c r="K13" s="1"/>
    </row>
    <row r="14" spans="2:11" x14ac:dyDescent="0.25">
      <c r="B14" s="86" t="s">
        <v>22</v>
      </c>
      <c r="C14" s="79" t="s">
        <v>475</v>
      </c>
      <c r="I14" s="78"/>
      <c r="J14" s="1"/>
      <c r="K14" s="1"/>
    </row>
    <row r="15" spans="2:11" x14ac:dyDescent="0.25">
      <c r="B15" s="86" t="s">
        <v>22</v>
      </c>
      <c r="C15" s="79" t="s">
        <v>493</v>
      </c>
      <c r="I15" s="78"/>
      <c r="J15" s="1"/>
      <c r="K15" s="1"/>
    </row>
    <row r="16" spans="2:11" x14ac:dyDescent="0.25">
      <c r="B16" s="86" t="s">
        <v>22</v>
      </c>
      <c r="C16" s="79" t="s">
        <v>476</v>
      </c>
      <c r="I16" s="78"/>
      <c r="J16" s="1"/>
      <c r="K16" s="1"/>
    </row>
    <row r="17" spans="2:11" x14ac:dyDescent="0.25">
      <c r="B17" s="86" t="s">
        <v>22</v>
      </c>
      <c r="C17" s="95" t="s">
        <v>477</v>
      </c>
      <c r="I17" s="11"/>
      <c r="J17" s="1"/>
      <c r="K17" s="1"/>
    </row>
    <row r="18" spans="2:11" x14ac:dyDescent="0.25">
      <c r="B18" s="86" t="s">
        <v>22</v>
      </c>
      <c r="C18" s="95" t="s">
        <v>478</v>
      </c>
      <c r="I18" s="11"/>
      <c r="J18" s="1"/>
      <c r="K18" s="1"/>
    </row>
    <row r="19" spans="2:11" x14ac:dyDescent="0.25">
      <c r="B19" s="86" t="s">
        <v>22</v>
      </c>
      <c r="C19" s="95" t="s">
        <v>539</v>
      </c>
      <c r="J19" s="1"/>
      <c r="K19" s="1"/>
    </row>
    <row r="20" spans="2:11" x14ac:dyDescent="0.25">
      <c r="B20" s="86" t="s">
        <v>22</v>
      </c>
      <c r="C20" s="95" t="s">
        <v>546</v>
      </c>
      <c r="J20" s="1"/>
      <c r="K20" s="1"/>
    </row>
    <row r="21" spans="2:11" x14ac:dyDescent="0.25">
      <c r="B21" s="86"/>
      <c r="C21" s="95"/>
      <c r="J21" s="1"/>
      <c r="K21" s="1"/>
    </row>
    <row r="22" spans="2:11" x14ac:dyDescent="0.25">
      <c r="J22" s="1"/>
      <c r="K22" s="1"/>
    </row>
    <row r="23" spans="2:11" hidden="1" x14ac:dyDescent="0.25">
      <c r="I23" s="11"/>
      <c r="J23" s="11"/>
      <c r="K23" s="11"/>
    </row>
    <row r="24" spans="2:11" hidden="1" x14ac:dyDescent="0.25">
      <c r="I24" s="11"/>
      <c r="J24" s="11"/>
      <c r="K24" s="11"/>
    </row>
    <row r="25" spans="2:11" hidden="1" x14ac:dyDescent="0.25">
      <c r="E25" s="12"/>
      <c r="I25" s="11"/>
      <c r="J25" s="11"/>
      <c r="K25" s="11"/>
    </row>
    <row r="127" x14ac:dyDescent="0.25"/>
    <row r="128" x14ac:dyDescent="0.25"/>
    <row r="129" x14ac:dyDescent="0.25"/>
    <row r="130" x14ac:dyDescent="0.25"/>
  </sheetData>
  <phoneticPr fontId="0" type="noConversion"/>
  <hyperlinks>
    <hyperlink ref="C8" location="'7.1.CO_TOT_FIJAS'!A1" display="7.1. NÚMERO DE CONEXIONES TOTALES FIJAS" xr:uid="{00000000-0004-0000-0000-000000000000}"/>
    <hyperlink ref="C9" location="'7.3.Conex suscrip'!A1" display="7.3. NÚMERO DE CONEXIONES TOTALES: NÚMERO DE CONEXIONES POR TIPO DE CLIENTE" xr:uid="{00000000-0004-0000-0000-000001000000}"/>
    <hyperlink ref="C10" location="'7.4.Co_RG'!A1" display="7.4. NÚMERO DE CONEXIONES A NIVEL REGIONAL " xr:uid="{00000000-0004-0000-0000-000002000000}"/>
    <hyperlink ref="C13" location="'7.8.CO_PL_FIJAS'!A1" display="7.8. CONEXIONES FIJAS POR TIPO DE PLAN" xr:uid="{00000000-0004-0000-0000-000003000000}"/>
    <hyperlink ref="C14" location="'7.9.CO_EMPR_FIJAS'!A1" display="7.9. CONEXIONES POR EMPRESAS FIJAS" xr:uid="{00000000-0004-0000-0000-000004000000}"/>
    <hyperlink ref="C16" location="'7.11.CO_FIJAS_COMUNA'!A1" display="7.11. CONEXIONES FIJAS POR REGIÓN Y COMUNA" xr:uid="{00000000-0004-0000-0000-000005000000}"/>
    <hyperlink ref="C17" location="'7.12.CO_FIJAS_CLI_OECD'!A1" display="7.12. CONEXIONES FIJAS POR TIPO DE CLIENTE (DEFINICIÓN OECD)" xr:uid="{00000000-0004-0000-0000-000006000000}"/>
    <hyperlink ref="C18" location="'7.13.CO_FIJAS_TECN_OECD'!A1" display="7.13. CONEXIONES FIJAS POR TECNOLOGÍA (DEFINICIÓN OECD)" xr:uid="{00000000-0004-0000-0000-000007000000}"/>
    <hyperlink ref="C11" location="'7.7.CO_TEC_FIJAS'!A1" display="7.7. CONEXIONES FIJAS POR TIPO DE TECNOLOGÍA" xr:uid="{00000000-0004-0000-0000-000008000000}"/>
    <hyperlink ref="C15" location="'7.10.CO_ANCH_FIJAS'!A1" display="7.10. CONEXIONES POR ANCHO DE BANDA" xr:uid="{00000000-0004-0000-0000-000009000000}"/>
    <hyperlink ref="C12" location="'7.7.1.CO_TEC_RG_EMP_FIJAS'!A1" display="7.7.1. CONEXIONES FIJAS POR TECNOLOGÍA, REGIÓN Y EMPRESA" xr:uid="{00000000-0004-0000-0000-00000A000000}"/>
    <hyperlink ref="C19" location="'7.14.CO_FIJAS_SERV'!A1" display="7.14. CONEXIONES FIJAS POR TIPO DE SERVICIO" xr:uid="{18F7CFD7-24FA-49F4-8D32-DDAB07A74BC0}"/>
    <hyperlink ref="C20" location="'7.15.CO_FIJAS_TCL_TECN'!A1" display="7.15. CONEXIONES FIJAS POR TIPO DE CLIENTE Y TECNOLOGÍA" xr:uid="{41D45038-69CB-4E3A-A2F9-419B0FBB9986}"/>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S538"/>
  <sheetViews>
    <sheetView showGridLines="0" topLeftCell="DL8" workbookViewId="0">
      <pane xSplit="2" ySplit="2" topLeftCell="GG10" activePane="bottomRight" state="frozen"/>
      <selection activeCell="DL8" sqref="DL8"/>
      <selection pane="topRight" activeCell="DN8" sqref="DN8"/>
      <selection pane="bottomLeft" activeCell="DL10" sqref="DL10"/>
      <selection pane="bottomRight" activeCell="GQ15" sqref="GQ15"/>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201" width="10.1796875" style="118" customWidth="1"/>
    <col min="202" max="16384" width="10.1796875" style="118" hidden="1"/>
  </cols>
  <sheetData>
    <row r="1" spans="2:198" x14ac:dyDescent="0.25"/>
    <row r="2" spans="2:198" x14ac:dyDescent="0.25"/>
    <row r="3" spans="2:198" ht="14" x14ac:dyDescent="0.3">
      <c r="B3" s="119" t="s">
        <v>463</v>
      </c>
    </row>
    <row r="4" spans="2:198" ht="14" x14ac:dyDescent="0.3">
      <c r="B4" s="119" t="s">
        <v>459</v>
      </c>
    </row>
    <row r="5" spans="2:198" x14ac:dyDescent="0.25"/>
    <row r="6" spans="2:198" x14ac:dyDescent="0.25"/>
    <row r="7" spans="2:198" ht="13" thickBot="1" x14ac:dyDescent="0.3">
      <c r="B7" s="25" t="s">
        <v>23</v>
      </c>
    </row>
    <row r="8" spans="2:198" ht="13" thickBot="1" x14ac:dyDescent="0.3">
      <c r="C8" s="281" t="s">
        <v>0</v>
      </c>
      <c r="D8" s="282">
        <v>2007</v>
      </c>
      <c r="E8" s="281">
        <v>2008</v>
      </c>
      <c r="F8" s="281">
        <v>2009</v>
      </c>
      <c r="G8" s="372">
        <v>2010</v>
      </c>
      <c r="H8" s="378"/>
      <c r="I8" s="378"/>
      <c r="J8" s="378"/>
      <c r="K8" s="378"/>
      <c r="L8" s="378"/>
      <c r="M8" s="378"/>
      <c r="N8" s="378"/>
      <c r="O8" s="378"/>
      <c r="P8" s="378"/>
      <c r="Q8" s="378"/>
      <c r="R8" s="379"/>
      <c r="S8" s="372">
        <v>2011</v>
      </c>
      <c r="T8" s="378"/>
      <c r="U8" s="378"/>
      <c r="V8" s="378"/>
      <c r="W8" s="378"/>
      <c r="X8" s="378"/>
      <c r="Y8" s="378"/>
      <c r="Z8" s="378"/>
      <c r="AA8" s="378"/>
      <c r="AB8" s="378"/>
      <c r="AC8" s="378"/>
      <c r="AD8" s="379"/>
      <c r="AE8" s="372">
        <v>2012</v>
      </c>
      <c r="AF8" s="376"/>
      <c r="AG8" s="376"/>
      <c r="AH8" s="376"/>
      <c r="AI8" s="376"/>
      <c r="AJ8" s="376"/>
      <c r="AK8" s="376"/>
      <c r="AL8" s="376"/>
      <c r="AM8" s="376"/>
      <c r="AN8" s="376"/>
      <c r="AO8" s="376"/>
      <c r="AP8" s="377"/>
      <c r="AQ8" s="372">
        <v>2013</v>
      </c>
      <c r="AR8" s="376"/>
      <c r="AS8" s="376"/>
      <c r="AT8" s="376"/>
      <c r="AU8" s="376"/>
      <c r="AV8" s="376"/>
      <c r="AW8" s="376"/>
      <c r="AX8" s="376"/>
      <c r="AY8" s="376"/>
      <c r="AZ8" s="376"/>
      <c r="BA8" s="376"/>
      <c r="BB8" s="377"/>
      <c r="BC8" s="375">
        <v>2014</v>
      </c>
      <c r="BD8" s="376"/>
      <c r="BE8" s="376"/>
      <c r="BF8" s="376"/>
      <c r="BG8" s="376"/>
      <c r="BH8" s="376"/>
      <c r="BI8" s="376"/>
      <c r="BJ8" s="376"/>
      <c r="BK8" s="376"/>
      <c r="BL8" s="376"/>
      <c r="BM8" s="376"/>
      <c r="BN8" s="377"/>
      <c r="BO8" s="375">
        <v>2015</v>
      </c>
      <c r="BP8" s="376"/>
      <c r="BQ8" s="376"/>
      <c r="BR8" s="376"/>
      <c r="BS8" s="376"/>
      <c r="BT8" s="376"/>
      <c r="BU8" s="376"/>
      <c r="BV8" s="376"/>
      <c r="BW8" s="376"/>
      <c r="BX8" s="376"/>
      <c r="BY8" s="376"/>
      <c r="BZ8" s="377"/>
      <c r="CA8" s="375">
        <v>2016</v>
      </c>
      <c r="CB8" s="380"/>
      <c r="CC8" s="380"/>
      <c r="CD8" s="380"/>
      <c r="CE8" s="380"/>
      <c r="CF8" s="380"/>
      <c r="CG8" s="380"/>
      <c r="CH8" s="380"/>
      <c r="CI8" s="380"/>
      <c r="CJ8" s="380"/>
      <c r="CK8" s="380"/>
      <c r="CL8" s="381"/>
      <c r="CM8" s="372">
        <v>2017</v>
      </c>
      <c r="CN8" s="376"/>
      <c r="CO8" s="376"/>
      <c r="CP8" s="376"/>
      <c r="CQ8" s="376"/>
      <c r="CR8" s="376"/>
      <c r="CS8" s="376"/>
      <c r="CT8" s="376"/>
      <c r="CU8" s="376"/>
      <c r="CV8" s="376"/>
      <c r="CW8" s="376"/>
      <c r="CX8" s="377"/>
      <c r="CY8" s="372">
        <v>2018</v>
      </c>
      <c r="CZ8" s="382"/>
      <c r="DA8" s="382"/>
      <c r="DB8" s="382"/>
      <c r="DC8" s="382"/>
      <c r="DD8" s="382"/>
      <c r="DE8" s="382"/>
      <c r="DF8" s="382"/>
      <c r="DG8" s="382"/>
      <c r="DH8" s="382"/>
      <c r="DI8" s="382"/>
      <c r="DJ8" s="383"/>
      <c r="DL8" s="281"/>
      <c r="DM8" s="281" t="s">
        <v>0</v>
      </c>
      <c r="DN8" s="372">
        <v>2019</v>
      </c>
      <c r="DO8" s="382"/>
      <c r="DP8" s="382"/>
      <c r="DQ8" s="382"/>
      <c r="DR8" s="382"/>
      <c r="DS8" s="382"/>
      <c r="DT8" s="382"/>
      <c r="DU8" s="382"/>
      <c r="DV8" s="382"/>
      <c r="DW8" s="382"/>
      <c r="DX8" s="382"/>
      <c r="DY8" s="383"/>
      <c r="DZ8" s="372">
        <v>2020</v>
      </c>
      <c r="EA8" s="382"/>
      <c r="EB8" s="382"/>
      <c r="EC8" s="382"/>
      <c r="ED8" s="382"/>
      <c r="EE8" s="382"/>
      <c r="EF8" s="382"/>
      <c r="EG8" s="382"/>
      <c r="EH8" s="382"/>
      <c r="EI8" s="382"/>
      <c r="EJ8" s="382"/>
      <c r="EK8" s="383"/>
      <c r="EL8" s="372">
        <v>2021</v>
      </c>
      <c r="EM8" s="373"/>
      <c r="EN8" s="373"/>
      <c r="EO8" s="373"/>
      <c r="EP8" s="373"/>
      <c r="EQ8" s="373"/>
      <c r="ER8" s="373"/>
      <c r="ES8" s="373"/>
      <c r="ET8" s="373"/>
      <c r="EU8" s="373"/>
      <c r="EV8" s="373"/>
      <c r="EW8" s="374"/>
      <c r="EX8" s="372">
        <v>2022</v>
      </c>
      <c r="EY8" s="373"/>
      <c r="EZ8" s="373"/>
      <c r="FA8" s="373"/>
      <c r="FB8" s="373"/>
      <c r="FC8" s="373"/>
      <c r="FD8" s="373"/>
      <c r="FE8" s="373"/>
      <c r="FF8" s="373"/>
      <c r="FG8" s="373"/>
      <c r="FH8" s="373"/>
      <c r="FI8" s="374"/>
      <c r="FJ8" s="372">
        <v>2023</v>
      </c>
      <c r="FK8" s="373"/>
      <c r="FL8" s="373"/>
      <c r="FM8" s="373"/>
      <c r="FN8" s="373"/>
      <c r="FO8" s="373"/>
      <c r="FP8" s="373"/>
      <c r="FQ8" s="373"/>
      <c r="FR8" s="373"/>
      <c r="FS8" s="373"/>
      <c r="FT8" s="373"/>
      <c r="FU8" s="374"/>
      <c r="FV8" s="372">
        <v>2024</v>
      </c>
      <c r="FW8" s="373"/>
      <c r="FX8" s="373"/>
      <c r="FY8" s="373"/>
      <c r="FZ8" s="373"/>
      <c r="GA8" s="373"/>
      <c r="GB8" s="373"/>
      <c r="GC8" s="373"/>
      <c r="GD8" s="373"/>
      <c r="GE8" s="373"/>
      <c r="GF8" s="373"/>
      <c r="GG8" s="374"/>
      <c r="GH8" s="372">
        <v>2025</v>
      </c>
      <c r="GI8" s="373"/>
      <c r="GJ8" s="373"/>
      <c r="GK8" s="373"/>
      <c r="GL8" s="373"/>
      <c r="GM8" s="373"/>
      <c r="GN8" s="373"/>
      <c r="GO8" s="373"/>
      <c r="GP8" s="374"/>
    </row>
    <row r="9" spans="2:198" ht="13" thickBot="1" x14ac:dyDescent="0.3">
      <c r="B9" s="281" t="s">
        <v>96</v>
      </c>
      <c r="C9" s="282" t="s">
        <v>97</v>
      </c>
      <c r="D9" s="283" t="s">
        <v>37</v>
      </c>
      <c r="E9" s="283" t="s">
        <v>37</v>
      </c>
      <c r="F9" s="283" t="s">
        <v>37</v>
      </c>
      <c r="G9" s="284" t="s">
        <v>38</v>
      </c>
      <c r="H9" s="285" t="s">
        <v>39</v>
      </c>
      <c r="I9" s="285" t="s">
        <v>40</v>
      </c>
      <c r="J9" s="285" t="s">
        <v>41</v>
      </c>
      <c r="K9" s="285" t="s">
        <v>42</v>
      </c>
      <c r="L9" s="285" t="s">
        <v>43</v>
      </c>
      <c r="M9" s="285" t="s">
        <v>32</v>
      </c>
      <c r="N9" s="285" t="s">
        <v>33</v>
      </c>
      <c r="O9" s="285" t="s">
        <v>34</v>
      </c>
      <c r="P9" s="285" t="s">
        <v>35</v>
      </c>
      <c r="Q9" s="285" t="s">
        <v>36</v>
      </c>
      <c r="R9" s="283" t="s">
        <v>37</v>
      </c>
      <c r="S9" s="285" t="s">
        <v>38</v>
      </c>
      <c r="T9" s="285" t="s">
        <v>39</v>
      </c>
      <c r="U9" s="285" t="s">
        <v>40</v>
      </c>
      <c r="V9" s="285" t="s">
        <v>41</v>
      </c>
      <c r="W9" s="285" t="s">
        <v>42</v>
      </c>
      <c r="X9" s="285" t="s">
        <v>43</v>
      </c>
      <c r="Y9" s="285" t="s">
        <v>32</v>
      </c>
      <c r="Z9" s="285" t="s">
        <v>33</v>
      </c>
      <c r="AA9" s="285" t="s">
        <v>34</v>
      </c>
      <c r="AB9" s="285" t="s">
        <v>35</v>
      </c>
      <c r="AC9" s="285" t="s">
        <v>36</v>
      </c>
      <c r="AD9" s="283" t="s">
        <v>37</v>
      </c>
      <c r="AE9" s="285" t="s">
        <v>38</v>
      </c>
      <c r="AF9" s="285" t="s">
        <v>39</v>
      </c>
      <c r="AG9" s="286" t="s">
        <v>40</v>
      </c>
      <c r="AH9" s="285" t="s">
        <v>41</v>
      </c>
      <c r="AI9" s="285" t="s">
        <v>42</v>
      </c>
      <c r="AJ9" s="285" t="s">
        <v>43</v>
      </c>
      <c r="AK9" s="285" t="s">
        <v>32</v>
      </c>
      <c r="AL9" s="285" t="s">
        <v>33</v>
      </c>
      <c r="AM9" s="285" t="s">
        <v>34</v>
      </c>
      <c r="AN9" s="285" t="s">
        <v>35</v>
      </c>
      <c r="AO9" s="285" t="s">
        <v>36</v>
      </c>
      <c r="AP9" s="283" t="s">
        <v>37</v>
      </c>
      <c r="AQ9" s="284" t="s">
        <v>38</v>
      </c>
      <c r="AR9" s="285" t="s">
        <v>39</v>
      </c>
      <c r="AS9" s="285" t="s">
        <v>40</v>
      </c>
      <c r="AT9" s="285" t="s">
        <v>41</v>
      </c>
      <c r="AU9" s="285" t="s">
        <v>42</v>
      </c>
      <c r="AV9" s="285" t="s">
        <v>43</v>
      </c>
      <c r="AW9" s="285" t="s">
        <v>32</v>
      </c>
      <c r="AX9" s="285" t="s">
        <v>33</v>
      </c>
      <c r="AY9" s="285" t="s">
        <v>34</v>
      </c>
      <c r="AZ9" s="285" t="s">
        <v>35</v>
      </c>
      <c r="BA9" s="285" t="s">
        <v>36</v>
      </c>
      <c r="BB9" s="283" t="s">
        <v>37</v>
      </c>
      <c r="BC9" s="284" t="s">
        <v>38</v>
      </c>
      <c r="BD9" s="285" t="s">
        <v>39</v>
      </c>
      <c r="BE9" s="285" t="s">
        <v>40</v>
      </c>
      <c r="BF9" s="285" t="s">
        <v>41</v>
      </c>
      <c r="BG9" s="285" t="s">
        <v>42</v>
      </c>
      <c r="BH9" s="285" t="s">
        <v>43</v>
      </c>
      <c r="BI9" s="285" t="s">
        <v>32</v>
      </c>
      <c r="BJ9" s="285" t="s">
        <v>33</v>
      </c>
      <c r="BK9" s="285" t="s">
        <v>34</v>
      </c>
      <c r="BL9" s="285" t="s">
        <v>35</v>
      </c>
      <c r="BM9" s="285" t="s">
        <v>36</v>
      </c>
      <c r="BN9" s="283" t="s">
        <v>37</v>
      </c>
      <c r="BO9" s="284" t="s">
        <v>38</v>
      </c>
      <c r="BP9" s="285" t="s">
        <v>39</v>
      </c>
      <c r="BQ9" s="285" t="s">
        <v>40</v>
      </c>
      <c r="BR9" s="285" t="s">
        <v>41</v>
      </c>
      <c r="BS9" s="285" t="s">
        <v>42</v>
      </c>
      <c r="BT9" s="285" t="s">
        <v>43</v>
      </c>
      <c r="BU9" s="285" t="s">
        <v>32</v>
      </c>
      <c r="BV9" s="285" t="s">
        <v>33</v>
      </c>
      <c r="BW9" s="285" t="s">
        <v>34</v>
      </c>
      <c r="BX9" s="285" t="s">
        <v>35</v>
      </c>
      <c r="BY9" s="285" t="s">
        <v>36</v>
      </c>
      <c r="BZ9" s="283" t="s">
        <v>37</v>
      </c>
      <c r="CA9" s="285" t="s">
        <v>38</v>
      </c>
      <c r="CB9" s="285" t="s">
        <v>39</v>
      </c>
      <c r="CC9" s="285" t="s">
        <v>40</v>
      </c>
      <c r="CD9" s="285" t="s">
        <v>41</v>
      </c>
      <c r="CE9" s="285" t="s">
        <v>42</v>
      </c>
      <c r="CF9" s="285" t="s">
        <v>43</v>
      </c>
      <c r="CG9" s="285" t="s">
        <v>32</v>
      </c>
      <c r="CH9" s="285" t="s">
        <v>33</v>
      </c>
      <c r="CI9" s="285" t="s">
        <v>34</v>
      </c>
      <c r="CJ9" s="285" t="s">
        <v>35</v>
      </c>
      <c r="CK9" s="285" t="s">
        <v>36</v>
      </c>
      <c r="CL9" s="283" t="s">
        <v>37</v>
      </c>
      <c r="CM9" s="285" t="s">
        <v>38</v>
      </c>
      <c r="CN9" s="285" t="s">
        <v>39</v>
      </c>
      <c r="CO9" s="285" t="s">
        <v>40</v>
      </c>
      <c r="CP9" s="285" t="s">
        <v>41</v>
      </c>
      <c r="CQ9" s="285" t="s">
        <v>42</v>
      </c>
      <c r="CR9" s="285" t="s">
        <v>43</v>
      </c>
      <c r="CS9" s="285" t="s">
        <v>32</v>
      </c>
      <c r="CT9" s="285" t="s">
        <v>33</v>
      </c>
      <c r="CU9" s="285" t="s">
        <v>34</v>
      </c>
      <c r="CV9" s="285" t="s">
        <v>35</v>
      </c>
      <c r="CW9" s="285" t="s">
        <v>36</v>
      </c>
      <c r="CX9" s="283" t="s">
        <v>37</v>
      </c>
      <c r="CY9" s="285" t="s">
        <v>38</v>
      </c>
      <c r="CZ9" s="285" t="s">
        <v>39</v>
      </c>
      <c r="DA9" s="285" t="s">
        <v>40</v>
      </c>
      <c r="DB9" s="285" t="s">
        <v>41</v>
      </c>
      <c r="DC9" s="285" t="s">
        <v>42</v>
      </c>
      <c r="DD9" s="285" t="s">
        <v>43</v>
      </c>
      <c r="DE9" s="285" t="s">
        <v>32</v>
      </c>
      <c r="DF9" s="285" t="s">
        <v>33</v>
      </c>
      <c r="DG9" s="285" t="s">
        <v>34</v>
      </c>
      <c r="DH9" s="285" t="s">
        <v>35</v>
      </c>
      <c r="DI9" s="285" t="s">
        <v>36</v>
      </c>
      <c r="DJ9" s="283" t="s">
        <v>37</v>
      </c>
      <c r="DL9" s="281" t="s">
        <v>96</v>
      </c>
      <c r="DM9" s="282" t="s">
        <v>97</v>
      </c>
      <c r="DN9" s="284" t="s">
        <v>38</v>
      </c>
      <c r="DO9" s="285" t="s">
        <v>39</v>
      </c>
      <c r="DP9" s="285" t="s">
        <v>40</v>
      </c>
      <c r="DQ9" s="285" t="s">
        <v>41</v>
      </c>
      <c r="DR9" s="285" t="s">
        <v>42</v>
      </c>
      <c r="DS9" s="285" t="s">
        <v>43</v>
      </c>
      <c r="DT9" s="285" t="s">
        <v>32</v>
      </c>
      <c r="DU9" s="285" t="s">
        <v>33</v>
      </c>
      <c r="DV9" s="285" t="s">
        <v>34</v>
      </c>
      <c r="DW9" s="285" t="s">
        <v>35</v>
      </c>
      <c r="DX9" s="285" t="s">
        <v>36</v>
      </c>
      <c r="DY9" s="283" t="s">
        <v>37</v>
      </c>
      <c r="DZ9" s="285" t="s">
        <v>38</v>
      </c>
      <c r="EA9" s="285" t="s">
        <v>39</v>
      </c>
      <c r="EB9" s="285" t="s">
        <v>40</v>
      </c>
      <c r="EC9" s="285" t="s">
        <v>41</v>
      </c>
      <c r="ED9" s="285" t="s">
        <v>42</v>
      </c>
      <c r="EE9" s="285" t="s">
        <v>43</v>
      </c>
      <c r="EF9" s="285" t="s">
        <v>32</v>
      </c>
      <c r="EG9" s="285" t="s">
        <v>33</v>
      </c>
      <c r="EH9" s="285" t="s">
        <v>34</v>
      </c>
      <c r="EI9" s="285" t="s">
        <v>35</v>
      </c>
      <c r="EJ9" s="285" t="s">
        <v>36</v>
      </c>
      <c r="EK9" s="283" t="s">
        <v>37</v>
      </c>
      <c r="EL9" s="284" t="s">
        <v>38</v>
      </c>
      <c r="EM9" s="285" t="s">
        <v>39</v>
      </c>
      <c r="EN9" s="285" t="s">
        <v>40</v>
      </c>
      <c r="EO9" s="285" t="s">
        <v>41</v>
      </c>
      <c r="EP9" s="285" t="s">
        <v>42</v>
      </c>
      <c r="EQ9" s="285" t="s">
        <v>43</v>
      </c>
      <c r="ER9" s="285" t="s">
        <v>32</v>
      </c>
      <c r="ES9" s="285" t="s">
        <v>33</v>
      </c>
      <c r="ET9" s="285" t="s">
        <v>34</v>
      </c>
      <c r="EU9" s="285" t="s">
        <v>35</v>
      </c>
      <c r="EV9" s="285" t="s">
        <v>36</v>
      </c>
      <c r="EW9" s="283" t="s">
        <v>37</v>
      </c>
      <c r="EX9" s="284" t="s">
        <v>38</v>
      </c>
      <c r="EY9" s="285" t="s">
        <v>39</v>
      </c>
      <c r="EZ9" s="285" t="s">
        <v>40</v>
      </c>
      <c r="FA9" s="285" t="s">
        <v>41</v>
      </c>
      <c r="FB9" s="285" t="s">
        <v>42</v>
      </c>
      <c r="FC9" s="285" t="s">
        <v>43</v>
      </c>
      <c r="FD9" s="285" t="s">
        <v>32</v>
      </c>
      <c r="FE9" s="285" t="s">
        <v>33</v>
      </c>
      <c r="FF9" s="285" t="s">
        <v>34</v>
      </c>
      <c r="FG9" s="285" t="s">
        <v>35</v>
      </c>
      <c r="FH9" s="285" t="s">
        <v>36</v>
      </c>
      <c r="FI9" s="283" t="s">
        <v>37</v>
      </c>
      <c r="FJ9" s="284" t="s">
        <v>38</v>
      </c>
      <c r="FK9" s="285" t="s">
        <v>39</v>
      </c>
      <c r="FL9" s="285" t="s">
        <v>40</v>
      </c>
      <c r="FM9" s="285" t="s">
        <v>41</v>
      </c>
      <c r="FN9" s="285" t="s">
        <v>42</v>
      </c>
      <c r="FO9" s="285" t="s">
        <v>43</v>
      </c>
      <c r="FP9" s="285" t="s">
        <v>32</v>
      </c>
      <c r="FQ9" s="285" t="s">
        <v>33</v>
      </c>
      <c r="FR9" s="285" t="s">
        <v>34</v>
      </c>
      <c r="FS9" s="285" t="s">
        <v>35</v>
      </c>
      <c r="FT9" s="285" t="s">
        <v>36</v>
      </c>
      <c r="FU9" s="283" t="s">
        <v>37</v>
      </c>
      <c r="FV9" s="284" t="s">
        <v>38</v>
      </c>
      <c r="FW9" s="285" t="s">
        <v>39</v>
      </c>
      <c r="FX9" s="285" t="s">
        <v>40</v>
      </c>
      <c r="FY9" s="285" t="s">
        <v>41</v>
      </c>
      <c r="FZ9" s="285" t="s">
        <v>42</v>
      </c>
      <c r="GA9" s="285" t="s">
        <v>43</v>
      </c>
      <c r="GB9" s="285" t="s">
        <v>32</v>
      </c>
      <c r="GC9" s="285" t="s">
        <v>33</v>
      </c>
      <c r="GD9" s="285" t="s">
        <v>34</v>
      </c>
      <c r="GE9" s="285" t="s">
        <v>35</v>
      </c>
      <c r="GF9" s="285" t="s">
        <v>36</v>
      </c>
      <c r="GG9" s="283" t="s">
        <v>37</v>
      </c>
      <c r="GH9" s="284" t="s">
        <v>38</v>
      </c>
      <c r="GI9" s="285" t="s">
        <v>39</v>
      </c>
      <c r="GJ9" s="285" t="s">
        <v>40</v>
      </c>
      <c r="GK9" s="285" t="s">
        <v>41</v>
      </c>
      <c r="GL9" s="285" t="s">
        <v>42</v>
      </c>
      <c r="GM9" s="285" t="s">
        <v>43</v>
      </c>
      <c r="GN9" s="285" t="s">
        <v>32</v>
      </c>
      <c r="GO9" s="285" t="s">
        <v>33</v>
      </c>
      <c r="GP9" s="283" t="s">
        <v>34</v>
      </c>
    </row>
    <row r="10" spans="2:198" x14ac:dyDescent="0.25">
      <c r="B10" s="45">
        <v>1</v>
      </c>
      <c r="C10" s="46" t="s">
        <v>98</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98</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8">
        <v>23260</v>
      </c>
      <c r="GE10" s="48">
        <v>23756</v>
      </c>
      <c r="GF10" s="48">
        <v>23897</v>
      </c>
      <c r="GG10" s="49">
        <v>24139</v>
      </c>
      <c r="GH10" s="47">
        <v>24133</v>
      </c>
      <c r="GI10" s="48">
        <v>24176</v>
      </c>
      <c r="GJ10" s="48">
        <v>24360</v>
      </c>
      <c r="GK10" s="48">
        <v>24472</v>
      </c>
      <c r="GL10" s="48">
        <v>24640</v>
      </c>
      <c r="GM10" s="48">
        <v>24728</v>
      </c>
      <c r="GN10" s="48">
        <v>24744</v>
      </c>
      <c r="GO10" s="48">
        <v>24883</v>
      </c>
      <c r="GP10" s="49">
        <v>24903</v>
      </c>
    </row>
    <row r="11" spans="2:198" x14ac:dyDescent="0.25">
      <c r="B11" s="50"/>
      <c r="C11" s="51" t="s">
        <v>454</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454</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3">
        <v>32</v>
      </c>
      <c r="GE11" s="53">
        <v>39</v>
      </c>
      <c r="GF11" s="53">
        <v>43</v>
      </c>
      <c r="GG11" s="54">
        <v>39</v>
      </c>
      <c r="GH11" s="52">
        <v>39</v>
      </c>
      <c r="GI11" s="53">
        <v>42</v>
      </c>
      <c r="GJ11" s="53">
        <v>42</v>
      </c>
      <c r="GK11" s="53">
        <v>43</v>
      </c>
      <c r="GL11" s="53">
        <v>44</v>
      </c>
      <c r="GM11" s="53">
        <v>45</v>
      </c>
      <c r="GN11" s="53">
        <v>44</v>
      </c>
      <c r="GO11" s="53">
        <v>46</v>
      </c>
      <c r="GP11" s="54">
        <v>49</v>
      </c>
    </row>
    <row r="12" spans="2:198" x14ac:dyDescent="0.25">
      <c r="B12" s="50"/>
      <c r="C12" s="51" t="s">
        <v>99</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99</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3">
        <v>62</v>
      </c>
      <c r="GE12" s="53">
        <v>72</v>
      </c>
      <c r="GF12" s="53">
        <v>74</v>
      </c>
      <c r="GG12" s="54">
        <v>77</v>
      </c>
      <c r="GH12" s="52">
        <v>83</v>
      </c>
      <c r="GI12" s="53">
        <v>86</v>
      </c>
      <c r="GJ12" s="53">
        <v>94</v>
      </c>
      <c r="GK12" s="53">
        <v>104</v>
      </c>
      <c r="GL12" s="53">
        <v>122</v>
      </c>
      <c r="GM12" s="53">
        <v>157</v>
      </c>
      <c r="GN12" s="53">
        <v>191</v>
      </c>
      <c r="GO12" s="53">
        <v>213</v>
      </c>
      <c r="GP12" s="54">
        <v>223</v>
      </c>
    </row>
    <row r="13" spans="2:198" x14ac:dyDescent="0.25">
      <c r="B13" s="50"/>
      <c r="C13" s="51" t="s">
        <v>100</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100</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3">
        <v>94</v>
      </c>
      <c r="GE13" s="53">
        <v>102</v>
      </c>
      <c r="GF13" s="53">
        <v>107</v>
      </c>
      <c r="GG13" s="54">
        <v>104</v>
      </c>
      <c r="GH13" s="52">
        <v>99</v>
      </c>
      <c r="GI13" s="53">
        <v>89</v>
      </c>
      <c r="GJ13" s="53">
        <v>104</v>
      </c>
      <c r="GK13" s="53">
        <v>112</v>
      </c>
      <c r="GL13" s="53">
        <v>114</v>
      </c>
      <c r="GM13" s="53">
        <v>119</v>
      </c>
      <c r="GN13" s="53">
        <v>121</v>
      </c>
      <c r="GO13" s="53">
        <v>133</v>
      </c>
      <c r="GP13" s="54">
        <v>150</v>
      </c>
    </row>
    <row r="14" spans="2:198" x14ac:dyDescent="0.25">
      <c r="B14" s="50"/>
      <c r="C14" s="51" t="s">
        <v>101</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101</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3">
        <v>57847</v>
      </c>
      <c r="GE14" s="53">
        <v>58042</v>
      </c>
      <c r="GF14" s="53">
        <v>58086</v>
      </c>
      <c r="GG14" s="54">
        <v>58286</v>
      </c>
      <c r="GH14" s="52">
        <v>58163</v>
      </c>
      <c r="GI14" s="53">
        <v>58312</v>
      </c>
      <c r="GJ14" s="53">
        <v>58478</v>
      </c>
      <c r="GK14" s="53">
        <v>58452</v>
      </c>
      <c r="GL14" s="53">
        <v>58510</v>
      </c>
      <c r="GM14" s="53">
        <v>58661</v>
      </c>
      <c r="GN14" s="53">
        <v>59111</v>
      </c>
      <c r="GO14" s="53">
        <v>59015</v>
      </c>
      <c r="GP14" s="54">
        <v>59623</v>
      </c>
    </row>
    <row r="15" spans="2:198" x14ac:dyDescent="0.25">
      <c r="B15" s="50"/>
      <c r="C15" s="51" t="s">
        <v>102</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102</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3">
        <v>237</v>
      </c>
      <c r="GE15" s="53">
        <v>236</v>
      </c>
      <c r="GF15" s="53">
        <v>233</v>
      </c>
      <c r="GG15" s="54">
        <v>230</v>
      </c>
      <c r="GH15" s="52">
        <v>238</v>
      </c>
      <c r="GI15" s="53">
        <v>246</v>
      </c>
      <c r="GJ15" s="53">
        <v>256</v>
      </c>
      <c r="GK15" s="53">
        <v>273</v>
      </c>
      <c r="GL15" s="53">
        <v>277</v>
      </c>
      <c r="GM15" s="53">
        <v>276</v>
      </c>
      <c r="GN15" s="53">
        <v>282</v>
      </c>
      <c r="GO15" s="53">
        <v>285</v>
      </c>
      <c r="GP15" s="54">
        <v>309</v>
      </c>
    </row>
    <row r="16" spans="2:198" x14ac:dyDescent="0.25">
      <c r="B16" s="50"/>
      <c r="C16" s="51" t="s">
        <v>103</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103</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3">
        <v>2097</v>
      </c>
      <c r="GE16" s="53">
        <v>2075</v>
      </c>
      <c r="GF16" s="53">
        <v>2079</v>
      </c>
      <c r="GG16" s="54">
        <v>2066</v>
      </c>
      <c r="GH16" s="52">
        <v>2071</v>
      </c>
      <c r="GI16" s="53">
        <v>2088</v>
      </c>
      <c r="GJ16" s="53">
        <v>2089</v>
      </c>
      <c r="GK16" s="53">
        <v>2126</v>
      </c>
      <c r="GL16" s="53">
        <v>2159</v>
      </c>
      <c r="GM16" s="53">
        <v>2222</v>
      </c>
      <c r="GN16" s="53">
        <v>2266</v>
      </c>
      <c r="GO16" s="53">
        <v>2248</v>
      </c>
      <c r="GP16" s="54">
        <v>2308</v>
      </c>
    </row>
    <row r="17" spans="2:198" ht="13" thickBot="1" x14ac:dyDescent="0.3">
      <c r="B17" s="55"/>
      <c r="C17" s="56" t="s">
        <v>435</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435</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8"/>
      <c r="GE17" s="58"/>
      <c r="GF17" s="58"/>
      <c r="GG17" s="59"/>
      <c r="GH17" s="57"/>
      <c r="GI17" s="58"/>
      <c r="GJ17" s="58"/>
      <c r="GK17" s="58"/>
      <c r="GL17" s="58"/>
      <c r="GM17" s="58"/>
      <c r="GN17" s="58"/>
      <c r="GO17" s="58"/>
      <c r="GP17" s="59"/>
    </row>
    <row r="18" spans="2:198" ht="13" thickBot="1" x14ac:dyDescent="0.3">
      <c r="B18" s="60" t="s">
        <v>104</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104</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H18" si="4">SUM(FY10:FY17)</f>
        <v>82449</v>
      </c>
      <c r="FZ18" s="63">
        <f t="shared" si="4"/>
        <v>82687</v>
      </c>
      <c r="GA18" s="63">
        <f t="shared" si="4"/>
        <v>82857</v>
      </c>
      <c r="GB18" s="63">
        <f t="shared" si="4"/>
        <v>83086</v>
      </c>
      <c r="GC18" s="63">
        <f t="shared" si="4"/>
        <v>83791</v>
      </c>
      <c r="GD18" s="63">
        <f t="shared" si="4"/>
        <v>83629</v>
      </c>
      <c r="GE18" s="63">
        <f t="shared" si="4"/>
        <v>84322</v>
      </c>
      <c r="GF18" s="63">
        <f t="shared" si="4"/>
        <v>84519</v>
      </c>
      <c r="GG18" s="64">
        <f t="shared" si="4"/>
        <v>84941</v>
      </c>
      <c r="GH18" s="62">
        <f t="shared" si="4"/>
        <v>84826</v>
      </c>
      <c r="GI18" s="63">
        <f t="shared" ref="GI18:GP18" si="5">SUM(GI10:GI17)</f>
        <v>85039</v>
      </c>
      <c r="GJ18" s="63">
        <f t="shared" si="5"/>
        <v>85423</v>
      </c>
      <c r="GK18" s="63">
        <f t="shared" si="5"/>
        <v>85582</v>
      </c>
      <c r="GL18" s="63">
        <f t="shared" si="5"/>
        <v>85866</v>
      </c>
      <c r="GM18" s="63">
        <f t="shared" si="5"/>
        <v>86208</v>
      </c>
      <c r="GN18" s="63">
        <f t="shared" si="5"/>
        <v>86759</v>
      </c>
      <c r="GO18" s="63">
        <f t="shared" si="5"/>
        <v>86823</v>
      </c>
      <c r="GP18" s="64">
        <f t="shared" si="5"/>
        <v>87565</v>
      </c>
    </row>
    <row r="19" spans="2:198" x14ac:dyDescent="0.25">
      <c r="B19" s="45">
        <v>2</v>
      </c>
      <c r="C19" s="65" t="s">
        <v>105</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105</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114896</v>
      </c>
      <c r="FW19" s="67">
        <v>114833</v>
      </c>
      <c r="FX19" s="67">
        <v>115214</v>
      </c>
      <c r="FY19" s="67">
        <v>115690</v>
      </c>
      <c r="FZ19" s="67">
        <v>116265</v>
      </c>
      <c r="GA19" s="67">
        <v>116484</v>
      </c>
      <c r="GB19" s="67">
        <v>116474</v>
      </c>
      <c r="GC19" s="67">
        <v>116670</v>
      </c>
      <c r="GD19" s="67">
        <v>116524</v>
      </c>
      <c r="GE19" s="67">
        <v>116662</v>
      </c>
      <c r="GF19" s="67">
        <v>116604</v>
      </c>
      <c r="GG19" s="68">
        <v>117162</v>
      </c>
      <c r="GH19" s="66">
        <v>116414</v>
      </c>
      <c r="GI19" s="67">
        <v>116971</v>
      </c>
      <c r="GJ19" s="67">
        <v>117622</v>
      </c>
      <c r="GK19" s="67">
        <v>117888</v>
      </c>
      <c r="GL19" s="67">
        <v>118503</v>
      </c>
      <c r="GM19" s="67">
        <v>118881</v>
      </c>
      <c r="GN19" s="67">
        <v>117113</v>
      </c>
      <c r="GO19" s="67">
        <v>120669</v>
      </c>
      <c r="GP19" s="68">
        <v>117336</v>
      </c>
    </row>
    <row r="20" spans="2:198" x14ac:dyDescent="0.25">
      <c r="B20" s="50"/>
      <c r="C20" s="51" t="s">
        <v>106</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106</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3">
        <v>46950</v>
      </c>
      <c r="GE20" s="53">
        <v>47106</v>
      </c>
      <c r="GF20" s="53">
        <v>47036</v>
      </c>
      <c r="GG20" s="54">
        <v>47074</v>
      </c>
      <c r="GH20" s="52">
        <v>47075</v>
      </c>
      <c r="GI20" s="53">
        <v>47291</v>
      </c>
      <c r="GJ20" s="53">
        <v>47839</v>
      </c>
      <c r="GK20" s="53">
        <v>48001</v>
      </c>
      <c r="GL20" s="53">
        <v>48095</v>
      </c>
      <c r="GM20" s="53">
        <v>48105</v>
      </c>
      <c r="GN20" s="53">
        <v>47825</v>
      </c>
      <c r="GO20" s="53">
        <v>48136</v>
      </c>
      <c r="GP20" s="54">
        <v>48005</v>
      </c>
    </row>
    <row r="21" spans="2:198" x14ac:dyDescent="0.25">
      <c r="B21" s="50"/>
      <c r="C21" s="51" t="s">
        <v>107</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107</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3">
        <v>311</v>
      </c>
      <c r="GE21" s="53">
        <v>279</v>
      </c>
      <c r="GF21" s="53">
        <v>281</v>
      </c>
      <c r="GG21" s="54">
        <v>288</v>
      </c>
      <c r="GH21" s="52">
        <v>282</v>
      </c>
      <c r="GI21" s="53">
        <v>297</v>
      </c>
      <c r="GJ21" s="53">
        <v>322</v>
      </c>
      <c r="GK21" s="53">
        <v>353</v>
      </c>
      <c r="GL21" s="53">
        <v>394</v>
      </c>
      <c r="GM21" s="53">
        <v>414</v>
      </c>
      <c r="GN21" s="53">
        <v>416</v>
      </c>
      <c r="GO21" s="53">
        <v>428</v>
      </c>
      <c r="GP21" s="54">
        <v>441</v>
      </c>
    </row>
    <row r="22" spans="2:198" x14ac:dyDescent="0.25">
      <c r="B22" s="50"/>
      <c r="C22" s="51" t="s">
        <v>108</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108</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3">
        <v>2710</v>
      </c>
      <c r="GE22" s="53">
        <v>2738</v>
      </c>
      <c r="GF22" s="53">
        <v>2767</v>
      </c>
      <c r="GG22" s="54">
        <v>2790</v>
      </c>
      <c r="GH22" s="52">
        <v>2934</v>
      </c>
      <c r="GI22" s="53">
        <v>2961</v>
      </c>
      <c r="GJ22" s="53">
        <v>2944</v>
      </c>
      <c r="GK22" s="53">
        <v>2950</v>
      </c>
      <c r="GL22" s="53">
        <v>2982</v>
      </c>
      <c r="GM22" s="53">
        <v>3019</v>
      </c>
      <c r="GN22" s="53">
        <v>3043</v>
      </c>
      <c r="GO22" s="53">
        <v>3051</v>
      </c>
      <c r="GP22" s="54">
        <v>3114</v>
      </c>
    </row>
    <row r="23" spans="2:198" x14ac:dyDescent="0.25">
      <c r="B23" s="50"/>
      <c r="C23" s="51" t="s">
        <v>109</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109</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3">
        <v>31</v>
      </c>
      <c r="GE23" s="53">
        <v>31</v>
      </c>
      <c r="GF23" s="53">
        <v>37</v>
      </c>
      <c r="GG23" s="54">
        <v>35</v>
      </c>
      <c r="GH23" s="52">
        <v>36</v>
      </c>
      <c r="GI23" s="53">
        <v>39</v>
      </c>
      <c r="GJ23" s="53">
        <v>41</v>
      </c>
      <c r="GK23" s="53">
        <v>44</v>
      </c>
      <c r="GL23" s="53">
        <v>46</v>
      </c>
      <c r="GM23" s="53">
        <v>47</v>
      </c>
      <c r="GN23" s="53">
        <v>47</v>
      </c>
      <c r="GO23" s="53">
        <v>55</v>
      </c>
      <c r="GP23" s="54">
        <v>59</v>
      </c>
    </row>
    <row r="24" spans="2:198" x14ac:dyDescent="0.25">
      <c r="B24" s="50"/>
      <c r="C24" s="51" t="s">
        <v>110</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110</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3">
        <v>908</v>
      </c>
      <c r="GE24" s="53">
        <v>810</v>
      </c>
      <c r="GF24" s="53">
        <v>824</v>
      </c>
      <c r="GG24" s="54">
        <v>831</v>
      </c>
      <c r="GH24" s="52">
        <v>864</v>
      </c>
      <c r="GI24" s="53">
        <v>878</v>
      </c>
      <c r="GJ24" s="53">
        <v>929</v>
      </c>
      <c r="GK24" s="53">
        <v>1007</v>
      </c>
      <c r="GL24" s="53">
        <v>1093</v>
      </c>
      <c r="GM24" s="53">
        <v>1149</v>
      </c>
      <c r="GN24" s="53">
        <v>1216</v>
      </c>
      <c r="GO24" s="53">
        <v>1264</v>
      </c>
      <c r="GP24" s="54">
        <v>1332</v>
      </c>
    </row>
    <row r="25" spans="2:198" x14ac:dyDescent="0.25">
      <c r="B25" s="50"/>
      <c r="C25" s="51" t="s">
        <v>111</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111</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3">
        <v>594</v>
      </c>
      <c r="GE25" s="53">
        <v>609</v>
      </c>
      <c r="GF25" s="53">
        <v>628</v>
      </c>
      <c r="GG25" s="54">
        <v>636</v>
      </c>
      <c r="GH25" s="52">
        <v>670</v>
      </c>
      <c r="GI25" s="53">
        <v>676</v>
      </c>
      <c r="GJ25" s="53">
        <v>705</v>
      </c>
      <c r="GK25" s="53">
        <v>725</v>
      </c>
      <c r="GL25" s="53">
        <v>735</v>
      </c>
      <c r="GM25" s="53">
        <v>762</v>
      </c>
      <c r="GN25" s="53">
        <v>780</v>
      </c>
      <c r="GO25" s="53">
        <v>798</v>
      </c>
      <c r="GP25" s="54">
        <v>837</v>
      </c>
    </row>
    <row r="26" spans="2:198" x14ac:dyDescent="0.25">
      <c r="B26" s="50"/>
      <c r="C26" s="51" t="s">
        <v>112</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112</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3">
        <v>2300</v>
      </c>
      <c r="GE26" s="53">
        <v>2303</v>
      </c>
      <c r="GF26" s="53">
        <v>2302</v>
      </c>
      <c r="GG26" s="54">
        <v>2298</v>
      </c>
      <c r="GH26" s="52">
        <v>2303</v>
      </c>
      <c r="GI26" s="53">
        <v>2297</v>
      </c>
      <c r="GJ26" s="53">
        <v>2317</v>
      </c>
      <c r="GK26" s="53">
        <v>2355</v>
      </c>
      <c r="GL26" s="53">
        <v>2371</v>
      </c>
      <c r="GM26" s="53">
        <v>2416</v>
      </c>
      <c r="GN26" s="53">
        <v>2448</v>
      </c>
      <c r="GO26" s="53">
        <v>2467</v>
      </c>
      <c r="GP26" s="54">
        <v>2515</v>
      </c>
    </row>
    <row r="27" spans="2:198" ht="13" thickBot="1" x14ac:dyDescent="0.3">
      <c r="B27" s="69"/>
      <c r="C27" s="70" t="s">
        <v>113</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113</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2">
        <v>6271</v>
      </c>
      <c r="GE27" s="72">
        <v>6245</v>
      </c>
      <c r="GF27" s="72">
        <v>6281</v>
      </c>
      <c r="GG27" s="73">
        <v>6313</v>
      </c>
      <c r="GH27" s="71">
        <v>6329</v>
      </c>
      <c r="GI27" s="72">
        <v>6342</v>
      </c>
      <c r="GJ27" s="72">
        <v>6392</v>
      </c>
      <c r="GK27" s="72">
        <v>6406</v>
      </c>
      <c r="GL27" s="72">
        <v>6420</v>
      </c>
      <c r="GM27" s="72">
        <v>6498</v>
      </c>
      <c r="GN27" s="72">
        <v>7966</v>
      </c>
      <c r="GO27" s="72">
        <v>6524</v>
      </c>
      <c r="GP27" s="73">
        <v>8582</v>
      </c>
    </row>
    <row r="28" spans="2:198" ht="13" thickBot="1" x14ac:dyDescent="0.3">
      <c r="B28" s="60" t="s">
        <v>114</v>
      </c>
      <c r="C28" s="61"/>
      <c r="D28" s="64">
        <f t="shared" ref="D28:BO28" si="6">SUM(D19:D27)</f>
        <v>63317</v>
      </c>
      <c r="E28" s="64">
        <f t="shared" si="6"/>
        <v>70838</v>
      </c>
      <c r="F28" s="64">
        <f t="shared" si="6"/>
        <v>77264</v>
      </c>
      <c r="G28" s="62">
        <f t="shared" si="6"/>
        <v>77709</v>
      </c>
      <c r="H28" s="63">
        <f t="shared" si="6"/>
        <v>77729</v>
      </c>
      <c r="I28" s="63">
        <f t="shared" si="6"/>
        <v>78309</v>
      </c>
      <c r="J28" s="63">
        <f t="shared" si="6"/>
        <v>78861</v>
      </c>
      <c r="K28" s="63">
        <f t="shared" si="6"/>
        <v>79427</v>
      </c>
      <c r="L28" s="63">
        <f t="shared" si="6"/>
        <v>79991</v>
      </c>
      <c r="M28" s="63">
        <f t="shared" si="6"/>
        <v>80344</v>
      </c>
      <c r="N28" s="63">
        <f t="shared" si="6"/>
        <v>81070</v>
      </c>
      <c r="O28" s="63">
        <f t="shared" si="6"/>
        <v>81737</v>
      </c>
      <c r="P28" s="63">
        <f t="shared" si="6"/>
        <v>82723</v>
      </c>
      <c r="Q28" s="63">
        <f t="shared" si="6"/>
        <v>83327</v>
      </c>
      <c r="R28" s="64">
        <f t="shared" si="6"/>
        <v>84090</v>
      </c>
      <c r="S28" s="63">
        <f t="shared" si="6"/>
        <v>83751</v>
      </c>
      <c r="T28" s="63">
        <f t="shared" si="6"/>
        <v>84320</v>
      </c>
      <c r="U28" s="63">
        <f t="shared" si="6"/>
        <v>85844</v>
      </c>
      <c r="V28" s="63">
        <f t="shared" si="6"/>
        <v>87101</v>
      </c>
      <c r="W28" s="63">
        <f t="shared" si="6"/>
        <v>88006</v>
      </c>
      <c r="X28" s="63">
        <f t="shared" si="6"/>
        <v>88512</v>
      </c>
      <c r="Y28" s="63">
        <f t="shared" si="6"/>
        <v>88807</v>
      </c>
      <c r="Z28" s="63">
        <f t="shared" si="6"/>
        <v>89348</v>
      </c>
      <c r="AA28" s="63">
        <f t="shared" si="6"/>
        <v>89852</v>
      </c>
      <c r="AB28" s="63">
        <f t="shared" si="6"/>
        <v>90191</v>
      </c>
      <c r="AC28" s="63">
        <f t="shared" si="6"/>
        <v>90864</v>
      </c>
      <c r="AD28" s="64">
        <f t="shared" si="6"/>
        <v>91137</v>
      </c>
      <c r="AE28" s="63">
        <f t="shared" si="6"/>
        <v>91658</v>
      </c>
      <c r="AF28" s="63">
        <f t="shared" si="6"/>
        <v>92248</v>
      </c>
      <c r="AG28" s="114">
        <f t="shared" si="6"/>
        <v>91199</v>
      </c>
      <c r="AH28" s="63">
        <f t="shared" si="6"/>
        <v>93727</v>
      </c>
      <c r="AI28" s="63">
        <f t="shared" si="6"/>
        <v>94868</v>
      </c>
      <c r="AJ28" s="63">
        <f t="shared" si="6"/>
        <v>94360</v>
      </c>
      <c r="AK28" s="63">
        <f t="shared" si="6"/>
        <v>95072</v>
      </c>
      <c r="AL28" s="63">
        <f t="shared" si="6"/>
        <v>96373</v>
      </c>
      <c r="AM28" s="63">
        <f t="shared" si="6"/>
        <v>96332</v>
      </c>
      <c r="AN28" s="63">
        <f t="shared" si="6"/>
        <v>97395</v>
      </c>
      <c r="AO28" s="63">
        <f t="shared" si="6"/>
        <v>97858</v>
      </c>
      <c r="AP28" s="64">
        <f t="shared" si="6"/>
        <v>97804</v>
      </c>
      <c r="AQ28" s="62">
        <f t="shared" si="6"/>
        <v>97801</v>
      </c>
      <c r="AR28" s="63">
        <f t="shared" si="6"/>
        <v>97751</v>
      </c>
      <c r="AS28" s="63">
        <f t="shared" si="6"/>
        <v>99652</v>
      </c>
      <c r="AT28" s="63">
        <f t="shared" si="6"/>
        <v>99810</v>
      </c>
      <c r="AU28" s="63">
        <f t="shared" si="6"/>
        <v>100522</v>
      </c>
      <c r="AV28" s="63">
        <f t="shared" si="6"/>
        <v>101013</v>
      </c>
      <c r="AW28" s="63">
        <f t="shared" si="6"/>
        <v>101963</v>
      </c>
      <c r="AX28" s="63">
        <f t="shared" si="6"/>
        <v>102466</v>
      </c>
      <c r="AY28" s="63">
        <f t="shared" si="6"/>
        <v>102776</v>
      </c>
      <c r="AZ28" s="63">
        <f t="shared" si="6"/>
        <v>104123</v>
      </c>
      <c r="BA28" s="63">
        <f t="shared" si="6"/>
        <v>104516</v>
      </c>
      <c r="BB28" s="64">
        <f t="shared" si="6"/>
        <v>104007</v>
      </c>
      <c r="BC28" s="62">
        <f t="shared" si="6"/>
        <v>104232</v>
      </c>
      <c r="BD28" s="63">
        <f t="shared" si="6"/>
        <v>103398</v>
      </c>
      <c r="BE28" s="63">
        <f t="shared" si="6"/>
        <v>106137</v>
      </c>
      <c r="BF28" s="63">
        <f t="shared" si="6"/>
        <v>106846</v>
      </c>
      <c r="BG28" s="63">
        <f t="shared" si="6"/>
        <v>106473</v>
      </c>
      <c r="BH28" s="63">
        <f t="shared" si="6"/>
        <v>107861</v>
      </c>
      <c r="BI28" s="63">
        <f t="shared" si="6"/>
        <v>111075</v>
      </c>
      <c r="BJ28" s="63">
        <f t="shared" si="6"/>
        <v>112063</v>
      </c>
      <c r="BK28" s="63">
        <f t="shared" si="6"/>
        <v>112550</v>
      </c>
      <c r="BL28" s="63">
        <f t="shared" si="6"/>
        <v>113542</v>
      </c>
      <c r="BM28" s="63">
        <f t="shared" si="6"/>
        <v>114206</v>
      </c>
      <c r="BN28" s="64">
        <f t="shared" si="6"/>
        <v>113380</v>
      </c>
      <c r="BO28" s="62">
        <f t="shared" si="6"/>
        <v>114792</v>
      </c>
      <c r="BP28" s="63">
        <f t="shared" ref="BP28:EA28" si="7">SUM(BP19:BP27)</f>
        <v>114969</v>
      </c>
      <c r="BQ28" s="63">
        <f t="shared" si="7"/>
        <v>116354</v>
      </c>
      <c r="BR28" s="63">
        <f t="shared" si="7"/>
        <v>117145</v>
      </c>
      <c r="BS28" s="63">
        <f t="shared" si="7"/>
        <v>117992</v>
      </c>
      <c r="BT28" s="63">
        <f t="shared" si="7"/>
        <v>118223</v>
      </c>
      <c r="BU28" s="63">
        <f t="shared" si="7"/>
        <v>119362</v>
      </c>
      <c r="BV28" s="63">
        <f t="shared" si="7"/>
        <v>119944</v>
      </c>
      <c r="BW28" s="63">
        <f t="shared" si="7"/>
        <v>120274</v>
      </c>
      <c r="BX28" s="63">
        <f t="shared" si="7"/>
        <v>121215</v>
      </c>
      <c r="BY28" s="63">
        <f t="shared" si="7"/>
        <v>121667</v>
      </c>
      <c r="BZ28" s="64">
        <f t="shared" si="7"/>
        <v>121484</v>
      </c>
      <c r="CA28" s="63">
        <f t="shared" si="7"/>
        <v>120015</v>
      </c>
      <c r="CB28" s="63">
        <f t="shared" si="7"/>
        <v>120311</v>
      </c>
      <c r="CC28" s="63">
        <f t="shared" si="7"/>
        <v>120893</v>
      </c>
      <c r="CD28" s="63">
        <f t="shared" si="7"/>
        <v>123258</v>
      </c>
      <c r="CE28" s="63">
        <f t="shared" si="7"/>
        <v>124426</v>
      </c>
      <c r="CF28" s="63">
        <f t="shared" si="7"/>
        <v>125260</v>
      </c>
      <c r="CG28" s="63">
        <f t="shared" si="7"/>
        <v>126208</v>
      </c>
      <c r="CH28" s="63">
        <f t="shared" si="7"/>
        <v>126567</v>
      </c>
      <c r="CI28" s="63">
        <f t="shared" si="7"/>
        <v>126920</v>
      </c>
      <c r="CJ28" s="63">
        <f t="shared" si="7"/>
        <v>127218</v>
      </c>
      <c r="CK28" s="63">
        <f t="shared" si="7"/>
        <v>127202</v>
      </c>
      <c r="CL28" s="64">
        <f t="shared" si="7"/>
        <v>127017</v>
      </c>
      <c r="CM28" s="63">
        <f t="shared" si="7"/>
        <v>126974</v>
      </c>
      <c r="CN28" s="63">
        <f t="shared" si="7"/>
        <v>127574</v>
      </c>
      <c r="CO28" s="63">
        <f t="shared" si="7"/>
        <v>128104</v>
      </c>
      <c r="CP28" s="63">
        <f t="shared" si="7"/>
        <v>129118</v>
      </c>
      <c r="CQ28" s="63">
        <f t="shared" si="7"/>
        <v>129588</v>
      </c>
      <c r="CR28" s="63">
        <f t="shared" si="7"/>
        <v>129428</v>
      </c>
      <c r="CS28" s="63">
        <f t="shared" si="7"/>
        <v>129449</v>
      </c>
      <c r="CT28" s="63">
        <f t="shared" si="7"/>
        <v>130385</v>
      </c>
      <c r="CU28" s="63">
        <f t="shared" si="7"/>
        <v>130938</v>
      </c>
      <c r="CV28" s="63">
        <f t="shared" si="7"/>
        <v>130299</v>
      </c>
      <c r="CW28" s="63">
        <f t="shared" si="7"/>
        <v>129375</v>
      </c>
      <c r="CX28" s="64">
        <f t="shared" si="7"/>
        <v>129148</v>
      </c>
      <c r="CY28" s="63">
        <f t="shared" si="7"/>
        <v>129096</v>
      </c>
      <c r="CZ28" s="63">
        <f t="shared" si="7"/>
        <v>129053</v>
      </c>
      <c r="DA28" s="63">
        <f t="shared" si="7"/>
        <v>129693</v>
      </c>
      <c r="DB28" s="63">
        <f t="shared" si="7"/>
        <v>130319</v>
      </c>
      <c r="DC28" s="63">
        <f t="shared" si="7"/>
        <v>130846</v>
      </c>
      <c r="DD28" s="63">
        <f t="shared" si="7"/>
        <v>131810</v>
      </c>
      <c r="DE28" s="63">
        <f t="shared" si="7"/>
        <v>132249</v>
      </c>
      <c r="DF28" s="63">
        <f t="shared" si="7"/>
        <v>133341</v>
      </c>
      <c r="DG28" s="63">
        <f t="shared" si="7"/>
        <v>133598</v>
      </c>
      <c r="DH28" s="63">
        <f t="shared" si="7"/>
        <v>135729</v>
      </c>
      <c r="DI28" s="63">
        <f t="shared" si="7"/>
        <v>135315</v>
      </c>
      <c r="DJ28" s="64">
        <f t="shared" si="7"/>
        <v>136557</v>
      </c>
      <c r="DL28" s="60" t="s">
        <v>114</v>
      </c>
      <c r="DM28" s="61"/>
      <c r="DN28" s="62">
        <f t="shared" si="7"/>
        <v>138987</v>
      </c>
      <c r="DO28" s="63">
        <f t="shared" si="7"/>
        <v>139045</v>
      </c>
      <c r="DP28" s="63">
        <f t="shared" si="7"/>
        <v>139826</v>
      </c>
      <c r="DQ28" s="63">
        <f t="shared" si="7"/>
        <v>139931</v>
      </c>
      <c r="DR28" s="63">
        <f t="shared" si="7"/>
        <v>140211</v>
      </c>
      <c r="DS28" s="63">
        <f t="shared" si="7"/>
        <v>141072</v>
      </c>
      <c r="DT28" s="63">
        <f t="shared" si="7"/>
        <v>141349</v>
      </c>
      <c r="DU28" s="63">
        <f t="shared" si="7"/>
        <v>141854</v>
      </c>
      <c r="DV28" s="63">
        <f t="shared" si="7"/>
        <v>141536</v>
      </c>
      <c r="DW28" s="63">
        <f t="shared" si="7"/>
        <v>141390</v>
      </c>
      <c r="DX28" s="63">
        <f t="shared" si="7"/>
        <v>141133</v>
      </c>
      <c r="DY28" s="64">
        <f t="shared" si="7"/>
        <v>140862</v>
      </c>
      <c r="DZ28" s="63">
        <f t="shared" si="7"/>
        <v>140478</v>
      </c>
      <c r="EA28" s="63">
        <f t="shared" si="7"/>
        <v>141065</v>
      </c>
      <c r="EB28" s="63">
        <f t="shared" ref="EB28:FX28" si="8">SUM(EB19:EB27)</f>
        <v>142246</v>
      </c>
      <c r="EC28" s="63">
        <f t="shared" si="8"/>
        <v>143456</v>
      </c>
      <c r="ED28" s="63">
        <f t="shared" si="8"/>
        <v>144540</v>
      </c>
      <c r="EE28" s="63">
        <f t="shared" si="8"/>
        <v>146153</v>
      </c>
      <c r="EF28" s="63">
        <f t="shared" si="8"/>
        <v>147189</v>
      </c>
      <c r="EG28" s="63">
        <f t="shared" si="8"/>
        <v>148563</v>
      </c>
      <c r="EH28" s="63">
        <f t="shared" si="8"/>
        <v>150784</v>
      </c>
      <c r="EI28" s="63">
        <f t="shared" si="8"/>
        <v>152546</v>
      </c>
      <c r="EJ28" s="63">
        <f t="shared" si="8"/>
        <v>153686</v>
      </c>
      <c r="EK28" s="64">
        <f t="shared" si="8"/>
        <v>154364</v>
      </c>
      <c r="EL28" s="62">
        <f t="shared" si="8"/>
        <v>154378</v>
      </c>
      <c r="EM28" s="63">
        <f t="shared" si="8"/>
        <v>157152</v>
      </c>
      <c r="EN28" s="63">
        <f t="shared" si="8"/>
        <v>158702</v>
      </c>
      <c r="EO28" s="63">
        <f t="shared" si="8"/>
        <v>161255</v>
      </c>
      <c r="EP28" s="63">
        <f t="shared" si="8"/>
        <v>162735</v>
      </c>
      <c r="EQ28" s="63">
        <f t="shared" si="8"/>
        <v>164029</v>
      </c>
      <c r="ER28" s="63">
        <f t="shared" si="8"/>
        <v>165755</v>
      </c>
      <c r="ES28" s="63">
        <f t="shared" si="8"/>
        <v>166058</v>
      </c>
      <c r="ET28" s="63">
        <f t="shared" si="8"/>
        <v>170124</v>
      </c>
      <c r="EU28" s="63">
        <f t="shared" si="8"/>
        <v>171556</v>
      </c>
      <c r="EV28" s="63">
        <f t="shared" si="8"/>
        <v>171563</v>
      </c>
      <c r="EW28" s="64">
        <f t="shared" si="8"/>
        <v>170988</v>
      </c>
      <c r="EX28" s="62">
        <f t="shared" si="8"/>
        <v>170724</v>
      </c>
      <c r="EY28" s="63">
        <f t="shared" si="8"/>
        <v>169527</v>
      </c>
      <c r="EZ28" s="63">
        <f t="shared" si="8"/>
        <v>173163</v>
      </c>
      <c r="FA28" s="63">
        <f t="shared" si="8"/>
        <v>171793</v>
      </c>
      <c r="FB28" s="63">
        <f t="shared" si="8"/>
        <v>172233</v>
      </c>
      <c r="FC28" s="63">
        <f t="shared" si="8"/>
        <v>172475</v>
      </c>
      <c r="FD28" s="63">
        <f t="shared" si="8"/>
        <v>172509</v>
      </c>
      <c r="FE28" s="63">
        <f t="shared" si="8"/>
        <v>173183</v>
      </c>
      <c r="FF28" s="63">
        <f t="shared" si="8"/>
        <v>173613</v>
      </c>
      <c r="FG28" s="63">
        <f t="shared" si="8"/>
        <v>174379</v>
      </c>
      <c r="FH28" s="63">
        <f t="shared" si="8"/>
        <v>175041</v>
      </c>
      <c r="FI28" s="64">
        <f t="shared" si="8"/>
        <v>173756</v>
      </c>
      <c r="FJ28" s="62">
        <f t="shared" si="8"/>
        <v>172482</v>
      </c>
      <c r="FK28" s="63">
        <f t="shared" si="8"/>
        <v>172133</v>
      </c>
      <c r="FL28" s="63">
        <f t="shared" si="8"/>
        <v>172876</v>
      </c>
      <c r="FM28" s="63">
        <f t="shared" si="8"/>
        <v>173342</v>
      </c>
      <c r="FN28" s="63">
        <f t="shared" si="8"/>
        <v>172852</v>
      </c>
      <c r="FO28" s="63">
        <f t="shared" si="8"/>
        <v>173170</v>
      </c>
      <c r="FP28" s="63">
        <f t="shared" si="8"/>
        <v>172805</v>
      </c>
      <c r="FQ28" s="63">
        <f t="shared" si="8"/>
        <v>174618</v>
      </c>
      <c r="FR28" s="63">
        <f t="shared" si="8"/>
        <v>174463</v>
      </c>
      <c r="FS28" s="63">
        <f t="shared" si="8"/>
        <v>174581</v>
      </c>
      <c r="FT28" s="63">
        <f t="shared" si="8"/>
        <v>174697</v>
      </c>
      <c r="FU28" s="64">
        <f t="shared" si="8"/>
        <v>174489</v>
      </c>
      <c r="FV28" s="62">
        <f t="shared" si="8"/>
        <v>174362</v>
      </c>
      <c r="FW28" s="63">
        <f t="shared" si="8"/>
        <v>174121</v>
      </c>
      <c r="FX28" s="63">
        <f t="shared" si="8"/>
        <v>174545</v>
      </c>
      <c r="FY28" s="63">
        <f t="shared" ref="FY28:GH28" si="9">SUM(FY19:FY27)</f>
        <v>175124</v>
      </c>
      <c r="FZ28" s="63">
        <f t="shared" si="9"/>
        <v>175752</v>
      </c>
      <c r="GA28" s="63">
        <f t="shared" si="9"/>
        <v>175998</v>
      </c>
      <c r="GB28" s="63">
        <f t="shared" si="9"/>
        <v>175995</v>
      </c>
      <c r="GC28" s="63">
        <f t="shared" si="9"/>
        <v>176779</v>
      </c>
      <c r="GD28" s="63">
        <f t="shared" si="9"/>
        <v>176599</v>
      </c>
      <c r="GE28" s="63">
        <f t="shared" si="9"/>
        <v>176783</v>
      </c>
      <c r="GF28" s="63">
        <f t="shared" si="9"/>
        <v>176760</v>
      </c>
      <c r="GG28" s="64">
        <f t="shared" si="9"/>
        <v>177427</v>
      </c>
      <c r="GH28" s="62">
        <f t="shared" si="9"/>
        <v>176907</v>
      </c>
      <c r="GI28" s="63">
        <f t="shared" ref="GI28:GP28" si="10">SUM(GI19:GI27)</f>
        <v>177752</v>
      </c>
      <c r="GJ28" s="63">
        <f t="shared" si="10"/>
        <v>179111</v>
      </c>
      <c r="GK28" s="63">
        <f t="shared" si="10"/>
        <v>179729</v>
      </c>
      <c r="GL28" s="63">
        <f t="shared" si="10"/>
        <v>180639</v>
      </c>
      <c r="GM28" s="63">
        <f t="shared" si="10"/>
        <v>181291</v>
      </c>
      <c r="GN28" s="63">
        <f t="shared" si="10"/>
        <v>180854</v>
      </c>
      <c r="GO28" s="63">
        <f t="shared" si="10"/>
        <v>183392</v>
      </c>
      <c r="GP28" s="64">
        <f t="shared" si="10"/>
        <v>182221</v>
      </c>
    </row>
    <row r="29" spans="2:198" x14ac:dyDescent="0.25">
      <c r="B29" s="74">
        <v>3</v>
      </c>
      <c r="C29" s="65" t="s">
        <v>115</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115</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7">
        <v>113</v>
      </c>
      <c r="GE29" s="67">
        <v>145</v>
      </c>
      <c r="GF29" s="67">
        <v>149</v>
      </c>
      <c r="GG29" s="68">
        <v>146</v>
      </c>
      <c r="GH29" s="66">
        <v>152</v>
      </c>
      <c r="GI29" s="67">
        <v>158</v>
      </c>
      <c r="GJ29" s="67">
        <v>152</v>
      </c>
      <c r="GK29" s="67">
        <v>161</v>
      </c>
      <c r="GL29" s="67">
        <v>166</v>
      </c>
      <c r="GM29" s="67">
        <v>171</v>
      </c>
      <c r="GN29" s="67">
        <v>168</v>
      </c>
      <c r="GO29" s="67">
        <v>173</v>
      </c>
      <c r="GP29" s="68">
        <v>186</v>
      </c>
    </row>
    <row r="30" spans="2:198" x14ac:dyDescent="0.25">
      <c r="B30" s="50"/>
      <c r="C30" s="51" t="s">
        <v>116</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116</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3">
        <v>3806</v>
      </c>
      <c r="GE30" s="53">
        <v>3812</v>
      </c>
      <c r="GF30" s="53">
        <v>3853</v>
      </c>
      <c r="GG30" s="54">
        <v>3896</v>
      </c>
      <c r="GH30" s="52">
        <v>3979</v>
      </c>
      <c r="GI30" s="53">
        <v>4018</v>
      </c>
      <c r="GJ30" s="53">
        <v>3996</v>
      </c>
      <c r="GK30" s="53">
        <v>3996</v>
      </c>
      <c r="GL30" s="53">
        <v>3984</v>
      </c>
      <c r="GM30" s="53">
        <v>3994</v>
      </c>
      <c r="GN30" s="53">
        <v>3991</v>
      </c>
      <c r="GO30" s="53">
        <v>3955</v>
      </c>
      <c r="GP30" s="54">
        <v>4230</v>
      </c>
    </row>
    <row r="31" spans="2:198" x14ac:dyDescent="0.25">
      <c r="B31" s="50"/>
      <c r="C31" s="51" t="s">
        <v>117</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117</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3">
        <v>770</v>
      </c>
      <c r="GE31" s="53">
        <v>754</v>
      </c>
      <c r="GF31" s="53">
        <v>749</v>
      </c>
      <c r="GG31" s="54">
        <v>745</v>
      </c>
      <c r="GH31" s="52">
        <v>612</v>
      </c>
      <c r="GI31" s="53">
        <v>629</v>
      </c>
      <c r="GJ31" s="53">
        <v>647</v>
      </c>
      <c r="GK31" s="53">
        <v>795</v>
      </c>
      <c r="GL31" s="53">
        <v>1623</v>
      </c>
      <c r="GM31" s="53">
        <v>2000</v>
      </c>
      <c r="GN31" s="53">
        <v>2083</v>
      </c>
      <c r="GO31" s="53">
        <v>2111</v>
      </c>
      <c r="GP31" s="54">
        <v>2209</v>
      </c>
    </row>
    <row r="32" spans="2:198" x14ac:dyDescent="0.25">
      <c r="B32" s="50"/>
      <c r="C32" s="51" t="s">
        <v>118</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118</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43329</v>
      </c>
      <c r="FW32" s="53">
        <v>43165</v>
      </c>
      <c r="FX32" s="53">
        <v>43451</v>
      </c>
      <c r="FY32" s="53">
        <v>43703</v>
      </c>
      <c r="FZ32" s="53">
        <v>43864</v>
      </c>
      <c r="GA32" s="53">
        <v>43983</v>
      </c>
      <c r="GB32" s="53">
        <v>43976</v>
      </c>
      <c r="GC32" s="53">
        <v>44378</v>
      </c>
      <c r="GD32" s="53">
        <v>44320</v>
      </c>
      <c r="GE32" s="53">
        <v>44360</v>
      </c>
      <c r="GF32" s="53">
        <v>44237</v>
      </c>
      <c r="GG32" s="54">
        <v>44484</v>
      </c>
      <c r="GH32" s="52">
        <v>44227</v>
      </c>
      <c r="GI32" s="53">
        <v>44422</v>
      </c>
      <c r="GJ32" s="53">
        <v>44545</v>
      </c>
      <c r="GK32" s="53">
        <v>45170</v>
      </c>
      <c r="GL32" s="53">
        <v>45473</v>
      </c>
      <c r="GM32" s="53">
        <v>45755</v>
      </c>
      <c r="GN32" s="53">
        <v>45671</v>
      </c>
      <c r="GO32" s="53">
        <v>46046</v>
      </c>
      <c r="GP32" s="54">
        <v>46034</v>
      </c>
    </row>
    <row r="33" spans="2:198" x14ac:dyDescent="0.25">
      <c r="B33" s="50"/>
      <c r="C33" s="51" t="s">
        <v>119</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119</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3">
        <v>2152</v>
      </c>
      <c r="GE33" s="53">
        <v>2169</v>
      </c>
      <c r="GF33" s="53">
        <v>2177</v>
      </c>
      <c r="GG33" s="54">
        <v>2176</v>
      </c>
      <c r="GH33" s="52">
        <v>2158</v>
      </c>
      <c r="GI33" s="53">
        <v>2143</v>
      </c>
      <c r="GJ33" s="53">
        <v>2201</v>
      </c>
      <c r="GK33" s="53">
        <v>2226</v>
      </c>
      <c r="GL33" s="53">
        <v>2257</v>
      </c>
      <c r="GM33" s="53">
        <v>2259</v>
      </c>
      <c r="GN33" s="53">
        <v>2252</v>
      </c>
      <c r="GO33" s="53">
        <v>2213</v>
      </c>
      <c r="GP33" s="54">
        <v>2242</v>
      </c>
    </row>
    <row r="34" spans="2:198" x14ac:dyDescent="0.25">
      <c r="B34" s="50"/>
      <c r="C34" s="51" t="s">
        <v>120</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120</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3">
        <v>199</v>
      </c>
      <c r="GE34" s="53">
        <v>220</v>
      </c>
      <c r="GF34" s="53">
        <v>226</v>
      </c>
      <c r="GG34" s="54">
        <v>224</v>
      </c>
      <c r="GH34" s="52">
        <v>232</v>
      </c>
      <c r="GI34" s="53">
        <v>223</v>
      </c>
      <c r="GJ34" s="53">
        <v>228</v>
      </c>
      <c r="GK34" s="53">
        <v>245</v>
      </c>
      <c r="GL34" s="53">
        <v>244</v>
      </c>
      <c r="GM34" s="53">
        <v>250</v>
      </c>
      <c r="GN34" s="53">
        <v>249</v>
      </c>
      <c r="GO34" s="53">
        <v>250</v>
      </c>
      <c r="GP34" s="54">
        <v>268</v>
      </c>
    </row>
    <row r="35" spans="2:198" x14ac:dyDescent="0.25">
      <c r="B35" s="50"/>
      <c r="C35" s="51" t="s">
        <v>121</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121</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3">
        <v>1199</v>
      </c>
      <c r="GE35" s="53">
        <v>1209</v>
      </c>
      <c r="GF35" s="53">
        <v>1225</v>
      </c>
      <c r="GG35" s="54">
        <v>1227</v>
      </c>
      <c r="GH35" s="52">
        <v>1238</v>
      </c>
      <c r="GI35" s="53">
        <v>1250</v>
      </c>
      <c r="GJ35" s="53">
        <v>1276</v>
      </c>
      <c r="GK35" s="53">
        <v>1298</v>
      </c>
      <c r="GL35" s="53">
        <v>1314</v>
      </c>
      <c r="GM35" s="53">
        <v>1400</v>
      </c>
      <c r="GN35" s="53">
        <v>1466</v>
      </c>
      <c r="GO35" s="53">
        <v>1495</v>
      </c>
      <c r="GP35" s="54">
        <v>1520</v>
      </c>
    </row>
    <row r="36" spans="2:198" x14ac:dyDescent="0.25">
      <c r="B36" s="50"/>
      <c r="C36" s="51" t="s">
        <v>122</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122</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3">
        <v>1118</v>
      </c>
      <c r="GB36" s="53">
        <v>1138</v>
      </c>
      <c r="GC36" s="53">
        <v>1166</v>
      </c>
      <c r="GD36" s="53">
        <v>1177</v>
      </c>
      <c r="GE36" s="53">
        <v>1196</v>
      </c>
      <c r="GF36" s="53">
        <v>1211</v>
      </c>
      <c r="GG36" s="54">
        <v>1215</v>
      </c>
      <c r="GH36" s="52">
        <v>1230</v>
      </c>
      <c r="GI36" s="53">
        <v>1241</v>
      </c>
      <c r="GJ36" s="53">
        <v>1261</v>
      </c>
      <c r="GK36" s="53">
        <v>1285</v>
      </c>
      <c r="GL36" s="53">
        <v>1298</v>
      </c>
      <c r="GM36" s="53">
        <v>1316</v>
      </c>
      <c r="GN36" s="53">
        <v>1343</v>
      </c>
      <c r="GO36" s="53">
        <v>1344</v>
      </c>
      <c r="GP36" s="54">
        <v>1465</v>
      </c>
    </row>
    <row r="37" spans="2:198" x14ac:dyDescent="0.25">
      <c r="B37" s="50"/>
      <c r="C37" s="51" t="s">
        <v>123</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123</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3">
        <v>12984</v>
      </c>
      <c r="GB37" s="53">
        <v>12957</v>
      </c>
      <c r="GC37" s="53">
        <v>13058</v>
      </c>
      <c r="GD37" s="53">
        <v>13046</v>
      </c>
      <c r="GE37" s="53">
        <v>13056</v>
      </c>
      <c r="GF37" s="53">
        <v>13025</v>
      </c>
      <c r="GG37" s="54">
        <v>13184</v>
      </c>
      <c r="GH37" s="52">
        <v>13093</v>
      </c>
      <c r="GI37" s="53">
        <v>13128</v>
      </c>
      <c r="GJ37" s="53">
        <v>13232</v>
      </c>
      <c r="GK37" s="53">
        <v>13230</v>
      </c>
      <c r="GL37" s="53">
        <v>13264</v>
      </c>
      <c r="GM37" s="53">
        <v>13341</v>
      </c>
      <c r="GN37" s="53">
        <v>13457</v>
      </c>
      <c r="GO37" s="53">
        <v>13538</v>
      </c>
      <c r="GP37" s="54">
        <v>13589</v>
      </c>
    </row>
    <row r="38" spans="2:198" ht="13" thickBot="1" x14ac:dyDescent="0.3">
      <c r="B38" s="55"/>
      <c r="C38" s="56" t="s">
        <v>435</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435</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8"/>
      <c r="GE38" s="58"/>
      <c r="GF38" s="58"/>
      <c r="GG38" s="59"/>
      <c r="GH38" s="57"/>
      <c r="GI38" s="58"/>
      <c r="GJ38" s="58"/>
      <c r="GK38" s="58"/>
      <c r="GL38" s="58"/>
      <c r="GM38" s="58"/>
      <c r="GN38" s="58"/>
      <c r="GO38" s="58"/>
      <c r="GP38" s="59"/>
    </row>
    <row r="39" spans="2:198" ht="13" thickBot="1" x14ac:dyDescent="0.3">
      <c r="B39" s="60" t="s">
        <v>124</v>
      </c>
      <c r="C39" s="61"/>
      <c r="D39" s="64">
        <f t="shared" ref="D39:BO39" si="11">SUM(D29:D38)</f>
        <v>16634</v>
      </c>
      <c r="E39" s="64">
        <f t="shared" si="11"/>
        <v>19015</v>
      </c>
      <c r="F39" s="64">
        <f t="shared" si="11"/>
        <v>22286</v>
      </c>
      <c r="G39" s="62">
        <f t="shared" si="11"/>
        <v>22376</v>
      </c>
      <c r="H39" s="63">
        <f t="shared" si="11"/>
        <v>22439</v>
      </c>
      <c r="I39" s="63">
        <f t="shared" si="11"/>
        <v>22585</v>
      </c>
      <c r="J39" s="63">
        <f t="shared" si="11"/>
        <v>22639</v>
      </c>
      <c r="K39" s="63">
        <f t="shared" si="11"/>
        <v>22899</v>
      </c>
      <c r="L39" s="63">
        <f t="shared" si="11"/>
        <v>23248</v>
      </c>
      <c r="M39" s="63">
        <f t="shared" si="11"/>
        <v>23547</v>
      </c>
      <c r="N39" s="63">
        <f t="shared" si="11"/>
        <v>23710</v>
      </c>
      <c r="O39" s="63">
        <f t="shared" si="11"/>
        <v>23870</v>
      </c>
      <c r="P39" s="63">
        <f t="shared" si="11"/>
        <v>23931</v>
      </c>
      <c r="Q39" s="63">
        <f t="shared" si="11"/>
        <v>23897</v>
      </c>
      <c r="R39" s="64">
        <f t="shared" si="11"/>
        <v>23784</v>
      </c>
      <c r="S39" s="63">
        <f t="shared" si="11"/>
        <v>23547</v>
      </c>
      <c r="T39" s="63">
        <f t="shared" si="11"/>
        <v>23559</v>
      </c>
      <c r="U39" s="63">
        <f t="shared" si="11"/>
        <v>23938</v>
      </c>
      <c r="V39" s="63">
        <f t="shared" si="11"/>
        <v>24525</v>
      </c>
      <c r="W39" s="63">
        <f t="shared" si="11"/>
        <v>25503</v>
      </c>
      <c r="X39" s="63">
        <f t="shared" si="11"/>
        <v>26313</v>
      </c>
      <c r="Y39" s="63">
        <f t="shared" si="11"/>
        <v>26880</v>
      </c>
      <c r="Z39" s="63">
        <f t="shared" si="11"/>
        <v>27548</v>
      </c>
      <c r="AA39" s="63">
        <f t="shared" si="11"/>
        <v>27998</v>
      </c>
      <c r="AB39" s="63">
        <f t="shared" si="11"/>
        <v>28322</v>
      </c>
      <c r="AC39" s="63">
        <f t="shared" si="11"/>
        <v>28628</v>
      </c>
      <c r="AD39" s="64">
        <f t="shared" si="11"/>
        <v>28779</v>
      </c>
      <c r="AE39" s="63">
        <f t="shared" si="11"/>
        <v>28226</v>
      </c>
      <c r="AF39" s="63">
        <f t="shared" si="11"/>
        <v>28161</v>
      </c>
      <c r="AG39" s="114">
        <f t="shared" si="11"/>
        <v>27784</v>
      </c>
      <c r="AH39" s="63">
        <f t="shared" si="11"/>
        <v>28498</v>
      </c>
      <c r="AI39" s="63">
        <f t="shared" si="11"/>
        <v>28912</v>
      </c>
      <c r="AJ39" s="63">
        <f t="shared" si="11"/>
        <v>29137</v>
      </c>
      <c r="AK39" s="63">
        <f t="shared" si="11"/>
        <v>29385</v>
      </c>
      <c r="AL39" s="63">
        <f t="shared" si="11"/>
        <v>29421</v>
      </c>
      <c r="AM39" s="63">
        <f t="shared" si="11"/>
        <v>29475</v>
      </c>
      <c r="AN39" s="63">
        <f t="shared" si="11"/>
        <v>29952</v>
      </c>
      <c r="AO39" s="63">
        <f t="shared" si="11"/>
        <v>30141</v>
      </c>
      <c r="AP39" s="64">
        <f t="shared" si="11"/>
        <v>30108</v>
      </c>
      <c r="AQ39" s="62">
        <f t="shared" si="11"/>
        <v>30144</v>
      </c>
      <c r="AR39" s="63">
        <f t="shared" si="11"/>
        <v>30047</v>
      </c>
      <c r="AS39" s="63">
        <f t="shared" si="11"/>
        <v>32043</v>
      </c>
      <c r="AT39" s="63">
        <f t="shared" si="11"/>
        <v>31756</v>
      </c>
      <c r="AU39" s="63">
        <f t="shared" si="11"/>
        <v>31768</v>
      </c>
      <c r="AV39" s="63">
        <f t="shared" si="11"/>
        <v>32255</v>
      </c>
      <c r="AW39" s="63">
        <f t="shared" si="11"/>
        <v>32631</v>
      </c>
      <c r="AX39" s="63">
        <f t="shared" si="11"/>
        <v>32652</v>
      </c>
      <c r="AY39" s="63">
        <f t="shared" si="11"/>
        <v>32569</v>
      </c>
      <c r="AZ39" s="63">
        <f t="shared" si="11"/>
        <v>33264</v>
      </c>
      <c r="BA39" s="63">
        <f t="shared" si="11"/>
        <v>33316</v>
      </c>
      <c r="BB39" s="64">
        <f t="shared" si="11"/>
        <v>33232</v>
      </c>
      <c r="BC39" s="62">
        <f t="shared" si="11"/>
        <v>33201</v>
      </c>
      <c r="BD39" s="63">
        <f t="shared" si="11"/>
        <v>32664</v>
      </c>
      <c r="BE39" s="63">
        <f t="shared" si="11"/>
        <v>33595</v>
      </c>
      <c r="BF39" s="63">
        <f t="shared" si="11"/>
        <v>33861</v>
      </c>
      <c r="BG39" s="63">
        <f t="shared" si="11"/>
        <v>33964</v>
      </c>
      <c r="BH39" s="63">
        <f t="shared" si="11"/>
        <v>34557</v>
      </c>
      <c r="BI39" s="63">
        <f t="shared" si="11"/>
        <v>34775</v>
      </c>
      <c r="BJ39" s="63">
        <f t="shared" si="11"/>
        <v>35062</v>
      </c>
      <c r="BK39" s="63">
        <f t="shared" si="11"/>
        <v>35272</v>
      </c>
      <c r="BL39" s="63">
        <f t="shared" si="11"/>
        <v>35725</v>
      </c>
      <c r="BM39" s="63">
        <f t="shared" si="11"/>
        <v>35842</v>
      </c>
      <c r="BN39" s="64">
        <f t="shared" si="11"/>
        <v>35927</v>
      </c>
      <c r="BO39" s="62">
        <f t="shared" si="11"/>
        <v>36111</v>
      </c>
      <c r="BP39" s="63">
        <f t="shared" ref="BP39:EA39" si="12">SUM(BP29:BP38)</f>
        <v>35935</v>
      </c>
      <c r="BQ39" s="63">
        <f t="shared" si="12"/>
        <v>36437</v>
      </c>
      <c r="BR39" s="63">
        <f t="shared" si="12"/>
        <v>34691</v>
      </c>
      <c r="BS39" s="63">
        <f t="shared" si="12"/>
        <v>34688</v>
      </c>
      <c r="BT39" s="63">
        <f t="shared" si="12"/>
        <v>34721</v>
      </c>
      <c r="BU39" s="63">
        <f t="shared" si="12"/>
        <v>35465</v>
      </c>
      <c r="BV39" s="63">
        <f t="shared" si="12"/>
        <v>35275</v>
      </c>
      <c r="BW39" s="63">
        <f t="shared" si="12"/>
        <v>35708</v>
      </c>
      <c r="BX39" s="63">
        <f t="shared" si="12"/>
        <v>36587</v>
      </c>
      <c r="BY39" s="63">
        <f t="shared" si="12"/>
        <v>36899</v>
      </c>
      <c r="BZ39" s="64">
        <f t="shared" si="12"/>
        <v>36966</v>
      </c>
      <c r="CA39" s="63">
        <f t="shared" si="12"/>
        <v>37493</v>
      </c>
      <c r="CB39" s="63">
        <f t="shared" si="12"/>
        <v>37544</v>
      </c>
      <c r="CC39" s="63">
        <f t="shared" si="12"/>
        <v>38131</v>
      </c>
      <c r="CD39" s="63">
        <f t="shared" si="12"/>
        <v>38487</v>
      </c>
      <c r="CE39" s="63">
        <f t="shared" si="12"/>
        <v>39023</v>
      </c>
      <c r="CF39" s="63">
        <f t="shared" si="12"/>
        <v>39375</v>
      </c>
      <c r="CG39" s="63">
        <f t="shared" si="12"/>
        <v>39609</v>
      </c>
      <c r="CH39" s="63">
        <f t="shared" si="12"/>
        <v>39913</v>
      </c>
      <c r="CI39" s="63">
        <f t="shared" si="12"/>
        <v>40268</v>
      </c>
      <c r="CJ39" s="63">
        <f t="shared" si="12"/>
        <v>40491</v>
      </c>
      <c r="CK39" s="63">
        <f t="shared" si="12"/>
        <v>40587</v>
      </c>
      <c r="CL39" s="64">
        <f t="shared" si="12"/>
        <v>40541</v>
      </c>
      <c r="CM39" s="63">
        <f t="shared" si="12"/>
        <v>40453</v>
      </c>
      <c r="CN39" s="63">
        <f t="shared" si="12"/>
        <v>40672</v>
      </c>
      <c r="CO39" s="63">
        <f t="shared" si="12"/>
        <v>40922</v>
      </c>
      <c r="CP39" s="63">
        <f t="shared" si="12"/>
        <v>41210</v>
      </c>
      <c r="CQ39" s="63">
        <f t="shared" si="12"/>
        <v>41906</v>
      </c>
      <c r="CR39" s="63">
        <f t="shared" si="12"/>
        <v>42053</v>
      </c>
      <c r="CS39" s="63">
        <f t="shared" si="12"/>
        <v>42526</v>
      </c>
      <c r="CT39" s="63">
        <f t="shared" si="12"/>
        <v>43013</v>
      </c>
      <c r="CU39" s="63">
        <f t="shared" si="12"/>
        <v>43368</v>
      </c>
      <c r="CV39" s="63">
        <f t="shared" si="12"/>
        <v>43019</v>
      </c>
      <c r="CW39" s="63">
        <f t="shared" si="12"/>
        <v>43064</v>
      </c>
      <c r="CX39" s="64">
        <f t="shared" si="12"/>
        <v>42967</v>
      </c>
      <c r="CY39" s="63">
        <f t="shared" si="12"/>
        <v>42984</v>
      </c>
      <c r="CZ39" s="63">
        <f t="shared" si="12"/>
        <v>42933</v>
      </c>
      <c r="DA39" s="63">
        <f t="shared" si="12"/>
        <v>43546</v>
      </c>
      <c r="DB39" s="63">
        <f t="shared" si="12"/>
        <v>44043</v>
      </c>
      <c r="DC39" s="63">
        <f t="shared" si="12"/>
        <v>44556</v>
      </c>
      <c r="DD39" s="63">
        <f t="shared" si="12"/>
        <v>44925</v>
      </c>
      <c r="DE39" s="63">
        <f t="shared" si="12"/>
        <v>45019</v>
      </c>
      <c r="DF39" s="63">
        <f t="shared" si="12"/>
        <v>45511</v>
      </c>
      <c r="DG39" s="63">
        <f t="shared" si="12"/>
        <v>41395</v>
      </c>
      <c r="DH39" s="63">
        <f t="shared" si="12"/>
        <v>42692</v>
      </c>
      <c r="DI39" s="63">
        <f t="shared" si="12"/>
        <v>42819</v>
      </c>
      <c r="DJ39" s="64">
        <f t="shared" si="12"/>
        <v>46405</v>
      </c>
      <c r="DL39" s="60" t="s">
        <v>124</v>
      </c>
      <c r="DM39" s="61"/>
      <c r="DN39" s="62">
        <f t="shared" si="12"/>
        <v>46987</v>
      </c>
      <c r="DO39" s="63">
        <f t="shared" si="12"/>
        <v>46826</v>
      </c>
      <c r="DP39" s="63">
        <f t="shared" si="12"/>
        <v>47200</v>
      </c>
      <c r="DQ39" s="63">
        <f t="shared" si="12"/>
        <v>47468</v>
      </c>
      <c r="DR39" s="63">
        <f t="shared" si="12"/>
        <v>47605</v>
      </c>
      <c r="DS39" s="63">
        <f t="shared" si="12"/>
        <v>48071</v>
      </c>
      <c r="DT39" s="63">
        <f t="shared" si="12"/>
        <v>48548</v>
      </c>
      <c r="DU39" s="63">
        <f t="shared" si="12"/>
        <v>48717</v>
      </c>
      <c r="DV39" s="63">
        <f t="shared" si="12"/>
        <v>48294</v>
      </c>
      <c r="DW39" s="63">
        <f t="shared" si="12"/>
        <v>48690</v>
      </c>
      <c r="DX39" s="63">
        <f t="shared" si="12"/>
        <v>48582</v>
      </c>
      <c r="DY39" s="64">
        <f t="shared" si="12"/>
        <v>48738</v>
      </c>
      <c r="DZ39" s="63">
        <f t="shared" si="12"/>
        <v>48525</v>
      </c>
      <c r="EA39" s="63">
        <f t="shared" si="12"/>
        <v>48741</v>
      </c>
      <c r="EB39" s="63">
        <f t="shared" ref="EB39:FX39" si="13">SUM(EB29:EB38)</f>
        <v>49330</v>
      </c>
      <c r="EC39" s="63">
        <f t="shared" si="13"/>
        <v>50283</v>
      </c>
      <c r="ED39" s="63">
        <f t="shared" si="13"/>
        <v>50877</v>
      </c>
      <c r="EE39" s="63">
        <f t="shared" si="13"/>
        <v>51683</v>
      </c>
      <c r="EF39" s="63">
        <f t="shared" si="13"/>
        <v>52647</v>
      </c>
      <c r="EG39" s="63">
        <f t="shared" si="13"/>
        <v>53651</v>
      </c>
      <c r="EH39" s="63">
        <f t="shared" si="13"/>
        <v>54411</v>
      </c>
      <c r="EI39" s="63">
        <f t="shared" si="13"/>
        <v>55205</v>
      </c>
      <c r="EJ39" s="63">
        <f t="shared" si="13"/>
        <v>54279</v>
      </c>
      <c r="EK39" s="64">
        <f t="shared" si="13"/>
        <v>54318</v>
      </c>
      <c r="EL39" s="62">
        <f t="shared" si="13"/>
        <v>54762</v>
      </c>
      <c r="EM39" s="63">
        <f t="shared" si="13"/>
        <v>54923</v>
      </c>
      <c r="EN39" s="63">
        <f t="shared" si="13"/>
        <v>55803</v>
      </c>
      <c r="EO39" s="63">
        <f t="shared" si="13"/>
        <v>56465</v>
      </c>
      <c r="EP39" s="63">
        <f t="shared" si="13"/>
        <v>57402</v>
      </c>
      <c r="EQ39" s="63">
        <f t="shared" si="13"/>
        <v>58036</v>
      </c>
      <c r="ER39" s="63">
        <f t="shared" si="13"/>
        <v>58356</v>
      </c>
      <c r="ES39" s="63">
        <f t="shared" si="13"/>
        <v>58720</v>
      </c>
      <c r="ET39" s="63">
        <f t="shared" si="13"/>
        <v>58978</v>
      </c>
      <c r="EU39" s="63">
        <f t="shared" si="13"/>
        <v>59081</v>
      </c>
      <c r="EV39" s="63">
        <f t="shared" si="13"/>
        <v>58749</v>
      </c>
      <c r="EW39" s="64">
        <f t="shared" si="13"/>
        <v>61567</v>
      </c>
      <c r="EX39" s="62">
        <f t="shared" si="13"/>
        <v>61454</v>
      </c>
      <c r="EY39" s="63">
        <f t="shared" si="13"/>
        <v>60887</v>
      </c>
      <c r="EZ39" s="63">
        <f t="shared" si="13"/>
        <v>61687</v>
      </c>
      <c r="FA39" s="63">
        <f t="shared" si="13"/>
        <v>62095</v>
      </c>
      <c r="FB39" s="63">
        <f t="shared" si="13"/>
        <v>62265</v>
      </c>
      <c r="FC39" s="63">
        <f t="shared" si="13"/>
        <v>62325</v>
      </c>
      <c r="FD39" s="63">
        <f t="shared" si="13"/>
        <v>62150</v>
      </c>
      <c r="FE39" s="63">
        <f t="shared" si="13"/>
        <v>62647</v>
      </c>
      <c r="FF39" s="63">
        <f t="shared" si="13"/>
        <v>62683</v>
      </c>
      <c r="FG39" s="63">
        <f t="shared" si="13"/>
        <v>62797</v>
      </c>
      <c r="FH39" s="63">
        <f t="shared" si="13"/>
        <v>62994</v>
      </c>
      <c r="FI39" s="64">
        <f t="shared" si="13"/>
        <v>61739</v>
      </c>
      <c r="FJ39" s="62">
        <f t="shared" si="13"/>
        <v>61300</v>
      </c>
      <c r="FK39" s="63">
        <f t="shared" si="13"/>
        <v>61366</v>
      </c>
      <c r="FL39" s="63">
        <f t="shared" si="13"/>
        <v>62799</v>
      </c>
      <c r="FM39" s="63">
        <f t="shared" si="13"/>
        <v>62273</v>
      </c>
      <c r="FN39" s="63">
        <f t="shared" si="13"/>
        <v>61456</v>
      </c>
      <c r="FO39" s="63">
        <f t="shared" si="13"/>
        <v>61869</v>
      </c>
      <c r="FP39" s="63">
        <f t="shared" si="13"/>
        <v>61763</v>
      </c>
      <c r="FQ39" s="63">
        <f t="shared" si="13"/>
        <v>62778</v>
      </c>
      <c r="FR39" s="63">
        <f t="shared" si="13"/>
        <v>62941</v>
      </c>
      <c r="FS39" s="63">
        <f t="shared" si="13"/>
        <v>63190</v>
      </c>
      <c r="FT39" s="63">
        <f t="shared" si="13"/>
        <v>63318</v>
      </c>
      <c r="FU39" s="64">
        <f t="shared" si="13"/>
        <v>63627</v>
      </c>
      <c r="FV39" s="62">
        <f t="shared" si="13"/>
        <v>64209</v>
      </c>
      <c r="FW39" s="63">
        <f t="shared" si="13"/>
        <v>64189</v>
      </c>
      <c r="FX39" s="63">
        <f t="shared" si="13"/>
        <v>64845</v>
      </c>
      <c r="FY39" s="63">
        <f t="shared" ref="FY39:GH39" si="14">SUM(FY29:FY38)</f>
        <v>65615</v>
      </c>
      <c r="FZ39" s="63">
        <f t="shared" si="14"/>
        <v>65858</v>
      </c>
      <c r="GA39" s="63">
        <f t="shared" si="14"/>
        <v>66059</v>
      </c>
      <c r="GB39" s="63">
        <f t="shared" si="14"/>
        <v>66107</v>
      </c>
      <c r="GC39" s="63">
        <f t="shared" si="14"/>
        <v>66805</v>
      </c>
      <c r="GD39" s="63">
        <f t="shared" si="14"/>
        <v>66782</v>
      </c>
      <c r="GE39" s="63">
        <f t="shared" si="14"/>
        <v>66921</v>
      </c>
      <c r="GF39" s="63">
        <f t="shared" si="14"/>
        <v>66852</v>
      </c>
      <c r="GG39" s="64">
        <f t="shared" si="14"/>
        <v>67297</v>
      </c>
      <c r="GH39" s="62">
        <f t="shared" si="14"/>
        <v>66921</v>
      </c>
      <c r="GI39" s="63">
        <f t="shared" ref="GI39:GP39" si="15">SUM(GI29:GI38)</f>
        <v>67212</v>
      </c>
      <c r="GJ39" s="63">
        <f t="shared" si="15"/>
        <v>67538</v>
      </c>
      <c r="GK39" s="63">
        <f t="shared" si="15"/>
        <v>68406</v>
      </c>
      <c r="GL39" s="63">
        <f t="shared" si="15"/>
        <v>69623</v>
      </c>
      <c r="GM39" s="63">
        <f t="shared" si="15"/>
        <v>70486</v>
      </c>
      <c r="GN39" s="63">
        <f t="shared" si="15"/>
        <v>70680</v>
      </c>
      <c r="GO39" s="63">
        <f t="shared" si="15"/>
        <v>71125</v>
      </c>
      <c r="GP39" s="64">
        <f t="shared" si="15"/>
        <v>71743</v>
      </c>
    </row>
    <row r="40" spans="2:198" x14ac:dyDescent="0.25">
      <c r="B40" s="74">
        <v>4</v>
      </c>
      <c r="C40" s="65" t="s">
        <v>125</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125</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7">
        <v>1410</v>
      </c>
      <c r="GE40" s="67">
        <v>1415</v>
      </c>
      <c r="GF40" s="67">
        <v>1435</v>
      </c>
      <c r="GG40" s="68">
        <v>1468</v>
      </c>
      <c r="GH40" s="66">
        <v>1478</v>
      </c>
      <c r="GI40" s="67">
        <v>1494</v>
      </c>
      <c r="GJ40" s="67">
        <v>1512</v>
      </c>
      <c r="GK40" s="67">
        <v>1529</v>
      </c>
      <c r="GL40" s="67">
        <v>1538</v>
      </c>
      <c r="GM40" s="67">
        <v>1567</v>
      </c>
      <c r="GN40" s="67">
        <v>1600</v>
      </c>
      <c r="GO40" s="67">
        <v>1595</v>
      </c>
      <c r="GP40" s="68">
        <v>1650</v>
      </c>
    </row>
    <row r="41" spans="2:198" x14ac:dyDescent="0.25">
      <c r="B41" s="50"/>
      <c r="C41" s="51" t="s">
        <v>126</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126</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3">
        <v>860</v>
      </c>
      <c r="GE41" s="53">
        <v>862</v>
      </c>
      <c r="GF41" s="53">
        <v>891</v>
      </c>
      <c r="GG41" s="54">
        <v>903</v>
      </c>
      <c r="GH41" s="52">
        <v>925</v>
      </c>
      <c r="GI41" s="53">
        <v>938</v>
      </c>
      <c r="GJ41" s="53">
        <v>953</v>
      </c>
      <c r="GK41" s="53">
        <v>968</v>
      </c>
      <c r="GL41" s="53">
        <v>977</v>
      </c>
      <c r="GM41" s="53">
        <v>1004</v>
      </c>
      <c r="GN41" s="53">
        <v>1038</v>
      </c>
      <c r="GO41" s="53">
        <v>1062</v>
      </c>
      <c r="GP41" s="54">
        <v>1103</v>
      </c>
    </row>
    <row r="42" spans="2:198" x14ac:dyDescent="0.25">
      <c r="B42" s="50"/>
      <c r="C42" s="51" t="s">
        <v>127</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127</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3">
        <v>1279</v>
      </c>
      <c r="GE42" s="53">
        <v>1309</v>
      </c>
      <c r="GF42" s="53">
        <v>1323</v>
      </c>
      <c r="GG42" s="54">
        <v>1335</v>
      </c>
      <c r="GH42" s="52">
        <v>1329</v>
      </c>
      <c r="GI42" s="53">
        <v>1342</v>
      </c>
      <c r="GJ42" s="53">
        <v>1345</v>
      </c>
      <c r="GK42" s="53">
        <v>1340</v>
      </c>
      <c r="GL42" s="53">
        <v>1359</v>
      </c>
      <c r="GM42" s="53">
        <v>1370</v>
      </c>
      <c r="GN42" s="53">
        <v>1373</v>
      </c>
      <c r="GO42" s="53">
        <v>1372</v>
      </c>
      <c r="GP42" s="54">
        <v>1402</v>
      </c>
    </row>
    <row r="43" spans="2:198" x14ac:dyDescent="0.25">
      <c r="B43" s="50"/>
      <c r="C43" s="51" t="s">
        <v>128</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128</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3">
        <v>72449</v>
      </c>
      <c r="GE43" s="53">
        <v>72676</v>
      </c>
      <c r="GF43" s="53">
        <v>72471</v>
      </c>
      <c r="GG43" s="54">
        <v>73383</v>
      </c>
      <c r="GH43" s="52">
        <v>73147</v>
      </c>
      <c r="GI43" s="53">
        <v>73852</v>
      </c>
      <c r="GJ43" s="53">
        <v>73586</v>
      </c>
      <c r="GK43" s="53">
        <v>73617</v>
      </c>
      <c r="GL43" s="53">
        <v>73469</v>
      </c>
      <c r="GM43" s="53">
        <v>73202</v>
      </c>
      <c r="GN43" s="53">
        <v>73014</v>
      </c>
      <c r="GO43" s="53">
        <v>73296</v>
      </c>
      <c r="GP43" s="54">
        <v>73400</v>
      </c>
    </row>
    <row r="44" spans="2:198" x14ac:dyDescent="0.25">
      <c r="B44" s="50"/>
      <c r="C44" s="51" t="s">
        <v>129</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129</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3">
        <v>4831</v>
      </c>
      <c r="GE44" s="53">
        <v>4838</v>
      </c>
      <c r="GF44" s="53">
        <v>4887</v>
      </c>
      <c r="GG44" s="54">
        <v>4921</v>
      </c>
      <c r="GH44" s="52">
        <v>4918</v>
      </c>
      <c r="GI44" s="53">
        <v>4945</v>
      </c>
      <c r="GJ44" s="53">
        <v>4972</v>
      </c>
      <c r="GK44" s="53">
        <v>5015</v>
      </c>
      <c r="GL44" s="53">
        <v>5037</v>
      </c>
      <c r="GM44" s="53">
        <v>5124</v>
      </c>
      <c r="GN44" s="53">
        <v>5142</v>
      </c>
      <c r="GO44" s="53">
        <v>5163</v>
      </c>
      <c r="GP44" s="54">
        <v>5193</v>
      </c>
    </row>
    <row r="45" spans="2:198" x14ac:dyDescent="0.25">
      <c r="B45" s="50"/>
      <c r="C45" s="51" t="s">
        <v>130</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130</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3">
        <v>287</v>
      </c>
      <c r="GE45" s="53">
        <v>295</v>
      </c>
      <c r="GF45" s="53">
        <v>301</v>
      </c>
      <c r="GG45" s="54">
        <v>306</v>
      </c>
      <c r="GH45" s="52">
        <v>309</v>
      </c>
      <c r="GI45" s="53">
        <v>319</v>
      </c>
      <c r="GJ45" s="53">
        <v>329</v>
      </c>
      <c r="GK45" s="53">
        <v>333</v>
      </c>
      <c r="GL45" s="53">
        <v>343</v>
      </c>
      <c r="GM45" s="53">
        <v>364</v>
      </c>
      <c r="GN45" s="53">
        <v>376</v>
      </c>
      <c r="GO45" s="53">
        <v>376</v>
      </c>
      <c r="GP45" s="54">
        <v>390</v>
      </c>
    </row>
    <row r="46" spans="2:198" x14ac:dyDescent="0.25">
      <c r="B46" s="50"/>
      <c r="C46" s="51" t="s">
        <v>131</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131</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3">
        <v>75754</v>
      </c>
      <c r="GE46" s="53">
        <v>75921</v>
      </c>
      <c r="GF46" s="53">
        <v>75843</v>
      </c>
      <c r="GG46" s="54">
        <v>76655</v>
      </c>
      <c r="GH46" s="52">
        <v>76798</v>
      </c>
      <c r="GI46" s="53">
        <v>77440</v>
      </c>
      <c r="GJ46" s="53">
        <v>77329</v>
      </c>
      <c r="GK46" s="53">
        <v>77262</v>
      </c>
      <c r="GL46" s="53">
        <v>77114</v>
      </c>
      <c r="GM46" s="53">
        <v>77330</v>
      </c>
      <c r="GN46" s="53">
        <v>77155</v>
      </c>
      <c r="GO46" s="53">
        <v>77348</v>
      </c>
      <c r="GP46" s="54">
        <v>77586</v>
      </c>
    </row>
    <row r="47" spans="2:198" x14ac:dyDescent="0.25">
      <c r="B47" s="50"/>
      <c r="C47" s="51" t="s">
        <v>132</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132</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3">
        <v>5293</v>
      </c>
      <c r="GE47" s="53">
        <v>5324</v>
      </c>
      <c r="GF47" s="53">
        <v>5353</v>
      </c>
      <c r="GG47" s="54">
        <v>5456</v>
      </c>
      <c r="GH47" s="52">
        <v>5491</v>
      </c>
      <c r="GI47" s="53">
        <v>5576</v>
      </c>
      <c r="GJ47" s="53">
        <v>5547</v>
      </c>
      <c r="GK47" s="53">
        <v>5554</v>
      </c>
      <c r="GL47" s="53">
        <v>5571</v>
      </c>
      <c r="GM47" s="53">
        <v>5622</v>
      </c>
      <c r="GN47" s="53">
        <v>5644</v>
      </c>
      <c r="GO47" s="53">
        <v>5659</v>
      </c>
      <c r="GP47" s="54">
        <v>5670</v>
      </c>
    </row>
    <row r="48" spans="2:198" x14ac:dyDescent="0.25">
      <c r="B48" s="50"/>
      <c r="C48" s="51" t="s">
        <v>133</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133</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3">
        <v>1750</v>
      </c>
      <c r="GE48" s="53">
        <v>1841</v>
      </c>
      <c r="GF48" s="53">
        <v>1857</v>
      </c>
      <c r="GG48" s="54">
        <v>1901</v>
      </c>
      <c r="GH48" s="52">
        <v>1954</v>
      </c>
      <c r="GI48" s="53">
        <v>1990</v>
      </c>
      <c r="GJ48" s="53">
        <v>2012</v>
      </c>
      <c r="GK48" s="53">
        <v>2026</v>
      </c>
      <c r="GL48" s="53">
        <v>2072</v>
      </c>
      <c r="GM48" s="53">
        <v>2106</v>
      </c>
      <c r="GN48" s="53">
        <v>2139</v>
      </c>
      <c r="GO48" s="53">
        <v>2125</v>
      </c>
      <c r="GP48" s="54">
        <v>2198</v>
      </c>
    </row>
    <row r="49" spans="2:198" x14ac:dyDescent="0.25">
      <c r="B49" s="50"/>
      <c r="C49" s="51" t="s">
        <v>134</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134</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3">
        <v>21229</v>
      </c>
      <c r="GE49" s="53">
        <v>21293</v>
      </c>
      <c r="GF49" s="53">
        <v>21315</v>
      </c>
      <c r="GG49" s="54">
        <v>21441</v>
      </c>
      <c r="GH49" s="52">
        <v>21332</v>
      </c>
      <c r="GI49" s="53">
        <v>21452</v>
      </c>
      <c r="GJ49" s="53">
        <v>21518</v>
      </c>
      <c r="GK49" s="53">
        <v>21558</v>
      </c>
      <c r="GL49" s="53">
        <v>21612</v>
      </c>
      <c r="GM49" s="53">
        <v>21700</v>
      </c>
      <c r="GN49" s="53">
        <v>21675</v>
      </c>
      <c r="GO49" s="53">
        <v>21700</v>
      </c>
      <c r="GP49" s="54">
        <v>21698</v>
      </c>
    </row>
    <row r="50" spans="2:198" x14ac:dyDescent="0.25">
      <c r="B50" s="50"/>
      <c r="C50" s="51" t="s">
        <v>135</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135</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3">
        <v>108</v>
      </c>
      <c r="GE50" s="53">
        <v>110</v>
      </c>
      <c r="GF50" s="53">
        <v>113</v>
      </c>
      <c r="GG50" s="54">
        <v>118</v>
      </c>
      <c r="GH50" s="52">
        <v>118</v>
      </c>
      <c r="GI50" s="53">
        <v>128</v>
      </c>
      <c r="GJ50" s="53">
        <v>127</v>
      </c>
      <c r="GK50" s="53">
        <v>135</v>
      </c>
      <c r="GL50" s="53">
        <v>144</v>
      </c>
      <c r="GM50" s="53">
        <v>153</v>
      </c>
      <c r="GN50" s="53">
        <v>151</v>
      </c>
      <c r="GO50" s="53">
        <v>134</v>
      </c>
      <c r="GP50" s="54">
        <v>145</v>
      </c>
    </row>
    <row r="51" spans="2:198" x14ac:dyDescent="0.25">
      <c r="B51" s="50"/>
      <c r="C51" s="51" t="s">
        <v>136</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136</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3">
        <v>918</v>
      </c>
      <c r="GE51" s="53">
        <v>969</v>
      </c>
      <c r="GF51" s="53">
        <v>995</v>
      </c>
      <c r="GG51" s="54">
        <v>1024</v>
      </c>
      <c r="GH51" s="52">
        <v>1051</v>
      </c>
      <c r="GI51" s="53">
        <v>1083</v>
      </c>
      <c r="GJ51" s="53">
        <v>1112</v>
      </c>
      <c r="GK51" s="53">
        <v>1126</v>
      </c>
      <c r="GL51" s="53">
        <v>1144</v>
      </c>
      <c r="GM51" s="53">
        <v>1155</v>
      </c>
      <c r="GN51" s="53">
        <v>1167</v>
      </c>
      <c r="GO51" s="53">
        <v>1169</v>
      </c>
      <c r="GP51" s="54">
        <v>1190</v>
      </c>
    </row>
    <row r="52" spans="2:198" x14ac:dyDescent="0.25">
      <c r="B52" s="50"/>
      <c r="C52" s="51" t="s">
        <v>137</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137</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3">
        <v>54</v>
      </c>
      <c r="GE52" s="53">
        <v>69</v>
      </c>
      <c r="GF52" s="53">
        <v>77</v>
      </c>
      <c r="GG52" s="54">
        <v>79</v>
      </c>
      <c r="GH52" s="52">
        <v>83</v>
      </c>
      <c r="GI52" s="53">
        <v>80</v>
      </c>
      <c r="GJ52" s="53">
        <v>90</v>
      </c>
      <c r="GK52" s="53">
        <v>97</v>
      </c>
      <c r="GL52" s="53">
        <v>99</v>
      </c>
      <c r="GM52" s="53">
        <v>100</v>
      </c>
      <c r="GN52" s="53">
        <v>99</v>
      </c>
      <c r="GO52" s="53">
        <v>136</v>
      </c>
      <c r="GP52" s="54">
        <v>147</v>
      </c>
    </row>
    <row r="53" spans="2:198" x14ac:dyDescent="0.25">
      <c r="B53" s="50"/>
      <c r="C53" s="51" t="s">
        <v>138</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138</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3">
        <v>1930</v>
      </c>
      <c r="GE53" s="53">
        <v>1910</v>
      </c>
      <c r="GF53" s="53">
        <v>1933</v>
      </c>
      <c r="GG53" s="54">
        <v>1949</v>
      </c>
      <c r="GH53" s="52">
        <v>1966</v>
      </c>
      <c r="GI53" s="53">
        <v>1962</v>
      </c>
      <c r="GJ53" s="53">
        <v>2014</v>
      </c>
      <c r="GK53" s="53">
        <v>2027</v>
      </c>
      <c r="GL53" s="53">
        <v>2034</v>
      </c>
      <c r="GM53" s="53">
        <v>2050</v>
      </c>
      <c r="GN53" s="53">
        <v>2121</v>
      </c>
      <c r="GO53" s="53">
        <v>2061</v>
      </c>
      <c r="GP53" s="54">
        <v>2105</v>
      </c>
    </row>
    <row r="54" spans="2:198" x14ac:dyDescent="0.25">
      <c r="B54" s="50"/>
      <c r="C54" s="51" t="s">
        <v>139</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139</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3">
        <v>2928</v>
      </c>
      <c r="GE54" s="53">
        <v>2912</v>
      </c>
      <c r="GF54" s="53">
        <v>2952</v>
      </c>
      <c r="GG54" s="54">
        <v>2942</v>
      </c>
      <c r="GH54" s="52">
        <v>2978</v>
      </c>
      <c r="GI54" s="53">
        <v>3008</v>
      </c>
      <c r="GJ54" s="53">
        <v>3014</v>
      </c>
      <c r="GK54" s="53">
        <v>3012</v>
      </c>
      <c r="GL54" s="53">
        <v>3015</v>
      </c>
      <c r="GM54" s="53">
        <v>3041</v>
      </c>
      <c r="GN54" s="53">
        <v>3069</v>
      </c>
      <c r="GO54" s="53">
        <v>3040</v>
      </c>
      <c r="GP54" s="54">
        <v>3126</v>
      </c>
    </row>
    <row r="55" spans="2:198" ht="13" thickBot="1" x14ac:dyDescent="0.3">
      <c r="B55" s="55"/>
      <c r="C55" s="56" t="s">
        <v>435</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435</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8"/>
      <c r="GE55" s="58"/>
      <c r="GF55" s="58"/>
      <c r="GG55" s="59"/>
      <c r="GH55" s="57"/>
      <c r="GI55" s="58"/>
      <c r="GJ55" s="58"/>
      <c r="GK55" s="58"/>
      <c r="GL55" s="58"/>
      <c r="GM55" s="58"/>
      <c r="GN55" s="58"/>
      <c r="GO55" s="58"/>
      <c r="GP55" s="59"/>
    </row>
    <row r="56" spans="2:198" ht="13" thickBot="1" x14ac:dyDescent="0.3">
      <c r="B56" s="60" t="s">
        <v>140</v>
      </c>
      <c r="C56" s="61"/>
      <c r="D56" s="64">
        <f t="shared" ref="D56:BO56" si="16">SUM(D40:D55)</f>
        <v>35154</v>
      </c>
      <c r="E56" s="64">
        <f t="shared" si="16"/>
        <v>38678</v>
      </c>
      <c r="F56" s="64">
        <f t="shared" si="16"/>
        <v>51643</v>
      </c>
      <c r="G56" s="62">
        <f t="shared" si="16"/>
        <v>52350</v>
      </c>
      <c r="H56" s="63">
        <f t="shared" si="16"/>
        <v>52823</v>
      </c>
      <c r="I56" s="63">
        <f t="shared" si="16"/>
        <v>53505</v>
      </c>
      <c r="J56" s="63">
        <f t="shared" si="16"/>
        <v>54599</v>
      </c>
      <c r="K56" s="63">
        <f t="shared" si="16"/>
        <v>55719</v>
      </c>
      <c r="L56" s="63">
        <f t="shared" si="16"/>
        <v>54897</v>
      </c>
      <c r="M56" s="63">
        <f t="shared" si="16"/>
        <v>55907</v>
      </c>
      <c r="N56" s="63">
        <f t="shared" si="16"/>
        <v>56641</v>
      </c>
      <c r="O56" s="63">
        <f t="shared" si="16"/>
        <v>57042</v>
      </c>
      <c r="P56" s="63">
        <f t="shared" si="16"/>
        <v>55779</v>
      </c>
      <c r="Q56" s="63">
        <f t="shared" si="16"/>
        <v>56278</v>
      </c>
      <c r="R56" s="64">
        <f t="shared" si="16"/>
        <v>56199</v>
      </c>
      <c r="S56" s="63">
        <f t="shared" si="16"/>
        <v>56580</v>
      </c>
      <c r="T56" s="63">
        <f t="shared" si="16"/>
        <v>56691</v>
      </c>
      <c r="U56" s="63">
        <f t="shared" si="16"/>
        <v>57508</v>
      </c>
      <c r="V56" s="63">
        <f t="shared" si="16"/>
        <v>58309</v>
      </c>
      <c r="W56" s="63">
        <f t="shared" si="16"/>
        <v>58934</v>
      </c>
      <c r="X56" s="63">
        <f t="shared" si="16"/>
        <v>59271</v>
      </c>
      <c r="Y56" s="63">
        <f t="shared" si="16"/>
        <v>60073</v>
      </c>
      <c r="Z56" s="63">
        <f t="shared" si="16"/>
        <v>61014</v>
      </c>
      <c r="AA56" s="63">
        <f t="shared" si="16"/>
        <v>61541</v>
      </c>
      <c r="AB56" s="63">
        <f t="shared" si="16"/>
        <v>61895</v>
      </c>
      <c r="AC56" s="63">
        <f t="shared" si="16"/>
        <v>62326</v>
      </c>
      <c r="AD56" s="64">
        <f t="shared" si="16"/>
        <v>62113</v>
      </c>
      <c r="AE56" s="63">
        <f t="shared" si="16"/>
        <v>62740</v>
      </c>
      <c r="AF56" s="63">
        <f t="shared" si="16"/>
        <v>62336</v>
      </c>
      <c r="AG56" s="114">
        <f t="shared" si="16"/>
        <v>62351</v>
      </c>
      <c r="AH56" s="63">
        <f t="shared" si="16"/>
        <v>63472</v>
      </c>
      <c r="AI56" s="63">
        <f t="shared" si="16"/>
        <v>64427</v>
      </c>
      <c r="AJ56" s="63">
        <f t="shared" si="16"/>
        <v>64041</v>
      </c>
      <c r="AK56" s="63">
        <f t="shared" si="16"/>
        <v>64688</v>
      </c>
      <c r="AL56" s="63">
        <f t="shared" si="16"/>
        <v>66205</v>
      </c>
      <c r="AM56" s="63">
        <f t="shared" si="16"/>
        <v>66279</v>
      </c>
      <c r="AN56" s="63">
        <f t="shared" si="16"/>
        <v>66579</v>
      </c>
      <c r="AO56" s="63">
        <f t="shared" si="16"/>
        <v>66994</v>
      </c>
      <c r="AP56" s="64">
        <f t="shared" si="16"/>
        <v>67177</v>
      </c>
      <c r="AQ56" s="62">
        <f t="shared" si="16"/>
        <v>67481</v>
      </c>
      <c r="AR56" s="63">
        <f t="shared" si="16"/>
        <v>67695</v>
      </c>
      <c r="AS56" s="63">
        <f t="shared" si="16"/>
        <v>70209</v>
      </c>
      <c r="AT56" s="63">
        <f t="shared" si="16"/>
        <v>69763</v>
      </c>
      <c r="AU56" s="63">
        <f t="shared" si="16"/>
        <v>70462</v>
      </c>
      <c r="AV56" s="63">
        <f t="shared" si="16"/>
        <v>70143</v>
      </c>
      <c r="AW56" s="63">
        <f t="shared" si="16"/>
        <v>70752</v>
      </c>
      <c r="AX56" s="63">
        <f t="shared" si="16"/>
        <v>70204</v>
      </c>
      <c r="AY56" s="63">
        <f t="shared" si="16"/>
        <v>70587</v>
      </c>
      <c r="AZ56" s="63">
        <f t="shared" si="16"/>
        <v>71463</v>
      </c>
      <c r="BA56" s="63">
        <f t="shared" si="16"/>
        <v>71772</v>
      </c>
      <c r="BB56" s="64">
        <f t="shared" si="16"/>
        <v>72271</v>
      </c>
      <c r="BC56" s="62">
        <f t="shared" si="16"/>
        <v>72538</v>
      </c>
      <c r="BD56" s="63">
        <f t="shared" si="16"/>
        <v>71641</v>
      </c>
      <c r="BE56" s="63">
        <f t="shared" si="16"/>
        <v>74176</v>
      </c>
      <c r="BF56" s="63">
        <f t="shared" si="16"/>
        <v>75164</v>
      </c>
      <c r="BG56" s="63">
        <f t="shared" si="16"/>
        <v>75435</v>
      </c>
      <c r="BH56" s="63">
        <f t="shared" si="16"/>
        <v>76685</v>
      </c>
      <c r="BI56" s="63">
        <f t="shared" si="16"/>
        <v>77520</v>
      </c>
      <c r="BJ56" s="63">
        <f t="shared" si="16"/>
        <v>78485</v>
      </c>
      <c r="BK56" s="63">
        <f t="shared" si="16"/>
        <v>79186</v>
      </c>
      <c r="BL56" s="63">
        <f t="shared" si="16"/>
        <v>80060</v>
      </c>
      <c r="BM56" s="63">
        <f t="shared" si="16"/>
        <v>80611</v>
      </c>
      <c r="BN56" s="64">
        <f t="shared" si="16"/>
        <v>80961</v>
      </c>
      <c r="BO56" s="62">
        <f t="shared" si="16"/>
        <v>81797</v>
      </c>
      <c r="BP56" s="63">
        <f t="shared" ref="BP56:EA56" si="17">SUM(BP40:BP55)</f>
        <v>81693</v>
      </c>
      <c r="BQ56" s="63">
        <f t="shared" si="17"/>
        <v>83544</v>
      </c>
      <c r="BR56" s="63">
        <f t="shared" si="17"/>
        <v>85030</v>
      </c>
      <c r="BS56" s="63">
        <f t="shared" si="17"/>
        <v>86129</v>
      </c>
      <c r="BT56" s="63">
        <f t="shared" si="17"/>
        <v>86101</v>
      </c>
      <c r="BU56" s="63">
        <f t="shared" si="17"/>
        <v>87532</v>
      </c>
      <c r="BV56" s="63">
        <f t="shared" si="17"/>
        <v>88524</v>
      </c>
      <c r="BW56" s="63">
        <f t="shared" si="17"/>
        <v>89029</v>
      </c>
      <c r="BX56" s="63">
        <f t="shared" si="17"/>
        <v>89094</v>
      </c>
      <c r="BY56" s="63">
        <f t="shared" si="17"/>
        <v>89578</v>
      </c>
      <c r="BZ56" s="64">
        <f t="shared" si="17"/>
        <v>89709</v>
      </c>
      <c r="CA56" s="63">
        <f t="shared" si="17"/>
        <v>90409</v>
      </c>
      <c r="CB56" s="63">
        <f t="shared" si="17"/>
        <v>90858</v>
      </c>
      <c r="CC56" s="63">
        <f t="shared" si="17"/>
        <v>92033</v>
      </c>
      <c r="CD56" s="63">
        <f t="shared" si="17"/>
        <v>92732</v>
      </c>
      <c r="CE56" s="63">
        <f t="shared" si="17"/>
        <v>93506</v>
      </c>
      <c r="CF56" s="63">
        <f t="shared" si="17"/>
        <v>93960</v>
      </c>
      <c r="CG56" s="63">
        <f t="shared" si="17"/>
        <v>94531</v>
      </c>
      <c r="CH56" s="63">
        <f t="shared" si="17"/>
        <v>95156</v>
      </c>
      <c r="CI56" s="63">
        <f t="shared" si="17"/>
        <v>95627</v>
      </c>
      <c r="CJ56" s="63">
        <f t="shared" si="17"/>
        <v>95947</v>
      </c>
      <c r="CK56" s="63">
        <f t="shared" si="17"/>
        <v>96413</v>
      </c>
      <c r="CL56" s="64">
        <f t="shared" si="17"/>
        <v>96828</v>
      </c>
      <c r="CM56" s="63">
        <f t="shared" si="17"/>
        <v>97191</v>
      </c>
      <c r="CN56" s="63">
        <f t="shared" si="17"/>
        <v>98211</v>
      </c>
      <c r="CO56" s="63">
        <f t="shared" si="17"/>
        <v>99017</v>
      </c>
      <c r="CP56" s="63">
        <f t="shared" si="17"/>
        <v>99978</v>
      </c>
      <c r="CQ56" s="63">
        <f t="shared" si="17"/>
        <v>100870</v>
      </c>
      <c r="CR56" s="63">
        <f t="shared" si="17"/>
        <v>101681</v>
      </c>
      <c r="CS56" s="63">
        <f t="shared" si="17"/>
        <v>103123</v>
      </c>
      <c r="CT56" s="63">
        <f t="shared" si="17"/>
        <v>104236</v>
      </c>
      <c r="CU56" s="63">
        <f t="shared" si="17"/>
        <v>104878</v>
      </c>
      <c r="CV56" s="63">
        <f t="shared" si="17"/>
        <v>105179</v>
      </c>
      <c r="CW56" s="63">
        <f t="shared" si="17"/>
        <v>105129</v>
      </c>
      <c r="CX56" s="64">
        <f t="shared" si="17"/>
        <v>106028</v>
      </c>
      <c r="CY56" s="63">
        <f t="shared" si="17"/>
        <v>106848</v>
      </c>
      <c r="CZ56" s="63">
        <f t="shared" si="17"/>
        <v>107099</v>
      </c>
      <c r="DA56" s="63">
        <f t="shared" si="17"/>
        <v>107917</v>
      </c>
      <c r="DB56" s="63">
        <f t="shared" si="17"/>
        <v>108658</v>
      </c>
      <c r="DC56" s="63">
        <f t="shared" si="17"/>
        <v>109030</v>
      </c>
      <c r="DD56" s="63">
        <f t="shared" si="17"/>
        <v>110362</v>
      </c>
      <c r="DE56" s="63">
        <f t="shared" si="17"/>
        <v>111438</v>
      </c>
      <c r="DF56" s="63">
        <f t="shared" si="17"/>
        <v>112842</v>
      </c>
      <c r="DG56" s="63">
        <f t="shared" si="17"/>
        <v>108962</v>
      </c>
      <c r="DH56" s="63">
        <f t="shared" si="17"/>
        <v>110017</v>
      </c>
      <c r="DI56" s="63">
        <f t="shared" si="17"/>
        <v>112622</v>
      </c>
      <c r="DJ56" s="64">
        <f t="shared" si="17"/>
        <v>116371</v>
      </c>
      <c r="DL56" s="60" t="s">
        <v>140</v>
      </c>
      <c r="DM56" s="61"/>
      <c r="DN56" s="62">
        <f t="shared" si="17"/>
        <v>118983</v>
      </c>
      <c r="DO56" s="63">
        <f t="shared" si="17"/>
        <v>119791</v>
      </c>
      <c r="DP56" s="63">
        <f t="shared" si="17"/>
        <v>120748</v>
      </c>
      <c r="DQ56" s="63">
        <f t="shared" si="17"/>
        <v>121249</v>
      </c>
      <c r="DR56" s="63">
        <f t="shared" si="17"/>
        <v>121352</v>
      </c>
      <c r="DS56" s="63">
        <f t="shared" si="17"/>
        <v>122596</v>
      </c>
      <c r="DT56" s="63">
        <f t="shared" si="17"/>
        <v>123003</v>
      </c>
      <c r="DU56" s="63">
        <f t="shared" si="17"/>
        <v>123263</v>
      </c>
      <c r="DV56" s="63">
        <f t="shared" si="17"/>
        <v>122820</v>
      </c>
      <c r="DW56" s="63">
        <f t="shared" si="17"/>
        <v>122568</v>
      </c>
      <c r="DX56" s="63">
        <f t="shared" si="17"/>
        <v>122426</v>
      </c>
      <c r="DY56" s="64">
        <f t="shared" si="17"/>
        <v>122593</v>
      </c>
      <c r="DZ56" s="63">
        <f t="shared" si="17"/>
        <v>123221</v>
      </c>
      <c r="EA56" s="63">
        <f t="shared" si="17"/>
        <v>123809</v>
      </c>
      <c r="EB56" s="63">
        <f t="shared" ref="EB56:FX56" si="18">SUM(EB40:EB55)</f>
        <v>125149</v>
      </c>
      <c r="EC56" s="63">
        <f t="shared" si="18"/>
        <v>127006</v>
      </c>
      <c r="ED56" s="63">
        <f t="shared" si="18"/>
        <v>128453</v>
      </c>
      <c r="EE56" s="63">
        <f t="shared" si="18"/>
        <v>129220</v>
      </c>
      <c r="EF56" s="63">
        <f t="shared" si="18"/>
        <v>130387</v>
      </c>
      <c r="EG56" s="63">
        <f t="shared" si="18"/>
        <v>131068</v>
      </c>
      <c r="EH56" s="63">
        <f t="shared" si="18"/>
        <v>132914</v>
      </c>
      <c r="EI56" s="63">
        <f t="shared" si="18"/>
        <v>135188</v>
      </c>
      <c r="EJ56" s="63">
        <f t="shared" si="18"/>
        <v>139091</v>
      </c>
      <c r="EK56" s="64">
        <f t="shared" si="18"/>
        <v>140515</v>
      </c>
      <c r="EL56" s="62">
        <f t="shared" si="18"/>
        <v>142429</v>
      </c>
      <c r="EM56" s="63">
        <f t="shared" si="18"/>
        <v>143832</v>
      </c>
      <c r="EN56" s="63">
        <f t="shared" si="18"/>
        <v>146913</v>
      </c>
      <c r="EO56" s="63">
        <f t="shared" si="18"/>
        <v>149127</v>
      </c>
      <c r="EP56" s="63">
        <f t="shared" si="18"/>
        <v>154742</v>
      </c>
      <c r="EQ56" s="63">
        <f t="shared" si="18"/>
        <v>157245</v>
      </c>
      <c r="ER56" s="63">
        <f t="shared" si="18"/>
        <v>158647</v>
      </c>
      <c r="ES56" s="63">
        <f t="shared" si="18"/>
        <v>158621</v>
      </c>
      <c r="ET56" s="63">
        <f t="shared" si="18"/>
        <v>160450</v>
      </c>
      <c r="EU56" s="63">
        <f t="shared" si="18"/>
        <v>161255</v>
      </c>
      <c r="EV56" s="63">
        <f t="shared" si="18"/>
        <v>160844</v>
      </c>
      <c r="EW56" s="64">
        <f t="shared" si="18"/>
        <v>164644</v>
      </c>
      <c r="EX56" s="62">
        <f t="shared" si="18"/>
        <v>164972</v>
      </c>
      <c r="EY56" s="63">
        <f t="shared" si="18"/>
        <v>164246</v>
      </c>
      <c r="EZ56" s="63">
        <f t="shared" si="18"/>
        <v>166880</v>
      </c>
      <c r="FA56" s="63">
        <f t="shared" si="18"/>
        <v>168656</v>
      </c>
      <c r="FB56" s="63">
        <f t="shared" si="18"/>
        <v>168892</v>
      </c>
      <c r="FC56" s="63">
        <f t="shared" si="18"/>
        <v>169664</v>
      </c>
      <c r="FD56" s="63">
        <f t="shared" si="18"/>
        <v>169953</v>
      </c>
      <c r="FE56" s="63">
        <f t="shared" si="18"/>
        <v>172166</v>
      </c>
      <c r="FF56" s="63">
        <f t="shared" si="18"/>
        <v>172618</v>
      </c>
      <c r="FG56" s="63">
        <f t="shared" si="18"/>
        <v>173663</v>
      </c>
      <c r="FH56" s="63">
        <f t="shared" si="18"/>
        <v>176090</v>
      </c>
      <c r="FI56" s="64">
        <f t="shared" si="18"/>
        <v>174516</v>
      </c>
      <c r="FJ56" s="62">
        <f t="shared" si="18"/>
        <v>175463</v>
      </c>
      <c r="FK56" s="63">
        <f t="shared" si="18"/>
        <v>177888</v>
      </c>
      <c r="FL56" s="63">
        <f t="shared" si="18"/>
        <v>179124</v>
      </c>
      <c r="FM56" s="63">
        <f t="shared" si="18"/>
        <v>179935</v>
      </c>
      <c r="FN56" s="63">
        <f t="shared" si="18"/>
        <v>180613</v>
      </c>
      <c r="FO56" s="63">
        <f t="shared" si="18"/>
        <v>181251</v>
      </c>
      <c r="FP56" s="63">
        <f t="shared" si="18"/>
        <v>180016</v>
      </c>
      <c r="FQ56" s="63">
        <f t="shared" si="18"/>
        <v>183493</v>
      </c>
      <c r="FR56" s="63">
        <f t="shared" si="18"/>
        <v>183542</v>
      </c>
      <c r="FS56" s="63">
        <f t="shared" si="18"/>
        <v>183735</v>
      </c>
      <c r="FT56" s="63">
        <f t="shared" si="18"/>
        <v>183759</v>
      </c>
      <c r="FU56" s="64">
        <f t="shared" si="18"/>
        <v>184346</v>
      </c>
      <c r="FV56" s="62">
        <f t="shared" si="18"/>
        <v>185822</v>
      </c>
      <c r="FW56" s="63">
        <f t="shared" si="18"/>
        <v>186461</v>
      </c>
      <c r="FX56" s="63">
        <f t="shared" si="18"/>
        <v>187357</v>
      </c>
      <c r="FY56" s="63">
        <f t="shared" ref="FY56:GH56" si="19">SUM(FY40:FY55)</f>
        <v>188135</v>
      </c>
      <c r="FZ56" s="63">
        <f t="shared" si="19"/>
        <v>188951</v>
      </c>
      <c r="GA56" s="63">
        <f t="shared" si="19"/>
        <v>189540</v>
      </c>
      <c r="GB56" s="63">
        <f t="shared" si="19"/>
        <v>189973</v>
      </c>
      <c r="GC56" s="63">
        <f t="shared" si="19"/>
        <v>191405</v>
      </c>
      <c r="GD56" s="63">
        <f t="shared" si="19"/>
        <v>191080</v>
      </c>
      <c r="GE56" s="63">
        <f t="shared" si="19"/>
        <v>191744</v>
      </c>
      <c r="GF56" s="63">
        <f t="shared" si="19"/>
        <v>191746</v>
      </c>
      <c r="GG56" s="64">
        <f t="shared" si="19"/>
        <v>193881</v>
      </c>
      <c r="GH56" s="62">
        <f t="shared" si="19"/>
        <v>193877</v>
      </c>
      <c r="GI56" s="63">
        <f t="shared" ref="GI56:GP56" si="20">SUM(GI40:GI55)</f>
        <v>195609</v>
      </c>
      <c r="GJ56" s="63">
        <f t="shared" si="20"/>
        <v>195460</v>
      </c>
      <c r="GK56" s="63">
        <f t="shared" si="20"/>
        <v>195599</v>
      </c>
      <c r="GL56" s="63">
        <f t="shared" si="20"/>
        <v>195528</v>
      </c>
      <c r="GM56" s="63">
        <f t="shared" si="20"/>
        <v>195888</v>
      </c>
      <c r="GN56" s="63">
        <f t="shared" si="20"/>
        <v>195763</v>
      </c>
      <c r="GO56" s="63">
        <f t="shared" si="20"/>
        <v>196236</v>
      </c>
      <c r="GP56" s="64">
        <f t="shared" si="20"/>
        <v>197003</v>
      </c>
    </row>
    <row r="57" spans="2:198" x14ac:dyDescent="0.25">
      <c r="B57" s="74">
        <v>5</v>
      </c>
      <c r="C57" s="65" t="s">
        <v>141</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141</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7">
        <v>7447</v>
      </c>
      <c r="GE57" s="67">
        <v>7462</v>
      </c>
      <c r="GF57" s="67">
        <v>7536</v>
      </c>
      <c r="GG57" s="68">
        <v>7726</v>
      </c>
      <c r="GH57" s="66">
        <v>8047</v>
      </c>
      <c r="GI57" s="67">
        <v>8246</v>
      </c>
      <c r="GJ57" s="67">
        <v>8277</v>
      </c>
      <c r="GK57" s="67">
        <v>8261</v>
      </c>
      <c r="GL57" s="67">
        <v>8233</v>
      </c>
      <c r="GM57" s="67">
        <v>8297</v>
      </c>
      <c r="GN57" s="67">
        <v>8336</v>
      </c>
      <c r="GO57" s="67">
        <v>8198</v>
      </c>
      <c r="GP57" s="68">
        <v>8470</v>
      </c>
    </row>
    <row r="58" spans="2:198" x14ac:dyDescent="0.25">
      <c r="B58" s="50"/>
      <c r="C58" s="51" t="s">
        <v>142</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142</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3">
        <v>2394</v>
      </c>
      <c r="GE58" s="53">
        <v>2415</v>
      </c>
      <c r="GF58" s="53">
        <v>2413</v>
      </c>
      <c r="GG58" s="54">
        <v>2426</v>
      </c>
      <c r="GH58" s="52">
        <v>2383</v>
      </c>
      <c r="GI58" s="53">
        <v>2417</v>
      </c>
      <c r="GJ58" s="53">
        <v>2406</v>
      </c>
      <c r="GK58" s="53">
        <v>2440</v>
      </c>
      <c r="GL58" s="53">
        <v>2485</v>
      </c>
      <c r="GM58" s="53">
        <v>2517</v>
      </c>
      <c r="GN58" s="53">
        <v>2537</v>
      </c>
      <c r="GO58" s="53">
        <v>2532</v>
      </c>
      <c r="GP58" s="54">
        <v>2553</v>
      </c>
    </row>
    <row r="59" spans="2:198" x14ac:dyDescent="0.25">
      <c r="B59" s="50"/>
      <c r="C59" s="51" t="s">
        <v>143</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143</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3">
        <v>13256</v>
      </c>
      <c r="GE59" s="53">
        <v>13308</v>
      </c>
      <c r="GF59" s="53">
        <v>13254</v>
      </c>
      <c r="GG59" s="54">
        <v>13346</v>
      </c>
      <c r="GH59" s="52">
        <v>13208</v>
      </c>
      <c r="GI59" s="53">
        <v>13288</v>
      </c>
      <c r="GJ59" s="53">
        <v>13290</v>
      </c>
      <c r="GK59" s="53">
        <v>13338</v>
      </c>
      <c r="GL59" s="53">
        <v>13462</v>
      </c>
      <c r="GM59" s="53">
        <v>13415</v>
      </c>
      <c r="GN59" s="53">
        <v>13389</v>
      </c>
      <c r="GO59" s="53">
        <v>13401</v>
      </c>
      <c r="GP59" s="54">
        <v>13366</v>
      </c>
    </row>
    <row r="60" spans="2:198" x14ac:dyDescent="0.25">
      <c r="B60" s="50"/>
      <c r="C60" s="51" t="s">
        <v>144</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144</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3">
        <v>3189</v>
      </c>
      <c r="GE60" s="53">
        <v>3246</v>
      </c>
      <c r="GF60" s="53">
        <v>3283</v>
      </c>
      <c r="GG60" s="54">
        <v>3327</v>
      </c>
      <c r="GH60" s="52">
        <v>3347</v>
      </c>
      <c r="GI60" s="53">
        <v>3368</v>
      </c>
      <c r="GJ60" s="53">
        <v>3428</v>
      </c>
      <c r="GK60" s="53">
        <v>3466</v>
      </c>
      <c r="GL60" s="53">
        <v>3497</v>
      </c>
      <c r="GM60" s="53">
        <v>3638</v>
      </c>
      <c r="GN60" s="53">
        <v>4373</v>
      </c>
      <c r="GO60" s="53">
        <v>4336</v>
      </c>
      <c r="GP60" s="54">
        <v>4316</v>
      </c>
    </row>
    <row r="61" spans="2:198" x14ac:dyDescent="0.25">
      <c r="B61" s="50"/>
      <c r="C61" s="51" t="s">
        <v>145</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145</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3">
        <v>6532</v>
      </c>
      <c r="GE61" s="53">
        <v>6525</v>
      </c>
      <c r="GF61" s="53">
        <v>6552</v>
      </c>
      <c r="GG61" s="54">
        <v>6614</v>
      </c>
      <c r="GH61" s="52">
        <v>6784</v>
      </c>
      <c r="GI61" s="53">
        <v>6901</v>
      </c>
      <c r="GJ61" s="53">
        <v>6957</v>
      </c>
      <c r="GK61" s="53">
        <v>6938</v>
      </c>
      <c r="GL61" s="53">
        <v>6886</v>
      </c>
      <c r="GM61" s="53">
        <v>6860</v>
      </c>
      <c r="GN61" s="53">
        <v>6904</v>
      </c>
      <c r="GO61" s="53">
        <v>6784</v>
      </c>
      <c r="GP61" s="54">
        <v>6815</v>
      </c>
    </row>
    <row r="62" spans="2:198" x14ac:dyDescent="0.25">
      <c r="B62" s="50"/>
      <c r="C62" s="51" t="s">
        <v>146</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146</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3">
        <v>5400</v>
      </c>
      <c r="GE62" s="53">
        <v>5391</v>
      </c>
      <c r="GF62" s="53">
        <v>5404</v>
      </c>
      <c r="GG62" s="54">
        <v>5435</v>
      </c>
      <c r="GH62" s="52">
        <v>5423</v>
      </c>
      <c r="GI62" s="53">
        <v>5470</v>
      </c>
      <c r="GJ62" s="53">
        <v>5497</v>
      </c>
      <c r="GK62" s="53">
        <v>5557</v>
      </c>
      <c r="GL62" s="53">
        <v>5583</v>
      </c>
      <c r="GM62" s="53">
        <v>5650</v>
      </c>
      <c r="GN62" s="53">
        <v>5728</v>
      </c>
      <c r="GO62" s="53">
        <v>5646</v>
      </c>
      <c r="GP62" s="54">
        <v>5800</v>
      </c>
    </row>
    <row r="63" spans="2:198" x14ac:dyDescent="0.25">
      <c r="B63" s="50"/>
      <c r="C63" s="51" t="s">
        <v>147</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147</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3">
        <v>1667</v>
      </c>
      <c r="GE63" s="53">
        <v>1686</v>
      </c>
      <c r="GF63" s="53">
        <v>1697</v>
      </c>
      <c r="GG63" s="54">
        <v>1689</v>
      </c>
      <c r="GH63" s="52">
        <v>1690</v>
      </c>
      <c r="GI63" s="53">
        <v>1703</v>
      </c>
      <c r="GJ63" s="53">
        <v>1743</v>
      </c>
      <c r="GK63" s="53">
        <v>1764</v>
      </c>
      <c r="GL63" s="53">
        <v>1780</v>
      </c>
      <c r="GM63" s="53">
        <v>1796</v>
      </c>
      <c r="GN63" s="53">
        <v>1783</v>
      </c>
      <c r="GO63" s="53">
        <v>1775</v>
      </c>
      <c r="GP63" s="54">
        <v>1797</v>
      </c>
    </row>
    <row r="64" spans="2:198" x14ac:dyDescent="0.25">
      <c r="B64" s="50"/>
      <c r="C64" s="51" t="s">
        <v>148</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148</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3">
        <v>20581</v>
      </c>
      <c r="GE64" s="53">
        <v>20720</v>
      </c>
      <c r="GF64" s="53">
        <v>20754</v>
      </c>
      <c r="GG64" s="54">
        <v>20954</v>
      </c>
      <c r="GH64" s="52">
        <v>20910</v>
      </c>
      <c r="GI64" s="53">
        <v>21092</v>
      </c>
      <c r="GJ64" s="53">
        <v>21071</v>
      </c>
      <c r="GK64" s="53">
        <v>21108</v>
      </c>
      <c r="GL64" s="53">
        <v>21130</v>
      </c>
      <c r="GM64" s="53">
        <v>20920</v>
      </c>
      <c r="GN64" s="53">
        <v>20503</v>
      </c>
      <c r="GO64" s="53">
        <v>20480</v>
      </c>
      <c r="GP64" s="54">
        <v>29091</v>
      </c>
    </row>
    <row r="65" spans="2:198" x14ac:dyDescent="0.25">
      <c r="B65" s="50"/>
      <c r="C65" s="51" t="s">
        <v>149</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149</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3">
        <v>6827</v>
      </c>
      <c r="GE65" s="53">
        <v>6875</v>
      </c>
      <c r="GF65" s="53">
        <v>6966</v>
      </c>
      <c r="GG65" s="54">
        <v>7048</v>
      </c>
      <c r="GH65" s="52">
        <v>7345</v>
      </c>
      <c r="GI65" s="53">
        <v>7520</v>
      </c>
      <c r="GJ65" s="53">
        <v>7558</v>
      </c>
      <c r="GK65" s="53">
        <v>7571</v>
      </c>
      <c r="GL65" s="53">
        <v>7613</v>
      </c>
      <c r="GM65" s="53">
        <v>7671</v>
      </c>
      <c r="GN65" s="53">
        <v>7728</v>
      </c>
      <c r="GO65" s="53">
        <v>7702</v>
      </c>
      <c r="GP65" s="54">
        <v>7829</v>
      </c>
    </row>
    <row r="66" spans="2:198" x14ac:dyDescent="0.25">
      <c r="B66" s="50"/>
      <c r="C66" s="51" t="s">
        <v>150</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150</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3">
        <v>5863</v>
      </c>
      <c r="GE66" s="53">
        <v>5939</v>
      </c>
      <c r="GF66" s="53">
        <v>5971</v>
      </c>
      <c r="GG66" s="54">
        <v>6032</v>
      </c>
      <c r="GH66" s="52">
        <v>6365</v>
      </c>
      <c r="GI66" s="53">
        <v>6568</v>
      </c>
      <c r="GJ66" s="53">
        <v>6538</v>
      </c>
      <c r="GK66" s="53">
        <v>6443</v>
      </c>
      <c r="GL66" s="53">
        <v>6394</v>
      </c>
      <c r="GM66" s="53">
        <v>6503</v>
      </c>
      <c r="GN66" s="53">
        <v>6577</v>
      </c>
      <c r="GO66" s="53">
        <v>6459</v>
      </c>
      <c r="GP66" s="54">
        <v>6603</v>
      </c>
    </row>
    <row r="67" spans="2:198" x14ac:dyDescent="0.25">
      <c r="B67" s="50"/>
      <c r="C67" s="51" t="s">
        <v>151</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151</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3">
        <v>2982</v>
      </c>
      <c r="GE67" s="53">
        <v>2974</v>
      </c>
      <c r="GF67" s="53">
        <v>3001</v>
      </c>
      <c r="GG67" s="54">
        <v>3037</v>
      </c>
      <c r="GH67" s="52">
        <v>3049</v>
      </c>
      <c r="GI67" s="53">
        <v>3093</v>
      </c>
      <c r="GJ67" s="53">
        <v>3136</v>
      </c>
      <c r="GK67" s="53">
        <v>3148</v>
      </c>
      <c r="GL67" s="53">
        <v>3192</v>
      </c>
      <c r="GM67" s="53">
        <v>3209</v>
      </c>
      <c r="GN67" s="53">
        <v>3234</v>
      </c>
      <c r="GO67" s="53">
        <v>3254</v>
      </c>
      <c r="GP67" s="54">
        <v>3211</v>
      </c>
    </row>
    <row r="68" spans="2:198" x14ac:dyDescent="0.25">
      <c r="B68" s="50"/>
      <c r="C68" s="51" t="s">
        <v>152</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152</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3">
        <v>1495</v>
      </c>
      <c r="GE68" s="53">
        <v>1365</v>
      </c>
      <c r="GF68" s="53">
        <v>1417</v>
      </c>
      <c r="GG68" s="54">
        <v>1420</v>
      </c>
      <c r="GH68" s="52">
        <v>1469</v>
      </c>
      <c r="GI68" s="53">
        <v>1548</v>
      </c>
      <c r="GJ68" s="53">
        <v>1609</v>
      </c>
      <c r="GK68" s="53">
        <v>1722</v>
      </c>
      <c r="GL68" s="53">
        <v>1817</v>
      </c>
      <c r="GM68" s="53">
        <v>1912</v>
      </c>
      <c r="GN68" s="53">
        <v>1957</v>
      </c>
      <c r="GO68" s="53">
        <v>2005</v>
      </c>
      <c r="GP68" s="54">
        <v>2092</v>
      </c>
    </row>
    <row r="69" spans="2:198" x14ac:dyDescent="0.25">
      <c r="B69" s="50"/>
      <c r="C69" s="51" t="s">
        <v>153</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153</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3">
        <v>159</v>
      </c>
      <c r="GE69" s="53">
        <v>166</v>
      </c>
      <c r="GF69" s="53">
        <v>175</v>
      </c>
      <c r="GG69" s="54">
        <v>171</v>
      </c>
      <c r="GH69" s="52">
        <v>175</v>
      </c>
      <c r="GI69" s="53">
        <v>173</v>
      </c>
      <c r="GJ69" s="53">
        <v>172</v>
      </c>
      <c r="GK69" s="53">
        <v>183</v>
      </c>
      <c r="GL69" s="53">
        <v>181</v>
      </c>
      <c r="GM69" s="53">
        <v>182</v>
      </c>
      <c r="GN69" s="53">
        <v>184</v>
      </c>
      <c r="GO69" s="53">
        <v>186</v>
      </c>
      <c r="GP69" s="54">
        <v>195</v>
      </c>
    </row>
    <row r="70" spans="2:198" x14ac:dyDescent="0.25">
      <c r="B70" s="50"/>
      <c r="C70" s="51" t="s">
        <v>154</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154</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3">
        <v>6968</v>
      </c>
      <c r="GE70" s="53">
        <v>6956</v>
      </c>
      <c r="GF70" s="53">
        <v>7005</v>
      </c>
      <c r="GG70" s="54">
        <v>7053</v>
      </c>
      <c r="GH70" s="52">
        <v>7115</v>
      </c>
      <c r="GI70" s="53">
        <v>7150</v>
      </c>
      <c r="GJ70" s="53">
        <v>7165</v>
      </c>
      <c r="GK70" s="53">
        <v>7195</v>
      </c>
      <c r="GL70" s="53">
        <v>7188</v>
      </c>
      <c r="GM70" s="53">
        <v>7185</v>
      </c>
      <c r="GN70" s="53">
        <v>7312</v>
      </c>
      <c r="GO70" s="53">
        <v>7365</v>
      </c>
      <c r="GP70" s="54">
        <v>7302</v>
      </c>
    </row>
    <row r="71" spans="2:198" x14ac:dyDescent="0.25">
      <c r="B71" s="50"/>
      <c r="C71" s="51" t="s">
        <v>155</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155</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3">
        <v>7069</v>
      </c>
      <c r="GE71" s="53">
        <v>7108</v>
      </c>
      <c r="GF71" s="53">
        <v>7119</v>
      </c>
      <c r="GG71" s="54">
        <v>7206</v>
      </c>
      <c r="GH71" s="52">
        <v>7289</v>
      </c>
      <c r="GI71" s="53">
        <v>7475</v>
      </c>
      <c r="GJ71" s="53">
        <v>7532</v>
      </c>
      <c r="GK71" s="53">
        <v>7561</v>
      </c>
      <c r="GL71" s="53">
        <v>7561</v>
      </c>
      <c r="GM71" s="53">
        <v>7693</v>
      </c>
      <c r="GN71" s="53">
        <v>7795</v>
      </c>
      <c r="GO71" s="53">
        <v>7468</v>
      </c>
      <c r="GP71" s="54">
        <v>7534</v>
      </c>
    </row>
    <row r="72" spans="2:198" x14ac:dyDescent="0.25">
      <c r="B72" s="50"/>
      <c r="C72" s="51" t="s">
        <v>156</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156</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3">
        <v>13895</v>
      </c>
      <c r="GE72" s="53">
        <v>13914</v>
      </c>
      <c r="GF72" s="53">
        <v>13938</v>
      </c>
      <c r="GG72" s="54">
        <v>14034</v>
      </c>
      <c r="GH72" s="52">
        <v>13980</v>
      </c>
      <c r="GI72" s="53">
        <v>14200</v>
      </c>
      <c r="GJ72" s="53">
        <v>14263</v>
      </c>
      <c r="GK72" s="53">
        <v>14313</v>
      </c>
      <c r="GL72" s="53">
        <v>14372</v>
      </c>
      <c r="GM72" s="53">
        <v>14415</v>
      </c>
      <c r="GN72" s="53">
        <v>14571</v>
      </c>
      <c r="GO72" s="53">
        <v>14673</v>
      </c>
      <c r="GP72" s="54">
        <v>14673</v>
      </c>
    </row>
    <row r="73" spans="2:198" x14ac:dyDescent="0.25">
      <c r="B73" s="50"/>
      <c r="C73" s="51" t="s">
        <v>157</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157</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3">
        <v>4003</v>
      </c>
      <c r="GE73" s="53">
        <v>4005</v>
      </c>
      <c r="GF73" s="53">
        <v>4067</v>
      </c>
      <c r="GG73" s="54">
        <v>4089</v>
      </c>
      <c r="GH73" s="52">
        <v>4096</v>
      </c>
      <c r="GI73" s="53">
        <v>4105</v>
      </c>
      <c r="GJ73" s="53">
        <v>4147</v>
      </c>
      <c r="GK73" s="53">
        <v>4200</v>
      </c>
      <c r="GL73" s="53">
        <v>4224</v>
      </c>
      <c r="GM73" s="53">
        <v>5198</v>
      </c>
      <c r="GN73" s="53">
        <v>5125</v>
      </c>
      <c r="GO73" s="53">
        <v>5155</v>
      </c>
      <c r="GP73" s="54">
        <v>5186</v>
      </c>
    </row>
    <row r="74" spans="2:198" x14ac:dyDescent="0.25">
      <c r="B74" s="50"/>
      <c r="C74" s="51" t="s">
        <v>158</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158</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3">
        <v>21058</v>
      </c>
      <c r="GE74" s="53">
        <v>21045</v>
      </c>
      <c r="GF74" s="53">
        <v>21068</v>
      </c>
      <c r="GG74" s="54">
        <v>21137</v>
      </c>
      <c r="GH74" s="52">
        <v>20986</v>
      </c>
      <c r="GI74" s="53">
        <v>21177</v>
      </c>
      <c r="GJ74" s="53">
        <v>21182</v>
      </c>
      <c r="GK74" s="53">
        <v>21234</v>
      </c>
      <c r="GL74" s="53">
        <v>21285</v>
      </c>
      <c r="GM74" s="53">
        <v>21243</v>
      </c>
      <c r="GN74" s="53">
        <v>20687</v>
      </c>
      <c r="GO74" s="53">
        <v>20706</v>
      </c>
      <c r="GP74" s="54">
        <v>20697</v>
      </c>
    </row>
    <row r="75" spans="2:198" x14ac:dyDescent="0.25">
      <c r="B75" s="50"/>
      <c r="C75" s="51" t="s">
        <v>159</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159</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3">
        <v>4349</v>
      </c>
      <c r="GE75" s="53">
        <v>4341</v>
      </c>
      <c r="GF75" s="53">
        <v>4353</v>
      </c>
      <c r="GG75" s="54">
        <v>4378</v>
      </c>
      <c r="GH75" s="52">
        <v>4363</v>
      </c>
      <c r="GI75" s="53">
        <v>4396</v>
      </c>
      <c r="GJ75" s="53">
        <v>4397</v>
      </c>
      <c r="GK75" s="53">
        <v>4411</v>
      </c>
      <c r="GL75" s="53">
        <v>4418</v>
      </c>
      <c r="GM75" s="53">
        <v>4500</v>
      </c>
      <c r="GN75" s="53">
        <v>4524</v>
      </c>
      <c r="GO75" s="53">
        <v>4461</v>
      </c>
      <c r="GP75" s="54">
        <v>4460</v>
      </c>
    </row>
    <row r="76" spans="2:198" x14ac:dyDescent="0.25">
      <c r="B76" s="50"/>
      <c r="C76" s="51" t="s">
        <v>160</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160</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3">
        <v>3904</v>
      </c>
      <c r="GE76" s="53">
        <v>3918</v>
      </c>
      <c r="GF76" s="53">
        <v>3953</v>
      </c>
      <c r="GG76" s="54">
        <v>3992</v>
      </c>
      <c r="GH76" s="52">
        <v>4017</v>
      </c>
      <c r="GI76" s="53">
        <v>4056</v>
      </c>
      <c r="GJ76" s="53">
        <v>4077</v>
      </c>
      <c r="GK76" s="53">
        <v>4085</v>
      </c>
      <c r="GL76" s="53">
        <v>4127</v>
      </c>
      <c r="GM76" s="53">
        <v>4191</v>
      </c>
      <c r="GN76" s="53">
        <v>4258</v>
      </c>
      <c r="GO76" s="53">
        <v>4190</v>
      </c>
      <c r="GP76" s="54">
        <v>4238</v>
      </c>
    </row>
    <row r="77" spans="2:198" x14ac:dyDescent="0.25">
      <c r="B77" s="50"/>
      <c r="C77" s="51" t="s">
        <v>161</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161</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3">
        <v>1262</v>
      </c>
      <c r="GE77" s="53">
        <v>1296</v>
      </c>
      <c r="GF77" s="53">
        <v>1301</v>
      </c>
      <c r="GG77" s="54">
        <v>1323</v>
      </c>
      <c r="GH77" s="52">
        <v>1354</v>
      </c>
      <c r="GI77" s="53">
        <v>1452</v>
      </c>
      <c r="GJ77" s="53">
        <v>1467</v>
      </c>
      <c r="GK77" s="53">
        <v>1467</v>
      </c>
      <c r="GL77" s="53">
        <v>1466</v>
      </c>
      <c r="GM77" s="53">
        <v>1485</v>
      </c>
      <c r="GN77" s="53">
        <v>1509</v>
      </c>
      <c r="GO77" s="53">
        <v>1536</v>
      </c>
      <c r="GP77" s="54">
        <v>1564</v>
      </c>
    </row>
    <row r="78" spans="2:198" x14ac:dyDescent="0.25">
      <c r="B78" s="50"/>
      <c r="C78" s="51" t="s">
        <v>162</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162</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3">
        <v>1737</v>
      </c>
      <c r="GE78" s="53">
        <v>1736</v>
      </c>
      <c r="GF78" s="53">
        <v>1737</v>
      </c>
      <c r="GG78" s="54">
        <v>1784</v>
      </c>
      <c r="GH78" s="52">
        <v>1873</v>
      </c>
      <c r="GI78" s="53">
        <v>1922</v>
      </c>
      <c r="GJ78" s="53">
        <v>1908</v>
      </c>
      <c r="GK78" s="53">
        <v>1895</v>
      </c>
      <c r="GL78" s="53">
        <v>1888</v>
      </c>
      <c r="GM78" s="53">
        <v>1924</v>
      </c>
      <c r="GN78" s="53">
        <v>1941</v>
      </c>
      <c r="GO78" s="53">
        <v>2254</v>
      </c>
      <c r="GP78" s="54">
        <v>2295</v>
      </c>
    </row>
    <row r="79" spans="2:198" x14ac:dyDescent="0.25">
      <c r="B79" s="50"/>
      <c r="C79" s="51" t="s">
        <v>163</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163</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3">
        <v>300</v>
      </c>
      <c r="GE79" s="53">
        <v>319</v>
      </c>
      <c r="GF79" s="53">
        <v>322</v>
      </c>
      <c r="GG79" s="54">
        <v>319</v>
      </c>
      <c r="GH79" s="52">
        <v>323</v>
      </c>
      <c r="GI79" s="53">
        <v>311</v>
      </c>
      <c r="GJ79" s="53">
        <v>323</v>
      </c>
      <c r="GK79" s="53">
        <v>325</v>
      </c>
      <c r="GL79" s="53">
        <v>328</v>
      </c>
      <c r="GM79" s="53">
        <v>332</v>
      </c>
      <c r="GN79" s="53">
        <v>339</v>
      </c>
      <c r="GO79" s="53">
        <v>310</v>
      </c>
      <c r="GP79" s="54">
        <v>325</v>
      </c>
    </row>
    <row r="80" spans="2:198" x14ac:dyDescent="0.25">
      <c r="B80" s="50"/>
      <c r="C80" s="51" t="s">
        <v>164</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164</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3">
        <v>7421</v>
      </c>
      <c r="GE80" s="53">
        <v>7491</v>
      </c>
      <c r="GF80" s="53">
        <v>7520</v>
      </c>
      <c r="GG80" s="54">
        <v>7634</v>
      </c>
      <c r="GH80" s="52">
        <v>7849</v>
      </c>
      <c r="GI80" s="53">
        <v>8073</v>
      </c>
      <c r="GJ80" s="53">
        <v>8113</v>
      </c>
      <c r="GK80" s="53">
        <v>8110</v>
      </c>
      <c r="GL80" s="53">
        <v>8123</v>
      </c>
      <c r="GM80" s="53">
        <v>8160</v>
      </c>
      <c r="GN80" s="53">
        <v>8186</v>
      </c>
      <c r="GO80" s="53">
        <v>8019</v>
      </c>
      <c r="GP80" s="54">
        <v>8124</v>
      </c>
    </row>
    <row r="81" spans="2:198" x14ac:dyDescent="0.25">
      <c r="B81" s="50"/>
      <c r="C81" s="51" t="s">
        <v>165</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165</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3">
        <v>2541</v>
      </c>
      <c r="GE81" s="53">
        <v>2543</v>
      </c>
      <c r="GF81" s="53">
        <v>2555</v>
      </c>
      <c r="GG81" s="54">
        <v>2575</v>
      </c>
      <c r="GH81" s="52">
        <v>2583</v>
      </c>
      <c r="GI81" s="53">
        <v>2601</v>
      </c>
      <c r="GJ81" s="53">
        <v>2625</v>
      </c>
      <c r="GK81" s="53">
        <v>2648</v>
      </c>
      <c r="GL81" s="53">
        <v>2660</v>
      </c>
      <c r="GM81" s="53">
        <v>2679</v>
      </c>
      <c r="GN81" s="53">
        <v>2703</v>
      </c>
      <c r="GO81" s="53">
        <v>2693</v>
      </c>
      <c r="GP81" s="54">
        <v>2713</v>
      </c>
    </row>
    <row r="82" spans="2:198" x14ac:dyDescent="0.25">
      <c r="B82" s="50"/>
      <c r="C82" s="51" t="s">
        <v>166</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166</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3">
        <v>26585</v>
      </c>
      <c r="GE82" s="53">
        <v>26750</v>
      </c>
      <c r="GF82" s="53">
        <v>26735</v>
      </c>
      <c r="GG82" s="54">
        <v>26873</v>
      </c>
      <c r="GH82" s="52">
        <v>26736</v>
      </c>
      <c r="GI82" s="53">
        <v>26936</v>
      </c>
      <c r="GJ82" s="53">
        <v>26966</v>
      </c>
      <c r="GK82" s="53">
        <v>27122</v>
      </c>
      <c r="GL82" s="53">
        <v>27227</v>
      </c>
      <c r="GM82" s="53">
        <v>27246</v>
      </c>
      <c r="GN82" s="53">
        <v>27135</v>
      </c>
      <c r="GO82" s="53">
        <v>27250</v>
      </c>
      <c r="GP82" s="54">
        <v>27226</v>
      </c>
    </row>
    <row r="83" spans="2:198" x14ac:dyDescent="0.25">
      <c r="B83" s="50"/>
      <c r="C83" s="51" t="s">
        <v>167</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167</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3">
        <v>54341</v>
      </c>
      <c r="GE83" s="53">
        <v>55126</v>
      </c>
      <c r="GF83" s="53">
        <v>55045</v>
      </c>
      <c r="GG83" s="54">
        <v>55231</v>
      </c>
      <c r="GH83" s="52">
        <v>55030</v>
      </c>
      <c r="GI83" s="53">
        <v>55453</v>
      </c>
      <c r="GJ83" s="53">
        <v>55359</v>
      </c>
      <c r="GK83" s="53">
        <v>55405</v>
      </c>
      <c r="GL83" s="53">
        <v>55367</v>
      </c>
      <c r="GM83" s="53">
        <v>55227</v>
      </c>
      <c r="GN83" s="53">
        <v>52213</v>
      </c>
      <c r="GO83" s="53">
        <v>52385</v>
      </c>
      <c r="GP83" s="54">
        <v>52143</v>
      </c>
    </row>
    <row r="84" spans="2:198" x14ac:dyDescent="0.25">
      <c r="B84" s="50"/>
      <c r="C84" s="51" t="s">
        <v>168</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168</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3">
        <v>8729</v>
      </c>
      <c r="GE84" s="53">
        <v>8763</v>
      </c>
      <c r="GF84" s="53">
        <v>8752</v>
      </c>
      <c r="GG84" s="54">
        <v>8811</v>
      </c>
      <c r="GH84" s="52">
        <v>9057</v>
      </c>
      <c r="GI84" s="53">
        <v>9185</v>
      </c>
      <c r="GJ84" s="53">
        <v>9195</v>
      </c>
      <c r="GK84" s="53">
        <v>9186</v>
      </c>
      <c r="GL84" s="53">
        <v>9166</v>
      </c>
      <c r="GM84" s="53">
        <v>9200</v>
      </c>
      <c r="GN84" s="53">
        <v>9231</v>
      </c>
      <c r="GO84" s="53">
        <v>9133</v>
      </c>
      <c r="GP84" s="54">
        <v>9207</v>
      </c>
    </row>
    <row r="85" spans="2:198" x14ac:dyDescent="0.25">
      <c r="B85" s="50"/>
      <c r="C85" s="51" t="s">
        <v>169</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169</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3">
        <v>2658</v>
      </c>
      <c r="GE85" s="53">
        <v>2688</v>
      </c>
      <c r="GF85" s="53">
        <v>2693</v>
      </c>
      <c r="GG85" s="54">
        <v>2773</v>
      </c>
      <c r="GH85" s="52">
        <v>2797</v>
      </c>
      <c r="GI85" s="53">
        <v>2834</v>
      </c>
      <c r="GJ85" s="53">
        <v>2848</v>
      </c>
      <c r="GK85" s="53">
        <v>2870</v>
      </c>
      <c r="GL85" s="53">
        <v>2877</v>
      </c>
      <c r="GM85" s="53">
        <v>2870</v>
      </c>
      <c r="GN85" s="53">
        <v>2861</v>
      </c>
      <c r="GO85" s="53">
        <v>2891</v>
      </c>
      <c r="GP85" s="54">
        <v>2919</v>
      </c>
    </row>
    <row r="86" spans="2:198" x14ac:dyDescent="0.25">
      <c r="B86" s="50"/>
      <c r="C86" s="51" t="s">
        <v>170</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170</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3">
        <v>23976</v>
      </c>
      <c r="GE86" s="53">
        <v>23973</v>
      </c>
      <c r="GF86" s="53">
        <v>24022</v>
      </c>
      <c r="GG86" s="54">
        <v>24072</v>
      </c>
      <c r="GH86" s="52">
        <v>24096</v>
      </c>
      <c r="GI86" s="53">
        <v>24139</v>
      </c>
      <c r="GJ86" s="53">
        <v>24251</v>
      </c>
      <c r="GK86" s="53">
        <v>24263</v>
      </c>
      <c r="GL86" s="53">
        <v>24355</v>
      </c>
      <c r="GM86" s="53">
        <v>24455</v>
      </c>
      <c r="GN86" s="53">
        <v>24436</v>
      </c>
      <c r="GO86" s="53">
        <v>24267</v>
      </c>
      <c r="GP86" s="54">
        <v>24377</v>
      </c>
    </row>
    <row r="87" spans="2:198" x14ac:dyDescent="0.25">
      <c r="B87" s="50"/>
      <c r="C87" s="51" t="s">
        <v>171</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171</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3">
        <v>3805</v>
      </c>
      <c r="GE87" s="53">
        <v>3813</v>
      </c>
      <c r="GF87" s="53">
        <v>3811</v>
      </c>
      <c r="GG87" s="54">
        <v>3851</v>
      </c>
      <c r="GH87" s="52">
        <v>3813</v>
      </c>
      <c r="GI87" s="53">
        <v>3842</v>
      </c>
      <c r="GJ87" s="53">
        <v>3870</v>
      </c>
      <c r="GK87" s="53">
        <v>3891</v>
      </c>
      <c r="GL87" s="53">
        <v>3904</v>
      </c>
      <c r="GM87" s="53">
        <v>3954</v>
      </c>
      <c r="GN87" s="53">
        <v>3966</v>
      </c>
      <c r="GO87" s="53">
        <v>3979</v>
      </c>
      <c r="GP87" s="54">
        <v>4010</v>
      </c>
    </row>
    <row r="88" spans="2:198" x14ac:dyDescent="0.25">
      <c r="B88" s="50"/>
      <c r="C88" s="51" t="s">
        <v>172</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172</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3">
        <v>19476</v>
      </c>
      <c r="GE88" s="53">
        <v>19436</v>
      </c>
      <c r="GF88" s="53">
        <v>19398</v>
      </c>
      <c r="GG88" s="54">
        <v>19522</v>
      </c>
      <c r="GH88" s="52">
        <v>19426</v>
      </c>
      <c r="GI88" s="53">
        <v>19575</v>
      </c>
      <c r="GJ88" s="53">
        <v>19600</v>
      </c>
      <c r="GK88" s="53">
        <v>19707</v>
      </c>
      <c r="GL88" s="53">
        <v>19757</v>
      </c>
      <c r="GM88" s="53">
        <v>19828</v>
      </c>
      <c r="GN88" s="53">
        <v>19852</v>
      </c>
      <c r="GO88" s="53">
        <v>19795</v>
      </c>
      <c r="GP88" s="54">
        <v>19895</v>
      </c>
    </row>
    <row r="89" spans="2:198" x14ac:dyDescent="0.25">
      <c r="B89" s="50"/>
      <c r="C89" s="51" t="s">
        <v>173</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173</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3">
        <v>1835</v>
      </c>
      <c r="GE89" s="53">
        <v>1845</v>
      </c>
      <c r="GF89" s="53">
        <v>1858</v>
      </c>
      <c r="GG89" s="54">
        <v>1883</v>
      </c>
      <c r="GH89" s="52">
        <v>1926</v>
      </c>
      <c r="GI89" s="53">
        <v>1966</v>
      </c>
      <c r="GJ89" s="53">
        <v>1973</v>
      </c>
      <c r="GK89" s="53">
        <v>1979</v>
      </c>
      <c r="GL89" s="53">
        <v>2003</v>
      </c>
      <c r="GM89" s="53">
        <v>2089</v>
      </c>
      <c r="GN89" s="53">
        <v>2131</v>
      </c>
      <c r="GO89" s="53">
        <v>2134</v>
      </c>
      <c r="GP89" s="54">
        <v>2139</v>
      </c>
    </row>
    <row r="90" spans="2:198" x14ac:dyDescent="0.25">
      <c r="B90" s="50"/>
      <c r="C90" s="51" t="s">
        <v>174</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174</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3">
        <v>4502</v>
      </c>
      <c r="GE90" s="53">
        <v>4518</v>
      </c>
      <c r="GF90" s="53">
        <v>4534</v>
      </c>
      <c r="GG90" s="54">
        <v>4576</v>
      </c>
      <c r="GH90" s="52">
        <v>4625</v>
      </c>
      <c r="GI90" s="53">
        <v>4663</v>
      </c>
      <c r="GJ90" s="53">
        <v>4676</v>
      </c>
      <c r="GK90" s="53">
        <v>4697</v>
      </c>
      <c r="GL90" s="53">
        <v>4693</v>
      </c>
      <c r="GM90" s="53">
        <v>4748</v>
      </c>
      <c r="GN90" s="53">
        <v>4768</v>
      </c>
      <c r="GO90" s="53">
        <v>4801</v>
      </c>
      <c r="GP90" s="54">
        <v>4817</v>
      </c>
    </row>
    <row r="91" spans="2:198" x14ac:dyDescent="0.25">
      <c r="B91" s="50"/>
      <c r="C91" s="51" t="s">
        <v>175</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175</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3">
        <v>86193</v>
      </c>
      <c r="GE91" s="53">
        <v>86298</v>
      </c>
      <c r="GF91" s="53">
        <v>86372</v>
      </c>
      <c r="GG91" s="54">
        <v>86785</v>
      </c>
      <c r="GH91" s="52">
        <v>86386</v>
      </c>
      <c r="GI91" s="53">
        <v>86989</v>
      </c>
      <c r="GJ91" s="53">
        <v>87584</v>
      </c>
      <c r="GK91" s="53">
        <v>87736</v>
      </c>
      <c r="GL91" s="53">
        <v>87847</v>
      </c>
      <c r="GM91" s="53">
        <v>87777</v>
      </c>
      <c r="GN91" s="53">
        <v>87409</v>
      </c>
      <c r="GO91" s="53">
        <v>87464</v>
      </c>
      <c r="GP91" s="54">
        <v>87389</v>
      </c>
    </row>
    <row r="92" spans="2:198" x14ac:dyDescent="0.25">
      <c r="B92" s="50"/>
      <c r="C92" s="51" t="s">
        <v>176</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176</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3">
        <v>42613</v>
      </c>
      <c r="GE92" s="53">
        <v>42402</v>
      </c>
      <c r="GF92" s="53">
        <v>42492</v>
      </c>
      <c r="GG92" s="54">
        <v>42790</v>
      </c>
      <c r="GH92" s="52">
        <v>42644</v>
      </c>
      <c r="GI92" s="53">
        <v>42993</v>
      </c>
      <c r="GJ92" s="53">
        <v>42807</v>
      </c>
      <c r="GK92" s="53">
        <v>42829</v>
      </c>
      <c r="GL92" s="53">
        <v>42906</v>
      </c>
      <c r="GM92" s="53">
        <v>43017</v>
      </c>
      <c r="GN92" s="53">
        <v>45285</v>
      </c>
      <c r="GO92" s="53">
        <v>45376</v>
      </c>
      <c r="GP92" s="54">
        <v>45242</v>
      </c>
    </row>
    <row r="93" spans="2:198" x14ac:dyDescent="0.25">
      <c r="B93" s="50"/>
      <c r="C93" s="51" t="s">
        <v>177</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177</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3">
        <v>120766</v>
      </c>
      <c r="GE93" s="53">
        <v>121479</v>
      </c>
      <c r="GF93" s="53">
        <v>121404</v>
      </c>
      <c r="GG93" s="54">
        <v>122074</v>
      </c>
      <c r="GH93" s="52">
        <v>121785</v>
      </c>
      <c r="GI93" s="53">
        <v>122615</v>
      </c>
      <c r="GJ93" s="53">
        <v>123087</v>
      </c>
      <c r="GK93" s="53">
        <v>123181</v>
      </c>
      <c r="GL93" s="53">
        <v>123108</v>
      </c>
      <c r="GM93" s="53">
        <v>123398</v>
      </c>
      <c r="GN93" s="53">
        <v>123984</v>
      </c>
      <c r="GO93" s="53">
        <v>124094</v>
      </c>
      <c r="GP93" s="54">
        <v>122943</v>
      </c>
    </row>
    <row r="94" spans="2:198" ht="13" thickBot="1" x14ac:dyDescent="0.3">
      <c r="B94" s="69"/>
      <c r="C94" s="70" t="s">
        <v>178</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178</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2">
        <v>2677</v>
      </c>
      <c r="GE94" s="72">
        <v>2712</v>
      </c>
      <c r="GF94" s="72">
        <v>2742</v>
      </c>
      <c r="GG94" s="73">
        <v>2790</v>
      </c>
      <c r="GH94" s="71">
        <v>2847</v>
      </c>
      <c r="GI94" s="72">
        <v>2900</v>
      </c>
      <c r="GJ94" s="72">
        <v>2908</v>
      </c>
      <c r="GK94" s="72">
        <v>2927</v>
      </c>
      <c r="GL94" s="72">
        <v>2956</v>
      </c>
      <c r="GM94" s="72">
        <v>2997</v>
      </c>
      <c r="GN94" s="72">
        <v>3018</v>
      </c>
      <c r="GO94" s="72">
        <v>3077</v>
      </c>
      <c r="GP94" s="73">
        <v>3141</v>
      </c>
    </row>
    <row r="95" spans="2:198" ht="13" thickBot="1" x14ac:dyDescent="0.3">
      <c r="B95" s="60" t="s">
        <v>179</v>
      </c>
      <c r="C95" s="61"/>
      <c r="D95" s="64">
        <f t="shared" ref="D95:BO95" si="21">SUM(D57:D94)</f>
        <v>143489</v>
      </c>
      <c r="E95" s="64">
        <f t="shared" si="21"/>
        <v>155862</v>
      </c>
      <c r="F95" s="64">
        <f t="shared" si="21"/>
        <v>184722</v>
      </c>
      <c r="G95" s="62">
        <f t="shared" si="21"/>
        <v>185471</v>
      </c>
      <c r="H95" s="63">
        <f t="shared" si="21"/>
        <v>185947</v>
      </c>
      <c r="I95" s="63">
        <f t="shared" si="21"/>
        <v>187456</v>
      </c>
      <c r="J95" s="63">
        <f t="shared" si="21"/>
        <v>190860</v>
      </c>
      <c r="K95" s="63">
        <f t="shared" si="21"/>
        <v>193254</v>
      </c>
      <c r="L95" s="63">
        <f t="shared" si="21"/>
        <v>193903</v>
      </c>
      <c r="M95" s="63">
        <f t="shared" si="21"/>
        <v>193722</v>
      </c>
      <c r="N95" s="63">
        <f t="shared" si="21"/>
        <v>197864</v>
      </c>
      <c r="O95" s="63">
        <f t="shared" si="21"/>
        <v>199058</v>
      </c>
      <c r="P95" s="63">
        <f t="shared" si="21"/>
        <v>199476</v>
      </c>
      <c r="Q95" s="63">
        <f t="shared" si="21"/>
        <v>200001</v>
      </c>
      <c r="R95" s="64">
        <f t="shared" si="21"/>
        <v>199962</v>
      </c>
      <c r="S95" s="63">
        <f t="shared" si="21"/>
        <v>199609</v>
      </c>
      <c r="T95" s="63">
        <f t="shared" si="21"/>
        <v>199874</v>
      </c>
      <c r="U95" s="63">
        <f t="shared" si="21"/>
        <v>204108</v>
      </c>
      <c r="V95" s="63">
        <f t="shared" si="21"/>
        <v>206342</v>
      </c>
      <c r="W95" s="63">
        <f t="shared" si="21"/>
        <v>209621</v>
      </c>
      <c r="X95" s="63">
        <f t="shared" si="21"/>
        <v>211771</v>
      </c>
      <c r="Y95" s="63">
        <f t="shared" si="21"/>
        <v>214066</v>
      </c>
      <c r="Z95" s="63">
        <f t="shared" si="21"/>
        <v>215494</v>
      </c>
      <c r="AA95" s="63">
        <f t="shared" si="21"/>
        <v>216153</v>
      </c>
      <c r="AB95" s="63">
        <f t="shared" si="21"/>
        <v>216969</v>
      </c>
      <c r="AC95" s="63">
        <f t="shared" si="21"/>
        <v>218454</v>
      </c>
      <c r="AD95" s="64">
        <f t="shared" si="21"/>
        <v>219256</v>
      </c>
      <c r="AE95" s="63">
        <f t="shared" si="21"/>
        <v>217349</v>
      </c>
      <c r="AF95" s="63">
        <f t="shared" si="21"/>
        <v>218564</v>
      </c>
      <c r="AG95" s="114">
        <f t="shared" si="21"/>
        <v>217133</v>
      </c>
      <c r="AH95" s="63">
        <f t="shared" si="21"/>
        <v>223119</v>
      </c>
      <c r="AI95" s="63">
        <f t="shared" si="21"/>
        <v>226007</v>
      </c>
      <c r="AJ95" s="63">
        <f t="shared" si="21"/>
        <v>226957</v>
      </c>
      <c r="AK95" s="63">
        <f t="shared" si="21"/>
        <v>229335</v>
      </c>
      <c r="AL95" s="63">
        <f t="shared" si="21"/>
        <v>233637</v>
      </c>
      <c r="AM95" s="63">
        <f t="shared" si="21"/>
        <v>234689</v>
      </c>
      <c r="AN95" s="63">
        <f t="shared" si="21"/>
        <v>237239</v>
      </c>
      <c r="AO95" s="63">
        <f t="shared" si="21"/>
        <v>238613</v>
      </c>
      <c r="AP95" s="64">
        <f t="shared" si="21"/>
        <v>237624</v>
      </c>
      <c r="AQ95" s="62">
        <f t="shared" si="21"/>
        <v>238256</v>
      </c>
      <c r="AR95" s="63">
        <f t="shared" si="21"/>
        <v>238604</v>
      </c>
      <c r="AS95" s="63">
        <f t="shared" si="21"/>
        <v>247891</v>
      </c>
      <c r="AT95" s="63">
        <f t="shared" si="21"/>
        <v>247265</v>
      </c>
      <c r="AU95" s="63">
        <f t="shared" si="21"/>
        <v>249029</v>
      </c>
      <c r="AV95" s="63">
        <f t="shared" si="21"/>
        <v>251160</v>
      </c>
      <c r="AW95" s="63">
        <f t="shared" si="21"/>
        <v>253783</v>
      </c>
      <c r="AX95" s="63">
        <f t="shared" si="21"/>
        <v>253983</v>
      </c>
      <c r="AY95" s="63">
        <f t="shared" si="21"/>
        <v>254425</v>
      </c>
      <c r="AZ95" s="63">
        <f t="shared" si="21"/>
        <v>257018</v>
      </c>
      <c r="BA95" s="63">
        <f t="shared" si="21"/>
        <v>255823</v>
      </c>
      <c r="BB95" s="64">
        <f t="shared" si="21"/>
        <v>254908</v>
      </c>
      <c r="BC95" s="62">
        <f t="shared" si="21"/>
        <v>254866</v>
      </c>
      <c r="BD95" s="63">
        <f t="shared" si="21"/>
        <v>253137</v>
      </c>
      <c r="BE95" s="63">
        <f t="shared" si="21"/>
        <v>261456</v>
      </c>
      <c r="BF95" s="63">
        <f t="shared" si="21"/>
        <v>263659</v>
      </c>
      <c r="BG95" s="63">
        <f t="shared" si="21"/>
        <v>265837</v>
      </c>
      <c r="BH95" s="63">
        <f t="shared" si="21"/>
        <v>270186</v>
      </c>
      <c r="BI95" s="63">
        <f t="shared" si="21"/>
        <v>272659</v>
      </c>
      <c r="BJ95" s="63">
        <f t="shared" si="21"/>
        <v>275172</v>
      </c>
      <c r="BK95" s="63">
        <f t="shared" si="21"/>
        <v>276602</v>
      </c>
      <c r="BL95" s="63">
        <f t="shared" si="21"/>
        <v>278385</v>
      </c>
      <c r="BM95" s="63">
        <f t="shared" si="21"/>
        <v>279252</v>
      </c>
      <c r="BN95" s="64">
        <f t="shared" si="21"/>
        <v>278850</v>
      </c>
      <c r="BO95" s="62">
        <f t="shared" si="21"/>
        <v>280262</v>
      </c>
      <c r="BP95" s="63">
        <f t="shared" ref="BP95:EA95" si="22">SUM(BP57:BP94)</f>
        <v>281189</v>
      </c>
      <c r="BQ95" s="63">
        <f t="shared" si="22"/>
        <v>286652</v>
      </c>
      <c r="BR95" s="63">
        <f t="shared" si="22"/>
        <v>289803</v>
      </c>
      <c r="BS95" s="63">
        <f t="shared" si="22"/>
        <v>292977</v>
      </c>
      <c r="BT95" s="63">
        <f t="shared" si="22"/>
        <v>293245</v>
      </c>
      <c r="BU95" s="63">
        <f t="shared" si="22"/>
        <v>297317</v>
      </c>
      <c r="BV95" s="63">
        <f t="shared" si="22"/>
        <v>300284</v>
      </c>
      <c r="BW95" s="63">
        <f t="shared" si="22"/>
        <v>301204</v>
      </c>
      <c r="BX95" s="63">
        <f t="shared" si="22"/>
        <v>303262</v>
      </c>
      <c r="BY95" s="63">
        <f t="shared" si="22"/>
        <v>304507</v>
      </c>
      <c r="BZ95" s="64">
        <f t="shared" si="22"/>
        <v>304550</v>
      </c>
      <c r="CA95" s="63">
        <f t="shared" si="22"/>
        <v>304902</v>
      </c>
      <c r="CB95" s="63">
        <f t="shared" si="22"/>
        <v>305950</v>
      </c>
      <c r="CC95" s="63">
        <f t="shared" si="22"/>
        <v>308095</v>
      </c>
      <c r="CD95" s="63">
        <f t="shared" si="22"/>
        <v>310555</v>
      </c>
      <c r="CE95" s="63">
        <f t="shared" si="22"/>
        <v>315108</v>
      </c>
      <c r="CF95" s="63">
        <f t="shared" si="22"/>
        <v>314494</v>
      </c>
      <c r="CG95" s="63">
        <f t="shared" si="22"/>
        <v>320902</v>
      </c>
      <c r="CH95" s="63">
        <f t="shared" si="22"/>
        <v>321966</v>
      </c>
      <c r="CI95" s="63">
        <f t="shared" si="22"/>
        <v>322482</v>
      </c>
      <c r="CJ95" s="63">
        <f t="shared" si="22"/>
        <v>323622</v>
      </c>
      <c r="CK95" s="63">
        <f t="shared" si="22"/>
        <v>323858</v>
      </c>
      <c r="CL95" s="64">
        <f t="shared" si="22"/>
        <v>323823</v>
      </c>
      <c r="CM95" s="63">
        <f t="shared" si="22"/>
        <v>323676</v>
      </c>
      <c r="CN95" s="63">
        <f t="shared" si="22"/>
        <v>325328</v>
      </c>
      <c r="CO95" s="63">
        <f t="shared" si="22"/>
        <v>328503</v>
      </c>
      <c r="CP95" s="63">
        <f t="shared" si="22"/>
        <v>330930</v>
      </c>
      <c r="CQ95" s="63">
        <f t="shared" si="22"/>
        <v>333253</v>
      </c>
      <c r="CR95" s="63">
        <f t="shared" si="22"/>
        <v>332279</v>
      </c>
      <c r="CS95" s="63">
        <f t="shared" si="22"/>
        <v>333072</v>
      </c>
      <c r="CT95" s="63">
        <f t="shared" si="22"/>
        <v>334180</v>
      </c>
      <c r="CU95" s="63">
        <f t="shared" si="22"/>
        <v>336023</v>
      </c>
      <c r="CV95" s="63">
        <f t="shared" si="22"/>
        <v>337419</v>
      </c>
      <c r="CW95" s="63">
        <f t="shared" si="22"/>
        <v>338537</v>
      </c>
      <c r="CX95" s="64">
        <f t="shared" si="22"/>
        <v>338479</v>
      </c>
      <c r="CY95" s="63">
        <f t="shared" si="22"/>
        <v>338383</v>
      </c>
      <c r="CZ95" s="63">
        <f t="shared" si="22"/>
        <v>339263</v>
      </c>
      <c r="DA95" s="63">
        <f t="shared" si="22"/>
        <v>342003</v>
      </c>
      <c r="DB95" s="63">
        <f t="shared" si="22"/>
        <v>342851</v>
      </c>
      <c r="DC95" s="63">
        <f t="shared" si="22"/>
        <v>344158</v>
      </c>
      <c r="DD95" s="63">
        <f t="shared" si="22"/>
        <v>346503</v>
      </c>
      <c r="DE95" s="63">
        <f t="shared" si="22"/>
        <v>347184</v>
      </c>
      <c r="DF95" s="63">
        <f t="shared" si="22"/>
        <v>349301</v>
      </c>
      <c r="DG95" s="63">
        <f t="shared" si="22"/>
        <v>347946</v>
      </c>
      <c r="DH95" s="63">
        <f t="shared" si="22"/>
        <v>352388</v>
      </c>
      <c r="DI95" s="63">
        <f t="shared" si="22"/>
        <v>350476</v>
      </c>
      <c r="DJ95" s="64">
        <f t="shared" si="22"/>
        <v>352456</v>
      </c>
      <c r="DL95" s="60" t="s">
        <v>179</v>
      </c>
      <c r="DM95" s="61"/>
      <c r="DN95" s="62">
        <f t="shared" si="22"/>
        <v>364578</v>
      </c>
      <c r="DO95" s="63">
        <f t="shared" si="22"/>
        <v>364666</v>
      </c>
      <c r="DP95" s="63">
        <f t="shared" si="22"/>
        <v>367762</v>
      </c>
      <c r="DQ95" s="63">
        <f t="shared" si="22"/>
        <v>368330</v>
      </c>
      <c r="DR95" s="63">
        <f t="shared" si="22"/>
        <v>368603</v>
      </c>
      <c r="DS95" s="63">
        <f t="shared" si="22"/>
        <v>370216</v>
      </c>
      <c r="DT95" s="63">
        <f t="shared" si="22"/>
        <v>371835</v>
      </c>
      <c r="DU95" s="63">
        <f t="shared" si="22"/>
        <v>373293</v>
      </c>
      <c r="DV95" s="63">
        <f t="shared" si="22"/>
        <v>373470</v>
      </c>
      <c r="DW95" s="63">
        <f t="shared" si="22"/>
        <v>373725</v>
      </c>
      <c r="DX95" s="63">
        <f t="shared" si="22"/>
        <v>372704</v>
      </c>
      <c r="DY95" s="64">
        <f t="shared" si="22"/>
        <v>373295</v>
      </c>
      <c r="DZ95" s="63">
        <f t="shared" si="22"/>
        <v>373107</v>
      </c>
      <c r="EA95" s="63">
        <f t="shared" si="22"/>
        <v>373635</v>
      </c>
      <c r="EB95" s="63">
        <f t="shared" ref="EB95:FX95" si="23">SUM(EB57:EB94)</f>
        <v>376827</v>
      </c>
      <c r="EC95" s="63">
        <f t="shared" si="23"/>
        <v>379987</v>
      </c>
      <c r="ED95" s="63">
        <f t="shared" si="23"/>
        <v>381699</v>
      </c>
      <c r="EE95" s="63">
        <f t="shared" si="23"/>
        <v>382942</v>
      </c>
      <c r="EF95" s="63">
        <f t="shared" si="23"/>
        <v>383162</v>
      </c>
      <c r="EG95" s="63">
        <f t="shared" si="23"/>
        <v>385477</v>
      </c>
      <c r="EH95" s="63">
        <f t="shared" si="23"/>
        <v>390390</v>
      </c>
      <c r="EI95" s="63">
        <f t="shared" si="23"/>
        <v>396384</v>
      </c>
      <c r="EJ95" s="63">
        <f t="shared" si="23"/>
        <v>401885</v>
      </c>
      <c r="EK95" s="64">
        <f t="shared" si="23"/>
        <v>405881</v>
      </c>
      <c r="EL95" s="62">
        <f t="shared" si="23"/>
        <v>411201</v>
      </c>
      <c r="EM95" s="63">
        <f t="shared" si="23"/>
        <v>417732</v>
      </c>
      <c r="EN95" s="63">
        <f t="shared" si="23"/>
        <v>424019</v>
      </c>
      <c r="EO95" s="63">
        <f t="shared" si="23"/>
        <v>431526</v>
      </c>
      <c r="EP95" s="63">
        <f t="shared" si="23"/>
        <v>441619</v>
      </c>
      <c r="EQ95" s="63">
        <f t="shared" si="23"/>
        <v>447670</v>
      </c>
      <c r="ER95" s="63">
        <f t="shared" si="23"/>
        <v>454965</v>
      </c>
      <c r="ES95" s="63">
        <f t="shared" si="23"/>
        <v>462861</v>
      </c>
      <c r="ET95" s="63">
        <f t="shared" si="23"/>
        <v>472490</v>
      </c>
      <c r="EU95" s="63">
        <f t="shared" si="23"/>
        <v>480060</v>
      </c>
      <c r="EV95" s="63">
        <f t="shared" si="23"/>
        <v>485139</v>
      </c>
      <c r="EW95" s="64">
        <f t="shared" si="23"/>
        <v>486339</v>
      </c>
      <c r="EX95" s="62">
        <f t="shared" si="23"/>
        <v>489904</v>
      </c>
      <c r="EY95" s="63">
        <f t="shared" si="23"/>
        <v>491604</v>
      </c>
      <c r="EZ95" s="63">
        <f t="shared" si="23"/>
        <v>503677</v>
      </c>
      <c r="FA95" s="63">
        <f t="shared" si="23"/>
        <v>505462</v>
      </c>
      <c r="FB95" s="63">
        <f t="shared" si="23"/>
        <v>506907</v>
      </c>
      <c r="FC95" s="63">
        <f t="shared" si="23"/>
        <v>509129</v>
      </c>
      <c r="FD95" s="63">
        <f t="shared" si="23"/>
        <v>513240</v>
      </c>
      <c r="FE95" s="63">
        <f t="shared" si="23"/>
        <v>517323</v>
      </c>
      <c r="FF95" s="63">
        <f t="shared" si="23"/>
        <v>519597</v>
      </c>
      <c r="FG95" s="63">
        <f t="shared" si="23"/>
        <v>523193</v>
      </c>
      <c r="FH95" s="63">
        <f t="shared" si="23"/>
        <v>524311</v>
      </c>
      <c r="FI95" s="64">
        <f t="shared" si="23"/>
        <v>520317</v>
      </c>
      <c r="FJ95" s="62">
        <f t="shared" si="23"/>
        <v>518668</v>
      </c>
      <c r="FK95" s="63">
        <f t="shared" si="23"/>
        <v>518312</v>
      </c>
      <c r="FL95" s="63">
        <f t="shared" si="23"/>
        <v>525588</v>
      </c>
      <c r="FM95" s="63">
        <f t="shared" si="23"/>
        <v>526288</v>
      </c>
      <c r="FN95" s="63">
        <f t="shared" si="23"/>
        <v>525636</v>
      </c>
      <c r="FO95" s="63">
        <f t="shared" si="23"/>
        <v>525321</v>
      </c>
      <c r="FP95" s="63">
        <f t="shared" si="23"/>
        <v>527155</v>
      </c>
      <c r="FQ95" s="63">
        <f t="shared" si="23"/>
        <v>530470</v>
      </c>
      <c r="FR95" s="63">
        <f t="shared" si="23"/>
        <v>531614</v>
      </c>
      <c r="FS95" s="63">
        <f t="shared" si="23"/>
        <v>533891</v>
      </c>
      <c r="FT95" s="63">
        <f t="shared" si="23"/>
        <v>533923</v>
      </c>
      <c r="FU95" s="64">
        <f t="shared" si="23"/>
        <v>534518</v>
      </c>
      <c r="FV95" s="62">
        <f t="shared" si="23"/>
        <v>536376</v>
      </c>
      <c r="FW95" s="63">
        <f t="shared" si="23"/>
        <v>531869</v>
      </c>
      <c r="FX95" s="63">
        <f t="shared" si="23"/>
        <v>535479</v>
      </c>
      <c r="FY95" s="63">
        <f t="shared" ref="FY95:GH95" si="24">SUM(FY57:FY94)</f>
        <v>539359</v>
      </c>
      <c r="FZ95" s="63">
        <f t="shared" si="24"/>
        <v>543329</v>
      </c>
      <c r="GA95" s="63">
        <f t="shared" si="24"/>
        <v>546424</v>
      </c>
      <c r="GB95" s="63">
        <f t="shared" si="24"/>
        <v>547384</v>
      </c>
      <c r="GC95" s="63">
        <f t="shared" si="24"/>
        <v>550915</v>
      </c>
      <c r="GD95" s="63">
        <f t="shared" si="24"/>
        <v>550455</v>
      </c>
      <c r="GE95" s="63">
        <f t="shared" si="24"/>
        <v>552547</v>
      </c>
      <c r="GF95" s="63">
        <f t="shared" si="24"/>
        <v>553219</v>
      </c>
      <c r="GG95" s="64">
        <f t="shared" si="24"/>
        <v>556780</v>
      </c>
      <c r="GH95" s="62">
        <f t="shared" si="24"/>
        <v>557191</v>
      </c>
      <c r="GI95" s="63">
        <f t="shared" ref="GI95:GP95" si="25">SUM(GI57:GI94)</f>
        <v>562395</v>
      </c>
      <c r="GJ95" s="63">
        <f t="shared" si="25"/>
        <v>564005</v>
      </c>
      <c r="GK95" s="63">
        <f t="shared" si="25"/>
        <v>565176</v>
      </c>
      <c r="GL95" s="63">
        <f t="shared" si="25"/>
        <v>566059</v>
      </c>
      <c r="GM95" s="63">
        <f t="shared" si="25"/>
        <v>568381</v>
      </c>
      <c r="GN95" s="63">
        <f t="shared" si="25"/>
        <v>568472</v>
      </c>
      <c r="GO95" s="63">
        <f t="shared" si="25"/>
        <v>568234</v>
      </c>
      <c r="GP95" s="64">
        <f t="shared" si="25"/>
        <v>576697</v>
      </c>
    </row>
    <row r="96" spans="2:198" x14ac:dyDescent="0.25">
      <c r="B96" s="74">
        <v>6</v>
      </c>
      <c r="C96" s="65" t="s">
        <v>180</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180</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7">
        <v>1039</v>
      </c>
      <c r="GE96" s="67">
        <v>1043</v>
      </c>
      <c r="GF96" s="67">
        <v>1045</v>
      </c>
      <c r="GG96" s="68">
        <v>1046</v>
      </c>
      <c r="GH96" s="66">
        <v>1059</v>
      </c>
      <c r="GI96" s="67">
        <v>1073</v>
      </c>
      <c r="GJ96" s="67">
        <v>1078</v>
      </c>
      <c r="GK96" s="67">
        <v>1083</v>
      </c>
      <c r="GL96" s="67">
        <v>1086</v>
      </c>
      <c r="GM96" s="67">
        <v>1092</v>
      </c>
      <c r="GN96" s="67">
        <v>1080</v>
      </c>
      <c r="GO96" s="67">
        <v>1085</v>
      </c>
      <c r="GP96" s="68">
        <v>1111</v>
      </c>
    </row>
    <row r="97" spans="2:198" x14ac:dyDescent="0.25">
      <c r="B97" s="50"/>
      <c r="C97" s="51" t="s">
        <v>181</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181</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3">
        <v>3554</v>
      </c>
      <c r="GE97" s="53">
        <v>3587</v>
      </c>
      <c r="GF97" s="53">
        <v>3567</v>
      </c>
      <c r="GG97" s="54">
        <v>3588</v>
      </c>
      <c r="GH97" s="52">
        <v>3582</v>
      </c>
      <c r="GI97" s="53">
        <v>3603</v>
      </c>
      <c r="GJ97" s="53">
        <v>3599</v>
      </c>
      <c r="GK97" s="53">
        <v>3628</v>
      </c>
      <c r="GL97" s="53">
        <v>3631</v>
      </c>
      <c r="GM97" s="53">
        <v>3638</v>
      </c>
      <c r="GN97" s="53">
        <v>3652</v>
      </c>
      <c r="GO97" s="53">
        <v>3572</v>
      </c>
      <c r="GP97" s="54">
        <v>3615</v>
      </c>
    </row>
    <row r="98" spans="2:198" x14ac:dyDescent="0.25">
      <c r="B98" s="50"/>
      <c r="C98" s="51" t="s">
        <v>182</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182</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3">
        <v>1389</v>
      </c>
      <c r="GE98" s="53">
        <v>1381</v>
      </c>
      <c r="GF98" s="53">
        <v>1378</v>
      </c>
      <c r="GG98" s="54">
        <v>1386</v>
      </c>
      <c r="GH98" s="52">
        <v>1383</v>
      </c>
      <c r="GI98" s="53">
        <v>1393</v>
      </c>
      <c r="GJ98" s="53">
        <v>1411</v>
      </c>
      <c r="GK98" s="53">
        <v>1423</v>
      </c>
      <c r="GL98" s="53">
        <v>1433</v>
      </c>
      <c r="GM98" s="53">
        <v>1452</v>
      </c>
      <c r="GN98" s="53">
        <v>1462</v>
      </c>
      <c r="GO98" s="53">
        <v>1613</v>
      </c>
      <c r="GP98" s="54">
        <v>1630</v>
      </c>
    </row>
    <row r="99" spans="2:198" x14ac:dyDescent="0.25">
      <c r="B99" s="50"/>
      <c r="C99" s="51" t="s">
        <v>183</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183</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3">
        <v>1376</v>
      </c>
      <c r="GE99" s="53">
        <v>1381</v>
      </c>
      <c r="GF99" s="53">
        <v>1392</v>
      </c>
      <c r="GG99" s="54">
        <v>1400</v>
      </c>
      <c r="GH99" s="52">
        <v>1409</v>
      </c>
      <c r="GI99" s="53">
        <v>1413</v>
      </c>
      <c r="GJ99" s="53">
        <v>1432</v>
      </c>
      <c r="GK99" s="53">
        <v>1432</v>
      </c>
      <c r="GL99" s="53">
        <v>1445</v>
      </c>
      <c r="GM99" s="53">
        <v>1461</v>
      </c>
      <c r="GN99" s="53">
        <v>1473</v>
      </c>
      <c r="GO99" s="53">
        <v>1446</v>
      </c>
      <c r="GP99" s="54">
        <v>1470</v>
      </c>
    </row>
    <row r="100" spans="2:198" x14ac:dyDescent="0.25">
      <c r="B100" s="50"/>
      <c r="C100" s="51" t="s">
        <v>184</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184</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3">
        <v>3360</v>
      </c>
      <c r="GE100" s="53">
        <v>3419</v>
      </c>
      <c r="GF100" s="53">
        <v>3452</v>
      </c>
      <c r="GG100" s="54">
        <v>3482</v>
      </c>
      <c r="GH100" s="52">
        <v>3521</v>
      </c>
      <c r="GI100" s="53">
        <v>3544</v>
      </c>
      <c r="GJ100" s="53">
        <v>3567</v>
      </c>
      <c r="GK100" s="53">
        <v>3595</v>
      </c>
      <c r="GL100" s="53">
        <v>3619</v>
      </c>
      <c r="GM100" s="53">
        <v>3646</v>
      </c>
      <c r="GN100" s="53">
        <v>3696</v>
      </c>
      <c r="GO100" s="53">
        <v>3695</v>
      </c>
      <c r="GP100" s="54">
        <v>3739</v>
      </c>
    </row>
    <row r="101" spans="2:198" x14ac:dyDescent="0.25">
      <c r="B101" s="50"/>
      <c r="C101" s="51" t="s">
        <v>185</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185</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3">
        <v>3910</v>
      </c>
      <c r="GE101" s="53">
        <v>3960</v>
      </c>
      <c r="GF101" s="53">
        <v>3967</v>
      </c>
      <c r="GG101" s="54">
        <v>3989</v>
      </c>
      <c r="GH101" s="52">
        <v>4040</v>
      </c>
      <c r="GI101" s="53">
        <v>4082</v>
      </c>
      <c r="GJ101" s="53">
        <v>4123</v>
      </c>
      <c r="GK101" s="53">
        <v>4170</v>
      </c>
      <c r="GL101" s="53">
        <v>4204</v>
      </c>
      <c r="GM101" s="53">
        <v>4235</v>
      </c>
      <c r="GN101" s="53">
        <v>4235</v>
      </c>
      <c r="GO101" s="53">
        <v>4228</v>
      </c>
      <c r="GP101" s="54">
        <v>4272</v>
      </c>
    </row>
    <row r="102" spans="2:198" x14ac:dyDescent="0.25">
      <c r="B102" s="50"/>
      <c r="C102" s="51" t="s">
        <v>186</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186</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3">
        <v>8819</v>
      </c>
      <c r="GE102" s="53">
        <v>8828</v>
      </c>
      <c r="GF102" s="53">
        <v>8806</v>
      </c>
      <c r="GG102" s="54">
        <v>8948</v>
      </c>
      <c r="GH102" s="52">
        <v>8893</v>
      </c>
      <c r="GI102" s="53">
        <v>8981</v>
      </c>
      <c r="GJ102" s="53">
        <v>8886</v>
      </c>
      <c r="GK102" s="53">
        <v>8880</v>
      </c>
      <c r="GL102" s="53">
        <v>8900</v>
      </c>
      <c r="GM102" s="53">
        <v>8925</v>
      </c>
      <c r="GN102" s="53">
        <v>8962</v>
      </c>
      <c r="GO102" s="53">
        <v>8918</v>
      </c>
      <c r="GP102" s="54">
        <v>8971</v>
      </c>
    </row>
    <row r="103" spans="2:198" x14ac:dyDescent="0.25">
      <c r="B103" s="50"/>
      <c r="C103" s="51" t="s">
        <v>187</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187</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3">
        <v>355</v>
      </c>
      <c r="GE103" s="53">
        <v>369</v>
      </c>
      <c r="GF103" s="53">
        <v>383</v>
      </c>
      <c r="GG103" s="54">
        <v>396</v>
      </c>
      <c r="GH103" s="52">
        <v>421</v>
      </c>
      <c r="GI103" s="53">
        <v>443</v>
      </c>
      <c r="GJ103" s="53">
        <v>444</v>
      </c>
      <c r="GK103" s="53">
        <v>453</v>
      </c>
      <c r="GL103" s="53">
        <v>463</v>
      </c>
      <c r="GM103" s="53">
        <v>481</v>
      </c>
      <c r="GN103" s="53">
        <v>480</v>
      </c>
      <c r="GO103" s="53">
        <v>491</v>
      </c>
      <c r="GP103" s="54">
        <v>524</v>
      </c>
    </row>
    <row r="104" spans="2:198" x14ac:dyDescent="0.25">
      <c r="B104" s="50"/>
      <c r="C104" s="51" t="s">
        <v>188</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188</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3">
        <v>1857</v>
      </c>
      <c r="GE104" s="53">
        <v>1866</v>
      </c>
      <c r="GF104" s="53">
        <v>1860</v>
      </c>
      <c r="GG104" s="54">
        <v>1908</v>
      </c>
      <c r="GH104" s="52">
        <v>1951</v>
      </c>
      <c r="GI104" s="53">
        <v>1996</v>
      </c>
      <c r="GJ104" s="53">
        <v>1998</v>
      </c>
      <c r="GK104" s="53">
        <v>2000</v>
      </c>
      <c r="GL104" s="53">
        <v>2011</v>
      </c>
      <c r="GM104" s="53">
        <v>2024</v>
      </c>
      <c r="GN104" s="53">
        <v>2016</v>
      </c>
      <c r="GO104" s="53">
        <v>1841</v>
      </c>
      <c r="GP104" s="54">
        <v>1944</v>
      </c>
    </row>
    <row r="105" spans="2:198" x14ac:dyDescent="0.25">
      <c r="B105" s="50"/>
      <c r="C105" s="51" t="s">
        <v>189</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189</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3">
        <v>774</v>
      </c>
      <c r="GE105" s="53">
        <v>784</v>
      </c>
      <c r="GF105" s="53">
        <v>797</v>
      </c>
      <c r="GG105" s="54">
        <v>807</v>
      </c>
      <c r="GH105" s="52">
        <v>836</v>
      </c>
      <c r="GI105" s="53">
        <v>848</v>
      </c>
      <c r="GJ105" s="53">
        <v>875</v>
      </c>
      <c r="GK105" s="53">
        <v>915</v>
      </c>
      <c r="GL105" s="53">
        <v>932</v>
      </c>
      <c r="GM105" s="53">
        <v>1013</v>
      </c>
      <c r="GN105" s="53">
        <v>901</v>
      </c>
      <c r="GO105" s="53">
        <v>923</v>
      </c>
      <c r="GP105" s="54">
        <v>984</v>
      </c>
    </row>
    <row r="106" spans="2:198" x14ac:dyDescent="0.25">
      <c r="B106" s="50"/>
      <c r="C106" s="51" t="s">
        <v>190</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190</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3">
        <v>558</v>
      </c>
      <c r="GE106" s="53">
        <v>568</v>
      </c>
      <c r="GF106" s="53">
        <v>575</v>
      </c>
      <c r="GG106" s="54">
        <v>587</v>
      </c>
      <c r="GH106" s="52">
        <v>587</v>
      </c>
      <c r="GI106" s="53">
        <v>596</v>
      </c>
      <c r="GJ106" s="53">
        <v>604</v>
      </c>
      <c r="GK106" s="53">
        <v>609</v>
      </c>
      <c r="GL106" s="53">
        <v>623</v>
      </c>
      <c r="GM106" s="53">
        <v>629</v>
      </c>
      <c r="GN106" s="53">
        <v>623</v>
      </c>
      <c r="GO106" s="53">
        <v>628</v>
      </c>
      <c r="GP106" s="54">
        <v>642</v>
      </c>
    </row>
    <row r="107" spans="2:198" x14ac:dyDescent="0.25">
      <c r="B107" s="50"/>
      <c r="C107" s="51" t="s">
        <v>191</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191</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3">
        <v>17218</v>
      </c>
      <c r="GE107" s="53">
        <v>17306</v>
      </c>
      <c r="GF107" s="53">
        <v>17366</v>
      </c>
      <c r="GG107" s="54">
        <v>17457</v>
      </c>
      <c r="GH107" s="52">
        <v>17421</v>
      </c>
      <c r="GI107" s="53">
        <v>17456</v>
      </c>
      <c r="GJ107" s="53">
        <v>17501</v>
      </c>
      <c r="GK107" s="53">
        <v>17560</v>
      </c>
      <c r="GL107" s="53">
        <v>17611</v>
      </c>
      <c r="GM107" s="53">
        <v>17679</v>
      </c>
      <c r="GN107" s="53">
        <v>17897</v>
      </c>
      <c r="GO107" s="53">
        <v>17848</v>
      </c>
      <c r="GP107" s="54">
        <v>17787</v>
      </c>
    </row>
    <row r="108" spans="2:198" x14ac:dyDescent="0.25">
      <c r="B108" s="50"/>
      <c r="C108" s="51" t="s">
        <v>192</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192</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3">
        <v>1050</v>
      </c>
      <c r="GE108" s="53">
        <v>1062</v>
      </c>
      <c r="GF108" s="53">
        <v>1066</v>
      </c>
      <c r="GG108" s="54">
        <v>1079</v>
      </c>
      <c r="GH108" s="52">
        <v>1089</v>
      </c>
      <c r="GI108" s="53">
        <v>1089</v>
      </c>
      <c r="GJ108" s="53">
        <v>1111</v>
      </c>
      <c r="GK108" s="53">
        <v>1121</v>
      </c>
      <c r="GL108" s="53">
        <v>1127</v>
      </c>
      <c r="GM108" s="53">
        <v>1143</v>
      </c>
      <c r="GN108" s="53">
        <v>1152</v>
      </c>
      <c r="GO108" s="53">
        <v>1095</v>
      </c>
      <c r="GP108" s="54">
        <v>1109</v>
      </c>
    </row>
    <row r="109" spans="2:198" x14ac:dyDescent="0.25">
      <c r="B109" s="50"/>
      <c r="C109" s="51" t="s">
        <v>193</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193</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3">
        <v>450</v>
      </c>
      <c r="GE109" s="53">
        <v>458</v>
      </c>
      <c r="GF109" s="53">
        <v>466</v>
      </c>
      <c r="GG109" s="54">
        <v>478</v>
      </c>
      <c r="GH109" s="52">
        <v>478</v>
      </c>
      <c r="GI109" s="53">
        <v>486</v>
      </c>
      <c r="GJ109" s="53">
        <v>497</v>
      </c>
      <c r="GK109" s="53">
        <v>506</v>
      </c>
      <c r="GL109" s="53">
        <v>521</v>
      </c>
      <c r="GM109" s="53">
        <v>528</v>
      </c>
      <c r="GN109" s="53">
        <v>523</v>
      </c>
      <c r="GO109" s="53">
        <v>525</v>
      </c>
      <c r="GP109" s="54">
        <v>540</v>
      </c>
    </row>
    <row r="110" spans="2:198" x14ac:dyDescent="0.25">
      <c r="B110" s="50"/>
      <c r="C110" s="51" t="s">
        <v>194</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194</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3">
        <v>4765</v>
      </c>
      <c r="GE110" s="53">
        <v>4751</v>
      </c>
      <c r="GF110" s="53">
        <v>4796</v>
      </c>
      <c r="GG110" s="54">
        <v>4806</v>
      </c>
      <c r="GH110" s="52">
        <v>4840</v>
      </c>
      <c r="GI110" s="53">
        <v>4853</v>
      </c>
      <c r="GJ110" s="53">
        <v>4880</v>
      </c>
      <c r="GK110" s="53">
        <v>4927</v>
      </c>
      <c r="GL110" s="53">
        <v>4909</v>
      </c>
      <c r="GM110" s="53">
        <v>4943</v>
      </c>
      <c r="GN110" s="53">
        <v>4953</v>
      </c>
      <c r="GO110" s="53">
        <v>4741</v>
      </c>
      <c r="GP110" s="54">
        <v>4755</v>
      </c>
    </row>
    <row r="111" spans="2:198" x14ac:dyDescent="0.25">
      <c r="B111" s="50"/>
      <c r="C111" s="51" t="s">
        <v>195</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195</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3">
        <v>2104</v>
      </c>
      <c r="GE111" s="53">
        <v>2100</v>
      </c>
      <c r="GF111" s="53">
        <v>2088</v>
      </c>
      <c r="GG111" s="54">
        <v>2082</v>
      </c>
      <c r="GH111" s="52">
        <v>2085</v>
      </c>
      <c r="GI111" s="53">
        <v>2100</v>
      </c>
      <c r="GJ111" s="53">
        <v>2084</v>
      </c>
      <c r="GK111" s="53">
        <v>2093</v>
      </c>
      <c r="GL111" s="53">
        <v>2108</v>
      </c>
      <c r="GM111" s="53">
        <v>2082</v>
      </c>
      <c r="GN111" s="53">
        <v>2069</v>
      </c>
      <c r="GO111" s="53">
        <v>2478</v>
      </c>
      <c r="GP111" s="54">
        <v>2483</v>
      </c>
    </row>
    <row r="112" spans="2:198" x14ac:dyDescent="0.25">
      <c r="B112" s="50"/>
      <c r="C112" s="51" t="s">
        <v>196</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196</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3">
        <v>1472</v>
      </c>
      <c r="GE112" s="53">
        <v>1511</v>
      </c>
      <c r="GF112" s="53">
        <v>1530</v>
      </c>
      <c r="GG112" s="54">
        <v>1544</v>
      </c>
      <c r="GH112" s="52">
        <v>1629</v>
      </c>
      <c r="GI112" s="53">
        <v>1703</v>
      </c>
      <c r="GJ112" s="53">
        <v>1734</v>
      </c>
      <c r="GK112" s="53">
        <v>1752</v>
      </c>
      <c r="GL112" s="53">
        <v>1774</v>
      </c>
      <c r="GM112" s="53">
        <v>1797</v>
      </c>
      <c r="GN112" s="53">
        <v>1818</v>
      </c>
      <c r="GO112" s="53">
        <v>1851</v>
      </c>
      <c r="GP112" s="54">
        <v>1913</v>
      </c>
    </row>
    <row r="113" spans="2:198" x14ac:dyDescent="0.25">
      <c r="B113" s="50"/>
      <c r="C113" s="51" t="s">
        <v>197</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197</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3">
        <v>1832</v>
      </c>
      <c r="GE113" s="53">
        <v>1813</v>
      </c>
      <c r="GF113" s="53">
        <v>1813</v>
      </c>
      <c r="GG113" s="54">
        <v>1822</v>
      </c>
      <c r="GH113" s="52">
        <v>1843</v>
      </c>
      <c r="GI113" s="53">
        <v>1852</v>
      </c>
      <c r="GJ113" s="53">
        <v>1868</v>
      </c>
      <c r="GK113" s="53">
        <v>1885</v>
      </c>
      <c r="GL113" s="53">
        <v>1906</v>
      </c>
      <c r="GM113" s="53">
        <v>2545</v>
      </c>
      <c r="GN113" s="53">
        <v>2547</v>
      </c>
      <c r="GO113" s="53">
        <v>2576</v>
      </c>
      <c r="GP113" s="54">
        <v>2591</v>
      </c>
    </row>
    <row r="114" spans="2:198" x14ac:dyDescent="0.25">
      <c r="B114" s="50"/>
      <c r="C114" s="51" t="s">
        <v>198</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198</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3">
        <v>480</v>
      </c>
      <c r="GE114" s="53">
        <v>481</v>
      </c>
      <c r="GF114" s="53">
        <v>479</v>
      </c>
      <c r="GG114" s="54">
        <v>483</v>
      </c>
      <c r="GH114" s="52">
        <v>487</v>
      </c>
      <c r="GI114" s="53">
        <v>494</v>
      </c>
      <c r="GJ114" s="53">
        <v>496</v>
      </c>
      <c r="GK114" s="53">
        <v>502</v>
      </c>
      <c r="GL114" s="53">
        <v>505</v>
      </c>
      <c r="GM114" s="53">
        <v>517</v>
      </c>
      <c r="GN114" s="53">
        <v>519</v>
      </c>
      <c r="GO114" s="53">
        <v>505</v>
      </c>
      <c r="GP114" s="54">
        <v>519</v>
      </c>
    </row>
    <row r="115" spans="2:198" x14ac:dyDescent="0.25">
      <c r="B115" s="50"/>
      <c r="C115" s="51" t="s">
        <v>455</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455</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3">
        <v>154</v>
      </c>
      <c r="GE115" s="53">
        <v>170</v>
      </c>
      <c r="GF115" s="53">
        <v>169</v>
      </c>
      <c r="GG115" s="54">
        <v>174</v>
      </c>
      <c r="GH115" s="52">
        <v>180</v>
      </c>
      <c r="GI115" s="53">
        <v>192</v>
      </c>
      <c r="GJ115" s="53">
        <v>193</v>
      </c>
      <c r="GK115" s="53">
        <v>201</v>
      </c>
      <c r="GL115" s="53">
        <v>204</v>
      </c>
      <c r="GM115" s="53">
        <v>202</v>
      </c>
      <c r="GN115" s="53">
        <v>195</v>
      </c>
      <c r="GO115" s="53">
        <v>205</v>
      </c>
      <c r="GP115" s="54">
        <v>229</v>
      </c>
    </row>
    <row r="116" spans="2:198" x14ac:dyDescent="0.25">
      <c r="B116" s="50"/>
      <c r="C116" s="51" t="s">
        <v>199</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199</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3">
        <v>697</v>
      </c>
      <c r="GE116" s="53">
        <v>697</v>
      </c>
      <c r="GF116" s="53">
        <v>707</v>
      </c>
      <c r="GG116" s="54">
        <v>727</v>
      </c>
      <c r="GH116" s="52">
        <v>740</v>
      </c>
      <c r="GI116" s="53">
        <v>746</v>
      </c>
      <c r="GJ116" s="53">
        <v>767</v>
      </c>
      <c r="GK116" s="53">
        <v>785</v>
      </c>
      <c r="GL116" s="53">
        <v>805</v>
      </c>
      <c r="GM116" s="53">
        <v>821</v>
      </c>
      <c r="GN116" s="53">
        <v>814</v>
      </c>
      <c r="GO116" s="53">
        <v>816</v>
      </c>
      <c r="GP116" s="54">
        <v>840</v>
      </c>
    </row>
    <row r="117" spans="2:198" x14ac:dyDescent="0.25">
      <c r="B117" s="50"/>
      <c r="C117" s="51" t="s">
        <v>200</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200</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3">
        <v>1389</v>
      </c>
      <c r="GE117" s="53">
        <v>1389</v>
      </c>
      <c r="GF117" s="53">
        <v>1373</v>
      </c>
      <c r="GG117" s="54">
        <v>1360</v>
      </c>
      <c r="GH117" s="52">
        <v>1351</v>
      </c>
      <c r="GI117" s="53">
        <v>1317</v>
      </c>
      <c r="GJ117" s="53">
        <v>1318</v>
      </c>
      <c r="GK117" s="53">
        <v>1313</v>
      </c>
      <c r="GL117" s="53">
        <v>1316</v>
      </c>
      <c r="GM117" s="53">
        <v>1310</v>
      </c>
      <c r="GN117" s="53">
        <v>1305</v>
      </c>
      <c r="GO117" s="53">
        <v>1463</v>
      </c>
      <c r="GP117" s="54">
        <v>1472</v>
      </c>
    </row>
    <row r="118" spans="2:198" x14ac:dyDescent="0.25">
      <c r="B118" s="50"/>
      <c r="C118" s="51" t="s">
        <v>201</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201</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3">
        <v>1657</v>
      </c>
      <c r="GE118" s="53">
        <v>1657</v>
      </c>
      <c r="GF118" s="53">
        <v>1677</v>
      </c>
      <c r="GG118" s="54">
        <v>1680</v>
      </c>
      <c r="GH118" s="52">
        <v>1705</v>
      </c>
      <c r="GI118" s="53">
        <v>1726</v>
      </c>
      <c r="GJ118" s="53">
        <v>1729</v>
      </c>
      <c r="GK118" s="53">
        <v>1743</v>
      </c>
      <c r="GL118" s="53">
        <v>1768</v>
      </c>
      <c r="GM118" s="53">
        <v>1778</v>
      </c>
      <c r="GN118" s="53">
        <v>1784</v>
      </c>
      <c r="GO118" s="53">
        <v>1777</v>
      </c>
      <c r="GP118" s="54">
        <v>1785</v>
      </c>
    </row>
    <row r="119" spans="2:198" x14ac:dyDescent="0.25">
      <c r="B119" s="50"/>
      <c r="C119" s="51" t="s">
        <v>202</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202</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3">
        <v>5097</v>
      </c>
      <c r="GE119" s="53">
        <v>5101</v>
      </c>
      <c r="GF119" s="53">
        <v>5096</v>
      </c>
      <c r="GG119" s="54">
        <v>5184</v>
      </c>
      <c r="GH119" s="52">
        <v>5335</v>
      </c>
      <c r="GI119" s="53">
        <v>5439</v>
      </c>
      <c r="GJ119" s="53">
        <v>5446</v>
      </c>
      <c r="GK119" s="53">
        <v>5453</v>
      </c>
      <c r="GL119" s="53">
        <v>5473</v>
      </c>
      <c r="GM119" s="53">
        <v>5487</v>
      </c>
      <c r="GN119" s="53">
        <v>5498</v>
      </c>
      <c r="GO119" s="53">
        <v>5428</v>
      </c>
      <c r="GP119" s="54">
        <v>5577</v>
      </c>
    </row>
    <row r="120" spans="2:198" x14ac:dyDescent="0.25">
      <c r="B120" s="50"/>
      <c r="C120" s="51" t="s">
        <v>203</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203</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3">
        <v>404</v>
      </c>
      <c r="GE120" s="53">
        <v>399</v>
      </c>
      <c r="GF120" s="53">
        <v>399</v>
      </c>
      <c r="GG120" s="54">
        <v>398</v>
      </c>
      <c r="GH120" s="52">
        <v>396</v>
      </c>
      <c r="GI120" s="53">
        <v>391</v>
      </c>
      <c r="GJ120" s="53">
        <v>385</v>
      </c>
      <c r="GK120" s="53">
        <v>376</v>
      </c>
      <c r="GL120" s="53">
        <v>375</v>
      </c>
      <c r="GM120" s="53">
        <v>376</v>
      </c>
      <c r="GN120" s="53">
        <v>371</v>
      </c>
      <c r="GO120" s="53">
        <v>366</v>
      </c>
      <c r="GP120" s="54">
        <v>372</v>
      </c>
    </row>
    <row r="121" spans="2:198" x14ac:dyDescent="0.25">
      <c r="B121" s="50"/>
      <c r="C121" s="51" t="s">
        <v>456</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456</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3">
        <v>205</v>
      </c>
      <c r="GE121" s="53">
        <v>193</v>
      </c>
      <c r="GF121" s="53">
        <v>190</v>
      </c>
      <c r="GG121" s="54">
        <v>192</v>
      </c>
      <c r="GH121" s="52">
        <v>192</v>
      </c>
      <c r="GI121" s="53">
        <v>184</v>
      </c>
      <c r="GJ121" s="53">
        <v>174</v>
      </c>
      <c r="GK121" s="53">
        <v>176</v>
      </c>
      <c r="GL121" s="53">
        <v>178</v>
      </c>
      <c r="GM121" s="53">
        <v>177</v>
      </c>
      <c r="GN121" s="53">
        <v>105</v>
      </c>
      <c r="GO121" s="53">
        <v>109</v>
      </c>
      <c r="GP121" s="54">
        <v>112</v>
      </c>
    </row>
    <row r="122" spans="2:198" x14ac:dyDescent="0.25">
      <c r="B122" s="50"/>
      <c r="C122" s="51" t="s">
        <v>204</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204</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3">
        <v>1839</v>
      </c>
      <c r="GE122" s="53">
        <v>1870</v>
      </c>
      <c r="GF122" s="53">
        <v>1891</v>
      </c>
      <c r="GG122" s="54">
        <v>1922</v>
      </c>
      <c r="GH122" s="52">
        <v>1948</v>
      </c>
      <c r="GI122" s="53">
        <v>1973</v>
      </c>
      <c r="GJ122" s="53">
        <v>2006</v>
      </c>
      <c r="GK122" s="53">
        <v>2031</v>
      </c>
      <c r="GL122" s="53">
        <v>2073</v>
      </c>
      <c r="GM122" s="53">
        <v>2107</v>
      </c>
      <c r="GN122" s="53">
        <v>2121</v>
      </c>
      <c r="GO122" s="53">
        <v>2134</v>
      </c>
      <c r="GP122" s="54">
        <v>2152</v>
      </c>
    </row>
    <row r="123" spans="2:198" x14ac:dyDescent="0.25">
      <c r="B123" s="50"/>
      <c r="C123" s="51" t="s">
        <v>205</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205</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76010</v>
      </c>
      <c r="FW123" s="53">
        <v>76054</v>
      </c>
      <c r="FX123" s="53">
        <v>76342</v>
      </c>
      <c r="FY123" s="53">
        <v>76953</v>
      </c>
      <c r="FZ123" s="53">
        <v>77216</v>
      </c>
      <c r="GA123" s="53">
        <v>77450</v>
      </c>
      <c r="GB123" s="53">
        <v>77827</v>
      </c>
      <c r="GC123" s="53">
        <v>77942</v>
      </c>
      <c r="GD123" s="53">
        <v>77377</v>
      </c>
      <c r="GE123" s="53">
        <v>77496</v>
      </c>
      <c r="GF123" s="53">
        <v>77386</v>
      </c>
      <c r="GG123" s="54">
        <v>77472</v>
      </c>
      <c r="GH123" s="52">
        <v>77129</v>
      </c>
      <c r="GI123" s="53">
        <v>77631</v>
      </c>
      <c r="GJ123" s="53">
        <v>77660</v>
      </c>
      <c r="GK123" s="53">
        <v>77702</v>
      </c>
      <c r="GL123" s="53">
        <v>77914</v>
      </c>
      <c r="GM123" s="53">
        <v>77502</v>
      </c>
      <c r="GN123" s="53">
        <v>77405</v>
      </c>
      <c r="GO123" s="53">
        <v>77396</v>
      </c>
      <c r="GP123" s="54">
        <v>77412</v>
      </c>
    </row>
    <row r="124" spans="2:198" x14ac:dyDescent="0.25">
      <c r="B124" s="50"/>
      <c r="C124" s="51" t="s">
        <v>206</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206</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3">
        <v>14846</v>
      </c>
      <c r="GE124" s="53">
        <v>14965</v>
      </c>
      <c r="GF124" s="53">
        <v>14986</v>
      </c>
      <c r="GG124" s="54">
        <v>15104</v>
      </c>
      <c r="GH124" s="52">
        <v>15136</v>
      </c>
      <c r="GI124" s="53">
        <v>15210</v>
      </c>
      <c r="GJ124" s="53">
        <v>15225</v>
      </c>
      <c r="GK124" s="53">
        <v>15193</v>
      </c>
      <c r="GL124" s="53">
        <v>15221</v>
      </c>
      <c r="GM124" s="53">
        <v>15287</v>
      </c>
      <c r="GN124" s="53">
        <v>15282</v>
      </c>
      <c r="GO124" s="53">
        <v>15191</v>
      </c>
      <c r="GP124" s="54">
        <v>15296</v>
      </c>
    </row>
    <row r="125" spans="2:198" x14ac:dyDescent="0.25">
      <c r="B125" s="50"/>
      <c r="C125" s="51" t="s">
        <v>207</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207</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3">
        <v>3594</v>
      </c>
      <c r="GE125" s="53">
        <v>3564</v>
      </c>
      <c r="GF125" s="53">
        <v>3587</v>
      </c>
      <c r="GG125" s="54">
        <v>3627</v>
      </c>
      <c r="GH125" s="52">
        <v>3650</v>
      </c>
      <c r="GI125" s="53">
        <v>3679</v>
      </c>
      <c r="GJ125" s="53">
        <v>3739</v>
      </c>
      <c r="GK125" s="53">
        <v>3778</v>
      </c>
      <c r="GL125" s="53">
        <v>3829</v>
      </c>
      <c r="GM125" s="53">
        <v>4024</v>
      </c>
      <c r="GN125" s="53">
        <v>4088</v>
      </c>
      <c r="GO125" s="53">
        <v>4154</v>
      </c>
      <c r="GP125" s="54">
        <v>4217</v>
      </c>
    </row>
    <row r="126" spans="2:198" x14ac:dyDescent="0.25">
      <c r="B126" s="50"/>
      <c r="C126" s="51" t="s">
        <v>208</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208</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3">
        <v>18935</v>
      </c>
      <c r="GE126" s="53">
        <v>18929</v>
      </c>
      <c r="GF126" s="53">
        <v>18789</v>
      </c>
      <c r="GG126" s="54">
        <v>18885</v>
      </c>
      <c r="GH126" s="52">
        <v>18755</v>
      </c>
      <c r="GI126" s="53">
        <v>18905</v>
      </c>
      <c r="GJ126" s="53">
        <v>18926</v>
      </c>
      <c r="GK126" s="53">
        <v>18972</v>
      </c>
      <c r="GL126" s="53">
        <v>19053</v>
      </c>
      <c r="GM126" s="53">
        <v>19139</v>
      </c>
      <c r="GN126" s="53">
        <v>18949</v>
      </c>
      <c r="GO126" s="53">
        <v>18884</v>
      </c>
      <c r="GP126" s="54">
        <v>19010</v>
      </c>
    </row>
    <row r="127" spans="2:198" x14ac:dyDescent="0.25">
      <c r="B127" s="50"/>
      <c r="C127" s="51" t="s">
        <v>209</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209</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3">
        <v>6630</v>
      </c>
      <c r="GE127" s="53">
        <v>6657</v>
      </c>
      <c r="GF127" s="53">
        <v>6706</v>
      </c>
      <c r="GG127" s="54">
        <v>6733</v>
      </c>
      <c r="GH127" s="52">
        <v>6672</v>
      </c>
      <c r="GI127" s="53">
        <v>6693</v>
      </c>
      <c r="GJ127" s="53">
        <v>6671</v>
      </c>
      <c r="GK127" s="53">
        <v>6674</v>
      </c>
      <c r="GL127" s="53">
        <v>6684</v>
      </c>
      <c r="GM127" s="53">
        <v>6722</v>
      </c>
      <c r="GN127" s="53">
        <v>6720</v>
      </c>
      <c r="GO127" s="53">
        <v>6493</v>
      </c>
      <c r="GP127" s="54">
        <v>6549</v>
      </c>
    </row>
    <row r="128" spans="2:198" ht="13" thickBot="1" x14ac:dyDescent="0.3">
      <c r="B128" s="69"/>
      <c r="C128" s="70" t="s">
        <v>210</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210</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2">
        <v>7178</v>
      </c>
      <c r="GE128" s="72">
        <v>7118</v>
      </c>
      <c r="GF128" s="72">
        <v>7123</v>
      </c>
      <c r="GG128" s="73">
        <v>7132</v>
      </c>
      <c r="GH128" s="71">
        <v>7095</v>
      </c>
      <c r="GI128" s="72">
        <v>7102</v>
      </c>
      <c r="GJ128" s="72">
        <v>7091</v>
      </c>
      <c r="GK128" s="72">
        <v>7091</v>
      </c>
      <c r="GL128" s="72">
        <v>7090</v>
      </c>
      <c r="GM128" s="72">
        <v>7100</v>
      </c>
      <c r="GN128" s="72">
        <v>7126</v>
      </c>
      <c r="GO128" s="72">
        <v>6572</v>
      </c>
      <c r="GP128" s="73">
        <v>6634</v>
      </c>
    </row>
    <row r="129" spans="2:198" ht="13" thickBot="1" x14ac:dyDescent="0.3">
      <c r="B129" s="60" t="s">
        <v>211</v>
      </c>
      <c r="C129" s="61"/>
      <c r="D129" s="64">
        <f t="shared" ref="D129:BO129" si="26">SUM(D96:D128)</f>
        <v>36139</v>
      </c>
      <c r="E129" s="64">
        <f t="shared" si="26"/>
        <v>38539</v>
      </c>
      <c r="F129" s="64">
        <f t="shared" si="26"/>
        <v>46474</v>
      </c>
      <c r="G129" s="62">
        <f t="shared" si="26"/>
        <v>46686</v>
      </c>
      <c r="H129" s="63">
        <f t="shared" si="26"/>
        <v>46878</v>
      </c>
      <c r="I129" s="63">
        <f t="shared" si="26"/>
        <v>46463</v>
      </c>
      <c r="J129" s="63">
        <f t="shared" si="26"/>
        <v>47009</v>
      </c>
      <c r="K129" s="63">
        <f t="shared" si="26"/>
        <v>47119</v>
      </c>
      <c r="L129" s="63">
        <f t="shared" si="26"/>
        <v>46679</v>
      </c>
      <c r="M129" s="63">
        <f t="shared" si="26"/>
        <v>47353</v>
      </c>
      <c r="N129" s="63">
        <f t="shared" si="26"/>
        <v>47933</v>
      </c>
      <c r="O129" s="63">
        <f t="shared" si="26"/>
        <v>48236</v>
      </c>
      <c r="P129" s="63">
        <f t="shared" si="26"/>
        <v>47622</v>
      </c>
      <c r="Q129" s="63">
        <f t="shared" si="26"/>
        <v>47857</v>
      </c>
      <c r="R129" s="64">
        <f t="shared" si="26"/>
        <v>47685</v>
      </c>
      <c r="S129" s="63">
        <f t="shared" si="26"/>
        <v>47824</v>
      </c>
      <c r="T129" s="63">
        <f t="shared" si="26"/>
        <v>47808</v>
      </c>
      <c r="U129" s="63">
        <f t="shared" si="26"/>
        <v>48374</v>
      </c>
      <c r="V129" s="63">
        <f t="shared" si="26"/>
        <v>48764</v>
      </c>
      <c r="W129" s="63">
        <f t="shared" si="26"/>
        <v>49510</v>
      </c>
      <c r="X129" s="63">
        <f t="shared" si="26"/>
        <v>49911</v>
      </c>
      <c r="Y129" s="63">
        <f t="shared" si="26"/>
        <v>50391</v>
      </c>
      <c r="Z129" s="63">
        <f t="shared" si="26"/>
        <v>51165</v>
      </c>
      <c r="AA129" s="63">
        <f t="shared" si="26"/>
        <v>51501</v>
      </c>
      <c r="AB129" s="63">
        <f t="shared" si="26"/>
        <v>52021</v>
      </c>
      <c r="AC129" s="63">
        <f t="shared" si="26"/>
        <v>52616</v>
      </c>
      <c r="AD129" s="64">
        <f t="shared" si="26"/>
        <v>52699</v>
      </c>
      <c r="AE129" s="63">
        <f t="shared" si="26"/>
        <v>52671</v>
      </c>
      <c r="AF129" s="63">
        <f t="shared" si="26"/>
        <v>53306</v>
      </c>
      <c r="AG129" s="114">
        <f t="shared" si="26"/>
        <v>53257</v>
      </c>
      <c r="AH129" s="63">
        <f t="shared" si="26"/>
        <v>54148</v>
      </c>
      <c r="AI129" s="63">
        <f t="shared" si="26"/>
        <v>55124</v>
      </c>
      <c r="AJ129" s="63">
        <f t="shared" si="26"/>
        <v>54907</v>
      </c>
      <c r="AK129" s="63">
        <f t="shared" si="26"/>
        <v>55871</v>
      </c>
      <c r="AL129" s="63">
        <f t="shared" si="26"/>
        <v>56785</v>
      </c>
      <c r="AM129" s="63">
        <f t="shared" si="26"/>
        <v>57241</v>
      </c>
      <c r="AN129" s="63">
        <f t="shared" si="26"/>
        <v>58070</v>
      </c>
      <c r="AO129" s="63">
        <f t="shared" si="26"/>
        <v>58647</v>
      </c>
      <c r="AP129" s="64">
        <f t="shared" si="26"/>
        <v>58789</v>
      </c>
      <c r="AQ129" s="62">
        <f t="shared" si="26"/>
        <v>59646</v>
      </c>
      <c r="AR129" s="63">
        <f t="shared" si="26"/>
        <v>60031</v>
      </c>
      <c r="AS129" s="63">
        <f t="shared" si="26"/>
        <v>60800</v>
      </c>
      <c r="AT129" s="63">
        <f t="shared" si="26"/>
        <v>60458</v>
      </c>
      <c r="AU129" s="63">
        <f t="shared" si="26"/>
        <v>60457</v>
      </c>
      <c r="AV129" s="63">
        <f t="shared" si="26"/>
        <v>61004</v>
      </c>
      <c r="AW129" s="63">
        <f t="shared" si="26"/>
        <v>61911</v>
      </c>
      <c r="AX129" s="63">
        <f t="shared" si="26"/>
        <v>61710</v>
      </c>
      <c r="AY129" s="63">
        <f t="shared" si="26"/>
        <v>61790</v>
      </c>
      <c r="AZ129" s="63">
        <f t="shared" si="26"/>
        <v>62430</v>
      </c>
      <c r="BA129" s="63">
        <f t="shared" si="26"/>
        <v>62111</v>
      </c>
      <c r="BB129" s="64">
        <f t="shared" si="26"/>
        <v>61828</v>
      </c>
      <c r="BC129" s="62">
        <f t="shared" si="26"/>
        <v>62025</v>
      </c>
      <c r="BD129" s="63">
        <f t="shared" si="26"/>
        <v>61571</v>
      </c>
      <c r="BE129" s="63">
        <f t="shared" si="26"/>
        <v>63391</v>
      </c>
      <c r="BF129" s="63">
        <f t="shared" si="26"/>
        <v>63781</v>
      </c>
      <c r="BG129" s="63">
        <f t="shared" si="26"/>
        <v>64453</v>
      </c>
      <c r="BH129" s="63">
        <f t="shared" si="26"/>
        <v>65639</v>
      </c>
      <c r="BI129" s="63">
        <f t="shared" si="26"/>
        <v>66273</v>
      </c>
      <c r="BJ129" s="63">
        <f t="shared" si="26"/>
        <v>67171</v>
      </c>
      <c r="BK129" s="63">
        <f t="shared" si="26"/>
        <v>67268</v>
      </c>
      <c r="BL129" s="63">
        <f t="shared" si="26"/>
        <v>68100</v>
      </c>
      <c r="BM129" s="63">
        <f t="shared" si="26"/>
        <v>68002</v>
      </c>
      <c r="BN129" s="64">
        <f t="shared" si="26"/>
        <v>67927</v>
      </c>
      <c r="BO129" s="62">
        <f t="shared" si="26"/>
        <v>68191</v>
      </c>
      <c r="BP129" s="63">
        <f t="shared" ref="BP129:EA129" si="27">SUM(BP96:BP128)</f>
        <v>68174</v>
      </c>
      <c r="BQ129" s="63">
        <f t="shared" si="27"/>
        <v>69396</v>
      </c>
      <c r="BR129" s="63">
        <f t="shared" si="27"/>
        <v>70831</v>
      </c>
      <c r="BS129" s="63">
        <f t="shared" si="27"/>
        <v>71519</v>
      </c>
      <c r="BT129" s="63">
        <f t="shared" si="27"/>
        <v>71474</v>
      </c>
      <c r="BU129" s="63">
        <f t="shared" si="27"/>
        <v>72946</v>
      </c>
      <c r="BV129" s="63">
        <f t="shared" si="27"/>
        <v>74016</v>
      </c>
      <c r="BW129" s="63">
        <f t="shared" si="27"/>
        <v>74474</v>
      </c>
      <c r="BX129" s="63">
        <f t="shared" si="27"/>
        <v>74827</v>
      </c>
      <c r="BY129" s="63">
        <f t="shared" si="27"/>
        <v>75597</v>
      </c>
      <c r="BZ129" s="64">
        <f t="shared" si="27"/>
        <v>75436</v>
      </c>
      <c r="CA129" s="63">
        <f t="shared" si="27"/>
        <v>75533</v>
      </c>
      <c r="CB129" s="63">
        <f t="shared" si="27"/>
        <v>75627</v>
      </c>
      <c r="CC129" s="63">
        <f t="shared" si="27"/>
        <v>76759</v>
      </c>
      <c r="CD129" s="63">
        <f t="shared" si="27"/>
        <v>77883</v>
      </c>
      <c r="CE129" s="63">
        <f t="shared" si="27"/>
        <v>78902</v>
      </c>
      <c r="CF129" s="63">
        <f t="shared" si="27"/>
        <v>79575</v>
      </c>
      <c r="CG129" s="63">
        <f t="shared" si="27"/>
        <v>80490</v>
      </c>
      <c r="CH129" s="63">
        <f t="shared" si="27"/>
        <v>78274</v>
      </c>
      <c r="CI129" s="63">
        <f t="shared" si="27"/>
        <v>81966</v>
      </c>
      <c r="CJ129" s="63">
        <f t="shared" si="27"/>
        <v>82746</v>
      </c>
      <c r="CK129" s="63">
        <f t="shared" si="27"/>
        <v>83930</v>
      </c>
      <c r="CL129" s="64">
        <f t="shared" si="27"/>
        <v>84916</v>
      </c>
      <c r="CM129" s="63">
        <f t="shared" si="27"/>
        <v>85689</v>
      </c>
      <c r="CN129" s="63">
        <f t="shared" si="27"/>
        <v>86758</v>
      </c>
      <c r="CO129" s="63">
        <f t="shared" si="27"/>
        <v>88010</v>
      </c>
      <c r="CP129" s="63">
        <f t="shared" si="27"/>
        <v>89085</v>
      </c>
      <c r="CQ129" s="63">
        <f t="shared" si="27"/>
        <v>91011</v>
      </c>
      <c r="CR129" s="63">
        <f t="shared" si="27"/>
        <v>91480</v>
      </c>
      <c r="CS129" s="63">
        <f t="shared" si="27"/>
        <v>92473</v>
      </c>
      <c r="CT129" s="63">
        <f t="shared" si="27"/>
        <v>93179</v>
      </c>
      <c r="CU129" s="63">
        <f t="shared" si="27"/>
        <v>93583</v>
      </c>
      <c r="CV129" s="63">
        <f t="shared" si="27"/>
        <v>94429</v>
      </c>
      <c r="CW129" s="63">
        <f t="shared" si="27"/>
        <v>94835</v>
      </c>
      <c r="CX129" s="64">
        <f t="shared" si="27"/>
        <v>94813</v>
      </c>
      <c r="CY129" s="63">
        <f t="shared" si="27"/>
        <v>95444</v>
      </c>
      <c r="CZ129" s="63">
        <f t="shared" si="27"/>
        <v>95647</v>
      </c>
      <c r="DA129" s="63">
        <f t="shared" si="27"/>
        <v>96622</v>
      </c>
      <c r="DB129" s="63">
        <f t="shared" si="27"/>
        <v>97586</v>
      </c>
      <c r="DC129" s="63">
        <f t="shared" si="27"/>
        <v>98661</v>
      </c>
      <c r="DD129" s="63">
        <f t="shared" si="27"/>
        <v>99454</v>
      </c>
      <c r="DE129" s="63">
        <f t="shared" si="27"/>
        <v>99813</v>
      </c>
      <c r="DF129" s="63">
        <f t="shared" si="27"/>
        <v>101330</v>
      </c>
      <c r="DG129" s="63">
        <f t="shared" si="27"/>
        <v>98017</v>
      </c>
      <c r="DH129" s="63">
        <f t="shared" si="27"/>
        <v>99900</v>
      </c>
      <c r="DI129" s="63">
        <f t="shared" si="27"/>
        <v>102688</v>
      </c>
      <c r="DJ129" s="64">
        <f t="shared" si="27"/>
        <v>106398</v>
      </c>
      <c r="DL129" s="60" t="s">
        <v>211</v>
      </c>
      <c r="DM129" s="61"/>
      <c r="DN129" s="62">
        <f t="shared" si="27"/>
        <v>113101</v>
      </c>
      <c r="DO129" s="63">
        <f t="shared" si="27"/>
        <v>115001</v>
      </c>
      <c r="DP129" s="63">
        <f t="shared" si="27"/>
        <v>116299</v>
      </c>
      <c r="DQ129" s="63">
        <f t="shared" si="27"/>
        <v>116016</v>
      </c>
      <c r="DR129" s="63">
        <f t="shared" si="27"/>
        <v>115770</v>
      </c>
      <c r="DS129" s="63">
        <f t="shared" si="27"/>
        <v>116532</v>
      </c>
      <c r="DT129" s="63">
        <f t="shared" si="27"/>
        <v>116819</v>
      </c>
      <c r="DU129" s="63">
        <f t="shared" si="27"/>
        <v>117694</v>
      </c>
      <c r="DV129" s="63">
        <f t="shared" si="27"/>
        <v>118008</v>
      </c>
      <c r="DW129" s="63">
        <f t="shared" si="27"/>
        <v>118650</v>
      </c>
      <c r="DX129" s="63">
        <f t="shared" si="27"/>
        <v>118900</v>
      </c>
      <c r="DY129" s="64">
        <f t="shared" si="27"/>
        <v>118684</v>
      </c>
      <c r="DZ129" s="63">
        <f t="shared" si="27"/>
        <v>119093</v>
      </c>
      <c r="EA129" s="63">
        <f t="shared" si="27"/>
        <v>120148</v>
      </c>
      <c r="EB129" s="63">
        <f t="shared" ref="EB129:FX129" si="28">SUM(EB96:EB128)</f>
        <v>121965</v>
      </c>
      <c r="EC129" s="63">
        <f t="shared" si="28"/>
        <v>124948</v>
      </c>
      <c r="ED129" s="63">
        <f t="shared" si="28"/>
        <v>127464</v>
      </c>
      <c r="EE129" s="63">
        <f t="shared" si="28"/>
        <v>129658</v>
      </c>
      <c r="EF129" s="63">
        <f t="shared" si="28"/>
        <v>132320</v>
      </c>
      <c r="EG129" s="63">
        <f t="shared" si="28"/>
        <v>134729</v>
      </c>
      <c r="EH129" s="63">
        <f t="shared" si="28"/>
        <v>137345</v>
      </c>
      <c r="EI129" s="63">
        <f t="shared" si="28"/>
        <v>139473</v>
      </c>
      <c r="EJ129" s="63">
        <f t="shared" si="28"/>
        <v>140948</v>
      </c>
      <c r="EK129" s="64">
        <f t="shared" si="28"/>
        <v>141389</v>
      </c>
      <c r="EL129" s="62">
        <f t="shared" si="28"/>
        <v>142044</v>
      </c>
      <c r="EM129" s="63">
        <f t="shared" si="28"/>
        <v>144796</v>
      </c>
      <c r="EN129" s="63">
        <f t="shared" si="28"/>
        <v>148557</v>
      </c>
      <c r="EO129" s="63">
        <f t="shared" si="28"/>
        <v>152539</v>
      </c>
      <c r="EP129" s="63">
        <f t="shared" si="28"/>
        <v>155476</v>
      </c>
      <c r="EQ129" s="63">
        <f t="shared" si="28"/>
        <v>157295</v>
      </c>
      <c r="ER129" s="63">
        <f t="shared" si="28"/>
        <v>158141</v>
      </c>
      <c r="ES129" s="63">
        <f t="shared" si="28"/>
        <v>159559</v>
      </c>
      <c r="ET129" s="63">
        <f t="shared" si="28"/>
        <v>162128</v>
      </c>
      <c r="EU129" s="63">
        <f t="shared" si="28"/>
        <v>164167</v>
      </c>
      <c r="EV129" s="63">
        <f t="shared" si="28"/>
        <v>167170</v>
      </c>
      <c r="EW129" s="64">
        <f t="shared" si="28"/>
        <v>170294</v>
      </c>
      <c r="EX129" s="62">
        <f t="shared" si="28"/>
        <v>171290</v>
      </c>
      <c r="EY129" s="63">
        <f t="shared" si="28"/>
        <v>172323</v>
      </c>
      <c r="EZ129" s="63">
        <f t="shared" si="28"/>
        <v>173374</v>
      </c>
      <c r="FA129" s="63">
        <f t="shared" si="28"/>
        <v>175724</v>
      </c>
      <c r="FB129" s="63">
        <f t="shared" si="28"/>
        <v>176713</v>
      </c>
      <c r="FC129" s="63">
        <f t="shared" si="28"/>
        <v>178053</v>
      </c>
      <c r="FD129" s="63">
        <f t="shared" si="28"/>
        <v>179213</v>
      </c>
      <c r="FE129" s="63">
        <f t="shared" si="28"/>
        <v>181481</v>
      </c>
      <c r="FF129" s="63">
        <f t="shared" si="28"/>
        <v>181580</v>
      </c>
      <c r="FG129" s="63">
        <f t="shared" si="28"/>
        <v>183520</v>
      </c>
      <c r="FH129" s="63">
        <f t="shared" si="28"/>
        <v>183938</v>
      </c>
      <c r="FI129" s="64">
        <f t="shared" si="28"/>
        <v>182173</v>
      </c>
      <c r="FJ129" s="62">
        <f t="shared" si="28"/>
        <v>183206</v>
      </c>
      <c r="FK129" s="63">
        <f t="shared" si="28"/>
        <v>183151</v>
      </c>
      <c r="FL129" s="63">
        <f t="shared" si="28"/>
        <v>184629</v>
      </c>
      <c r="FM129" s="63">
        <f t="shared" si="28"/>
        <v>185727</v>
      </c>
      <c r="FN129" s="63">
        <f t="shared" si="28"/>
        <v>186148</v>
      </c>
      <c r="FO129" s="63">
        <f t="shared" si="28"/>
        <v>186245</v>
      </c>
      <c r="FP129" s="63">
        <f t="shared" si="28"/>
        <v>187195</v>
      </c>
      <c r="FQ129" s="63">
        <f t="shared" si="28"/>
        <v>188930</v>
      </c>
      <c r="FR129" s="63">
        <f t="shared" si="28"/>
        <v>189381</v>
      </c>
      <c r="FS129" s="63">
        <f t="shared" si="28"/>
        <v>189915</v>
      </c>
      <c r="FT129" s="63">
        <f t="shared" si="28"/>
        <v>189932</v>
      </c>
      <c r="FU129" s="64">
        <f t="shared" si="28"/>
        <v>189995</v>
      </c>
      <c r="FV129" s="62">
        <f t="shared" si="28"/>
        <v>190116</v>
      </c>
      <c r="FW129" s="63">
        <f t="shared" si="28"/>
        <v>190601</v>
      </c>
      <c r="FX129" s="63">
        <f t="shared" si="28"/>
        <v>191602</v>
      </c>
      <c r="FY129" s="63">
        <f t="shared" ref="FY129:GH129" si="29">SUM(FY96:FY128)</f>
        <v>193246</v>
      </c>
      <c r="FZ129" s="63">
        <f t="shared" si="29"/>
        <v>194137</v>
      </c>
      <c r="GA129" s="63">
        <f t="shared" si="29"/>
        <v>194669</v>
      </c>
      <c r="GB129" s="63">
        <f t="shared" si="29"/>
        <v>195365</v>
      </c>
      <c r="GC129" s="63">
        <f t="shared" si="29"/>
        <v>196901</v>
      </c>
      <c r="GD129" s="63">
        <f t="shared" si="29"/>
        <v>196364</v>
      </c>
      <c r="GE129" s="63">
        <f t="shared" si="29"/>
        <v>196873</v>
      </c>
      <c r="GF129" s="63">
        <f t="shared" si="29"/>
        <v>196905</v>
      </c>
      <c r="GG129" s="64">
        <f t="shared" si="29"/>
        <v>197878</v>
      </c>
      <c r="GH129" s="62">
        <f t="shared" si="29"/>
        <v>197838</v>
      </c>
      <c r="GI129" s="63">
        <f t="shared" ref="GI129:GP129" si="30">SUM(GI96:GI128)</f>
        <v>199193</v>
      </c>
      <c r="GJ129" s="63">
        <f t="shared" si="30"/>
        <v>199518</v>
      </c>
      <c r="GK129" s="63">
        <f t="shared" si="30"/>
        <v>200022</v>
      </c>
      <c r="GL129" s="63">
        <f t="shared" si="30"/>
        <v>200791</v>
      </c>
      <c r="GM129" s="63">
        <f t="shared" si="30"/>
        <v>201862</v>
      </c>
      <c r="GN129" s="63">
        <f t="shared" si="30"/>
        <v>201821</v>
      </c>
      <c r="GO129" s="63">
        <f t="shared" si="30"/>
        <v>201047</v>
      </c>
      <c r="GP129" s="64">
        <f t="shared" si="30"/>
        <v>202256</v>
      </c>
    </row>
    <row r="130" spans="2:198" x14ac:dyDescent="0.25">
      <c r="B130" s="74">
        <v>7</v>
      </c>
      <c r="C130" s="65" t="s">
        <v>212</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212</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7">
        <v>9020</v>
      </c>
      <c r="GE130" s="67">
        <v>8961</v>
      </c>
      <c r="GF130" s="67">
        <v>8957</v>
      </c>
      <c r="GG130" s="68">
        <v>9020</v>
      </c>
      <c r="GH130" s="66">
        <v>8968</v>
      </c>
      <c r="GI130" s="67">
        <v>9016</v>
      </c>
      <c r="GJ130" s="67">
        <v>9018</v>
      </c>
      <c r="GK130" s="67">
        <v>9050</v>
      </c>
      <c r="GL130" s="67">
        <v>9095</v>
      </c>
      <c r="GM130" s="67">
        <v>9142</v>
      </c>
      <c r="GN130" s="67">
        <v>9117</v>
      </c>
      <c r="GO130" s="67">
        <v>9029</v>
      </c>
      <c r="GP130" s="68">
        <v>9100</v>
      </c>
    </row>
    <row r="131" spans="2:198" x14ac:dyDescent="0.25">
      <c r="B131" s="50"/>
      <c r="C131" s="51" t="s">
        <v>213</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213</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3">
        <v>336</v>
      </c>
      <c r="GE131" s="53">
        <v>338</v>
      </c>
      <c r="GF131" s="53">
        <v>343</v>
      </c>
      <c r="GG131" s="54">
        <v>343</v>
      </c>
      <c r="GH131" s="52">
        <v>347</v>
      </c>
      <c r="GI131" s="53">
        <v>356</v>
      </c>
      <c r="GJ131" s="53">
        <v>359</v>
      </c>
      <c r="GK131" s="53">
        <v>362</v>
      </c>
      <c r="GL131" s="53">
        <v>369</v>
      </c>
      <c r="GM131" s="53">
        <v>374</v>
      </c>
      <c r="GN131" s="53">
        <v>381</v>
      </c>
      <c r="GO131" s="53">
        <v>366</v>
      </c>
      <c r="GP131" s="54">
        <v>377</v>
      </c>
    </row>
    <row r="132" spans="2:198" x14ac:dyDescent="0.25">
      <c r="B132" s="50"/>
      <c r="C132" s="51" t="s">
        <v>214</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214</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3">
        <v>1679</v>
      </c>
      <c r="GE132" s="53">
        <v>1643</v>
      </c>
      <c r="GF132" s="53">
        <v>1633</v>
      </c>
      <c r="GG132" s="54">
        <v>1640</v>
      </c>
      <c r="GH132" s="52">
        <v>1639</v>
      </c>
      <c r="GI132" s="53">
        <v>1626</v>
      </c>
      <c r="GJ132" s="53">
        <v>1619</v>
      </c>
      <c r="GK132" s="53">
        <v>1612</v>
      </c>
      <c r="GL132" s="53">
        <v>1624</v>
      </c>
      <c r="GM132" s="53">
        <v>1625</v>
      </c>
      <c r="GN132" s="53">
        <v>1610</v>
      </c>
      <c r="GO132" s="53">
        <v>1604</v>
      </c>
      <c r="GP132" s="54">
        <v>1605</v>
      </c>
    </row>
    <row r="133" spans="2:198" x14ac:dyDescent="0.25">
      <c r="B133" s="50"/>
      <c r="C133" s="51" t="s">
        <v>215</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215</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3">
        <v>7681</v>
      </c>
      <c r="GE133" s="53">
        <v>7682</v>
      </c>
      <c r="GF133" s="53">
        <v>7692</v>
      </c>
      <c r="GG133" s="54">
        <v>7774</v>
      </c>
      <c r="GH133" s="52">
        <v>7812</v>
      </c>
      <c r="GI133" s="53">
        <v>7898</v>
      </c>
      <c r="GJ133" s="53">
        <v>7895</v>
      </c>
      <c r="GK133" s="53">
        <v>7919</v>
      </c>
      <c r="GL133" s="53">
        <v>7944</v>
      </c>
      <c r="GM133" s="53">
        <v>7948</v>
      </c>
      <c r="GN133" s="53">
        <v>7905</v>
      </c>
      <c r="GO133" s="53">
        <v>7912</v>
      </c>
      <c r="GP133" s="54">
        <v>7921</v>
      </c>
    </row>
    <row r="134" spans="2:198" x14ac:dyDescent="0.25">
      <c r="B134" s="50"/>
      <c r="C134" s="51" t="s">
        <v>216</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216</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3">
        <v>342</v>
      </c>
      <c r="GE134" s="53">
        <v>345</v>
      </c>
      <c r="GF134" s="53">
        <v>356</v>
      </c>
      <c r="GG134" s="54">
        <v>360</v>
      </c>
      <c r="GH134" s="52">
        <v>359</v>
      </c>
      <c r="GI134" s="53">
        <v>362</v>
      </c>
      <c r="GJ134" s="53">
        <v>368</v>
      </c>
      <c r="GK134" s="53">
        <v>371</v>
      </c>
      <c r="GL134" s="53">
        <v>372</v>
      </c>
      <c r="GM134" s="53">
        <v>381</v>
      </c>
      <c r="GN134" s="53">
        <v>378</v>
      </c>
      <c r="GO134" s="53">
        <v>372</v>
      </c>
      <c r="GP134" s="54">
        <v>380</v>
      </c>
    </row>
    <row r="135" spans="2:198" x14ac:dyDescent="0.25">
      <c r="B135" s="50"/>
      <c r="C135" s="51" t="s">
        <v>217</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217</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3">
        <v>45698</v>
      </c>
      <c r="GE135" s="53">
        <v>46013</v>
      </c>
      <c r="GF135" s="53">
        <v>45937</v>
      </c>
      <c r="GG135" s="54">
        <v>46155</v>
      </c>
      <c r="GH135" s="52">
        <v>45913</v>
      </c>
      <c r="GI135" s="53">
        <v>46282</v>
      </c>
      <c r="GJ135" s="53">
        <v>46432</v>
      </c>
      <c r="GK135" s="53">
        <v>46714</v>
      </c>
      <c r="GL135" s="53">
        <v>46793</v>
      </c>
      <c r="GM135" s="53">
        <v>46696</v>
      </c>
      <c r="GN135" s="53">
        <v>46670</v>
      </c>
      <c r="GO135" s="53">
        <v>46643</v>
      </c>
      <c r="GP135" s="54">
        <v>46682</v>
      </c>
    </row>
    <row r="136" spans="2:198" x14ac:dyDescent="0.25">
      <c r="B136" s="50"/>
      <c r="C136" s="51" t="s">
        <v>218</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218</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3">
        <v>207</v>
      </c>
      <c r="GE136" s="53">
        <v>216</v>
      </c>
      <c r="GF136" s="53">
        <v>224</v>
      </c>
      <c r="GG136" s="54">
        <v>232</v>
      </c>
      <c r="GH136" s="52">
        <v>233</v>
      </c>
      <c r="GI136" s="53">
        <v>236</v>
      </c>
      <c r="GJ136" s="53">
        <v>238</v>
      </c>
      <c r="GK136" s="53">
        <v>240</v>
      </c>
      <c r="GL136" s="53">
        <v>241</v>
      </c>
      <c r="GM136" s="53">
        <v>240</v>
      </c>
      <c r="GN136" s="53">
        <v>239</v>
      </c>
      <c r="GO136" s="53">
        <v>247</v>
      </c>
      <c r="GP136" s="54">
        <v>253</v>
      </c>
    </row>
    <row r="137" spans="2:198" x14ac:dyDescent="0.25">
      <c r="B137" s="50"/>
      <c r="C137" s="51" t="s">
        <v>219</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219</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3">
        <v>724</v>
      </c>
      <c r="GE137" s="53">
        <v>733</v>
      </c>
      <c r="GF137" s="53">
        <v>747</v>
      </c>
      <c r="GG137" s="54">
        <v>760</v>
      </c>
      <c r="GH137" s="52">
        <v>778</v>
      </c>
      <c r="GI137" s="53">
        <v>795</v>
      </c>
      <c r="GJ137" s="53">
        <v>799</v>
      </c>
      <c r="GK137" s="53">
        <v>818</v>
      </c>
      <c r="GL137" s="53">
        <v>829</v>
      </c>
      <c r="GM137" s="53">
        <v>845</v>
      </c>
      <c r="GN137" s="53">
        <v>854</v>
      </c>
      <c r="GO137" s="53">
        <v>839</v>
      </c>
      <c r="GP137" s="54">
        <v>870</v>
      </c>
    </row>
    <row r="138" spans="2:198" x14ac:dyDescent="0.25">
      <c r="B138" s="50"/>
      <c r="C138" s="51" t="s">
        <v>220</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220</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3">
        <v>1132</v>
      </c>
      <c r="GE138" s="53">
        <v>1155</v>
      </c>
      <c r="GF138" s="53">
        <v>1173</v>
      </c>
      <c r="GG138" s="54">
        <v>1200</v>
      </c>
      <c r="GH138" s="52">
        <v>1271</v>
      </c>
      <c r="GI138" s="53">
        <v>1280</v>
      </c>
      <c r="GJ138" s="53">
        <v>1290</v>
      </c>
      <c r="GK138" s="53">
        <v>1292</v>
      </c>
      <c r="GL138" s="53">
        <v>1300</v>
      </c>
      <c r="GM138" s="53">
        <v>1315</v>
      </c>
      <c r="GN138" s="53">
        <v>1357</v>
      </c>
      <c r="GO138" s="53">
        <v>1344</v>
      </c>
      <c r="GP138" s="54">
        <v>1384</v>
      </c>
    </row>
    <row r="139" spans="2:198" x14ac:dyDescent="0.25">
      <c r="B139" s="50"/>
      <c r="C139" s="51" t="s">
        <v>221</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221</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3">
        <v>19922</v>
      </c>
      <c r="GE139" s="53">
        <v>19920</v>
      </c>
      <c r="GF139" s="53">
        <v>19915</v>
      </c>
      <c r="GG139" s="54">
        <v>20035</v>
      </c>
      <c r="GH139" s="52">
        <v>19954</v>
      </c>
      <c r="GI139" s="53">
        <v>20129</v>
      </c>
      <c r="GJ139" s="53">
        <v>20126</v>
      </c>
      <c r="GK139" s="53">
        <v>20222</v>
      </c>
      <c r="GL139" s="53">
        <v>20244</v>
      </c>
      <c r="GM139" s="53">
        <v>20275</v>
      </c>
      <c r="GN139" s="53">
        <v>20329</v>
      </c>
      <c r="GO139" s="53">
        <v>20158</v>
      </c>
      <c r="GP139" s="54">
        <v>20316</v>
      </c>
    </row>
    <row r="140" spans="2:198" x14ac:dyDescent="0.25">
      <c r="B140" s="50"/>
      <c r="C140" s="51" t="s">
        <v>222</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222</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3">
        <v>3410</v>
      </c>
      <c r="GE140" s="53">
        <v>3595</v>
      </c>
      <c r="GF140" s="53">
        <v>3681</v>
      </c>
      <c r="GG140" s="54">
        <v>3710</v>
      </c>
      <c r="GH140" s="52">
        <v>3731</v>
      </c>
      <c r="GI140" s="53">
        <v>3780</v>
      </c>
      <c r="GJ140" s="53">
        <v>3858</v>
      </c>
      <c r="GK140" s="53">
        <v>3870</v>
      </c>
      <c r="GL140" s="53">
        <v>3930</v>
      </c>
      <c r="GM140" s="53">
        <v>3949</v>
      </c>
      <c r="GN140" s="53">
        <v>3995</v>
      </c>
      <c r="GO140" s="53">
        <v>3846</v>
      </c>
      <c r="GP140" s="54">
        <v>3873</v>
      </c>
    </row>
    <row r="141" spans="2:198" x14ac:dyDescent="0.25">
      <c r="B141" s="50"/>
      <c r="C141" s="51" t="s">
        <v>223</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223</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3">
        <v>5343</v>
      </c>
      <c r="GE141" s="53">
        <v>5341</v>
      </c>
      <c r="GF141" s="53">
        <v>5345</v>
      </c>
      <c r="GG141" s="54">
        <v>5363</v>
      </c>
      <c r="GH141" s="52">
        <v>5349</v>
      </c>
      <c r="GI141" s="53">
        <v>5369</v>
      </c>
      <c r="GJ141" s="53">
        <v>5415</v>
      </c>
      <c r="GK141" s="53">
        <v>5427</v>
      </c>
      <c r="GL141" s="53">
        <v>5459</v>
      </c>
      <c r="GM141" s="53">
        <v>5705</v>
      </c>
      <c r="GN141" s="53">
        <v>6751</v>
      </c>
      <c r="GO141" s="53">
        <v>9846</v>
      </c>
      <c r="GP141" s="54">
        <v>9914</v>
      </c>
    </row>
    <row r="142" spans="2:198" x14ac:dyDescent="0.25">
      <c r="B142" s="50"/>
      <c r="C142" s="51" t="s">
        <v>224</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224</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3">
        <v>6004</v>
      </c>
      <c r="GE142" s="53">
        <v>6034</v>
      </c>
      <c r="GF142" s="53">
        <v>6051</v>
      </c>
      <c r="GG142" s="54">
        <v>6043</v>
      </c>
      <c r="GH142" s="52">
        <v>6072</v>
      </c>
      <c r="GI142" s="53">
        <v>6108</v>
      </c>
      <c r="GJ142" s="53">
        <v>6151</v>
      </c>
      <c r="GK142" s="53">
        <v>6111</v>
      </c>
      <c r="GL142" s="53">
        <v>6128</v>
      </c>
      <c r="GM142" s="53">
        <v>6146</v>
      </c>
      <c r="GN142" s="53">
        <v>6297</v>
      </c>
      <c r="GO142" s="53">
        <v>6120</v>
      </c>
      <c r="GP142" s="54">
        <v>6122</v>
      </c>
    </row>
    <row r="143" spans="2:198" x14ac:dyDescent="0.25">
      <c r="B143" s="50"/>
      <c r="C143" s="51" t="s">
        <v>225</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225</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8232</v>
      </c>
      <c r="FW143" s="53">
        <v>8283</v>
      </c>
      <c r="FX143" s="53">
        <v>8304</v>
      </c>
      <c r="FY143" s="53">
        <v>8357</v>
      </c>
      <c r="FZ143" s="53">
        <v>8425</v>
      </c>
      <c r="GA143" s="53">
        <v>8450</v>
      </c>
      <c r="GB143" s="53">
        <v>8485</v>
      </c>
      <c r="GC143" s="53">
        <v>8507</v>
      </c>
      <c r="GD143" s="53">
        <v>9712</v>
      </c>
      <c r="GE143" s="53">
        <v>9750</v>
      </c>
      <c r="GF143" s="53">
        <v>9763</v>
      </c>
      <c r="GG143" s="54">
        <v>9862</v>
      </c>
      <c r="GH143" s="52">
        <v>9811</v>
      </c>
      <c r="GI143" s="53">
        <v>9913</v>
      </c>
      <c r="GJ143" s="53">
        <v>10128</v>
      </c>
      <c r="GK143" s="53">
        <v>10186</v>
      </c>
      <c r="GL143" s="53">
        <v>10178</v>
      </c>
      <c r="GM143" s="53">
        <v>10178</v>
      </c>
      <c r="GN143" s="53">
        <v>10241</v>
      </c>
      <c r="GO143" s="53">
        <v>10074</v>
      </c>
      <c r="GP143" s="54">
        <v>10144</v>
      </c>
    </row>
    <row r="144" spans="2:198" x14ac:dyDescent="0.25">
      <c r="B144" s="50"/>
      <c r="C144" s="51" t="s">
        <v>226</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226</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3">
        <v>343</v>
      </c>
      <c r="GE144" s="53">
        <v>356</v>
      </c>
      <c r="GF144" s="53">
        <v>357</v>
      </c>
      <c r="GG144" s="54">
        <v>361</v>
      </c>
      <c r="GH144" s="52">
        <v>369</v>
      </c>
      <c r="GI144" s="53">
        <v>369</v>
      </c>
      <c r="GJ144" s="53">
        <v>379</v>
      </c>
      <c r="GK144" s="53">
        <v>388</v>
      </c>
      <c r="GL144" s="53">
        <v>382</v>
      </c>
      <c r="GM144" s="53">
        <v>388</v>
      </c>
      <c r="GN144" s="53">
        <v>394</v>
      </c>
      <c r="GO144" s="53">
        <v>390</v>
      </c>
      <c r="GP144" s="54">
        <v>403</v>
      </c>
    </row>
    <row r="145" spans="2:198" x14ac:dyDescent="0.25">
      <c r="B145" s="50"/>
      <c r="C145" s="51" t="s">
        <v>227</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227</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3">
        <v>1364</v>
      </c>
      <c r="GE145" s="53">
        <v>1377</v>
      </c>
      <c r="GF145" s="53">
        <v>1391</v>
      </c>
      <c r="GG145" s="54">
        <v>1435</v>
      </c>
      <c r="GH145" s="52">
        <v>1537</v>
      </c>
      <c r="GI145" s="53">
        <v>1583</v>
      </c>
      <c r="GJ145" s="53">
        <v>1587</v>
      </c>
      <c r="GK145" s="53">
        <v>1576</v>
      </c>
      <c r="GL145" s="53">
        <v>1582</v>
      </c>
      <c r="GM145" s="53">
        <v>1598</v>
      </c>
      <c r="GN145" s="53">
        <v>1605</v>
      </c>
      <c r="GO145" s="53">
        <v>1573</v>
      </c>
      <c r="GP145" s="54">
        <v>1637</v>
      </c>
    </row>
    <row r="146" spans="2:198" x14ac:dyDescent="0.25">
      <c r="B146" s="50"/>
      <c r="C146" s="51" t="s">
        <v>228</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228</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3">
        <v>508</v>
      </c>
      <c r="GE146" s="53">
        <v>513</v>
      </c>
      <c r="GF146" s="53">
        <v>514</v>
      </c>
      <c r="GG146" s="54">
        <v>515</v>
      </c>
      <c r="GH146" s="52">
        <v>519</v>
      </c>
      <c r="GI146" s="53">
        <v>523</v>
      </c>
      <c r="GJ146" s="53">
        <v>529</v>
      </c>
      <c r="GK146" s="53">
        <v>545</v>
      </c>
      <c r="GL146" s="53">
        <v>551</v>
      </c>
      <c r="GM146" s="53">
        <v>560</v>
      </c>
      <c r="GN146" s="53">
        <v>570</v>
      </c>
      <c r="GO146" s="53">
        <v>569</v>
      </c>
      <c r="GP146" s="54">
        <v>574</v>
      </c>
    </row>
    <row r="147" spans="2:198" x14ac:dyDescent="0.25">
      <c r="B147" s="50"/>
      <c r="C147" s="51" t="s">
        <v>229</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229</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3">
        <v>1426</v>
      </c>
      <c r="GE147" s="53">
        <v>1474</v>
      </c>
      <c r="GF147" s="53">
        <v>1470</v>
      </c>
      <c r="GG147" s="54">
        <v>1465</v>
      </c>
      <c r="GH147" s="52">
        <v>1476</v>
      </c>
      <c r="GI147" s="53">
        <v>1436</v>
      </c>
      <c r="GJ147" s="53">
        <v>1442</v>
      </c>
      <c r="GK147" s="53">
        <v>1467</v>
      </c>
      <c r="GL147" s="53">
        <v>1493</v>
      </c>
      <c r="GM147" s="53">
        <v>1344</v>
      </c>
      <c r="GN147" s="53">
        <v>1285</v>
      </c>
      <c r="GO147" s="53">
        <v>1284</v>
      </c>
      <c r="GP147" s="54">
        <v>1295</v>
      </c>
    </row>
    <row r="148" spans="2:198" x14ac:dyDescent="0.25">
      <c r="B148" s="50"/>
      <c r="C148" s="51" t="s">
        <v>230</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230</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3">
        <v>2838</v>
      </c>
      <c r="GE148" s="53">
        <v>2960</v>
      </c>
      <c r="GF148" s="53">
        <v>2992</v>
      </c>
      <c r="GG148" s="54">
        <v>3032</v>
      </c>
      <c r="GH148" s="52">
        <v>3057</v>
      </c>
      <c r="GI148" s="53">
        <v>3072</v>
      </c>
      <c r="GJ148" s="53">
        <v>3099</v>
      </c>
      <c r="GK148" s="53">
        <v>3152</v>
      </c>
      <c r="GL148" s="53">
        <v>3170</v>
      </c>
      <c r="GM148" s="53">
        <v>3234</v>
      </c>
      <c r="GN148" s="53">
        <v>3271</v>
      </c>
      <c r="GO148" s="53">
        <v>3495</v>
      </c>
      <c r="GP148" s="54">
        <v>3469</v>
      </c>
    </row>
    <row r="149" spans="2:198" x14ac:dyDescent="0.25">
      <c r="B149" s="50"/>
      <c r="C149" s="51" t="s">
        <v>231</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231</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3">
        <v>739</v>
      </c>
      <c r="GE149" s="53">
        <v>748</v>
      </c>
      <c r="GF149" s="53">
        <v>760</v>
      </c>
      <c r="GG149" s="54">
        <v>771</v>
      </c>
      <c r="GH149" s="52">
        <v>778</v>
      </c>
      <c r="GI149" s="53">
        <v>782</v>
      </c>
      <c r="GJ149" s="53">
        <v>804</v>
      </c>
      <c r="GK149" s="53">
        <v>809</v>
      </c>
      <c r="GL149" s="53">
        <v>821</v>
      </c>
      <c r="GM149" s="53">
        <v>817</v>
      </c>
      <c r="GN149" s="53">
        <v>816</v>
      </c>
      <c r="GO149" s="53">
        <v>819</v>
      </c>
      <c r="GP149" s="54">
        <v>848</v>
      </c>
    </row>
    <row r="150" spans="2:198" x14ac:dyDescent="0.25">
      <c r="B150" s="50"/>
      <c r="C150" s="51" t="s">
        <v>232</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232</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3">
        <v>1813</v>
      </c>
      <c r="GE150" s="53">
        <v>1843</v>
      </c>
      <c r="GF150" s="53">
        <v>1844</v>
      </c>
      <c r="GG150" s="54">
        <v>1839</v>
      </c>
      <c r="GH150" s="52">
        <v>1856</v>
      </c>
      <c r="GI150" s="53">
        <v>1843</v>
      </c>
      <c r="GJ150" s="53">
        <v>1856</v>
      </c>
      <c r="GK150" s="53">
        <v>1874</v>
      </c>
      <c r="GL150" s="53">
        <v>1882</v>
      </c>
      <c r="GM150" s="53">
        <v>1908</v>
      </c>
      <c r="GN150" s="53">
        <v>1932</v>
      </c>
      <c r="GO150" s="53">
        <v>1920</v>
      </c>
      <c r="GP150" s="54">
        <v>1973</v>
      </c>
    </row>
    <row r="151" spans="2:198" x14ac:dyDescent="0.25">
      <c r="B151" s="50"/>
      <c r="C151" s="51" t="s">
        <v>233</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233</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3">
        <v>249</v>
      </c>
      <c r="GE151" s="53">
        <v>283</v>
      </c>
      <c r="GF151" s="53">
        <v>283</v>
      </c>
      <c r="GG151" s="54">
        <v>280</v>
      </c>
      <c r="GH151" s="52">
        <v>278</v>
      </c>
      <c r="GI151" s="53">
        <v>273</v>
      </c>
      <c r="GJ151" s="53">
        <v>273</v>
      </c>
      <c r="GK151" s="53">
        <v>276</v>
      </c>
      <c r="GL151" s="53">
        <v>275</v>
      </c>
      <c r="GM151" s="53">
        <v>279</v>
      </c>
      <c r="GN151" s="53">
        <v>277</v>
      </c>
      <c r="GO151" s="53">
        <v>280</v>
      </c>
      <c r="GP151" s="54">
        <v>368</v>
      </c>
    </row>
    <row r="152" spans="2:198" x14ac:dyDescent="0.25">
      <c r="B152" s="50"/>
      <c r="C152" s="51" t="s">
        <v>234</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234</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3">
        <v>5238</v>
      </c>
      <c r="GE152" s="53">
        <v>5290</v>
      </c>
      <c r="GF152" s="53">
        <v>5273</v>
      </c>
      <c r="GG152" s="54">
        <v>5340</v>
      </c>
      <c r="GH152" s="52">
        <v>5305</v>
      </c>
      <c r="GI152" s="53">
        <v>5339</v>
      </c>
      <c r="GJ152" s="53">
        <v>5345</v>
      </c>
      <c r="GK152" s="53">
        <v>5361</v>
      </c>
      <c r="GL152" s="53">
        <v>5392</v>
      </c>
      <c r="GM152" s="53">
        <v>5418</v>
      </c>
      <c r="GN152" s="53">
        <v>5434</v>
      </c>
      <c r="GO152" s="53">
        <v>5429</v>
      </c>
      <c r="GP152" s="54">
        <v>5469</v>
      </c>
    </row>
    <row r="153" spans="2:198" x14ac:dyDescent="0.25">
      <c r="B153" s="50"/>
      <c r="C153" s="51" t="s">
        <v>235</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235</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3">
        <v>4745</v>
      </c>
      <c r="GE153" s="53">
        <v>4797</v>
      </c>
      <c r="GF153" s="53">
        <v>4802</v>
      </c>
      <c r="GG153" s="54">
        <v>4827</v>
      </c>
      <c r="GH153" s="52">
        <v>4858</v>
      </c>
      <c r="GI153" s="53">
        <v>4913</v>
      </c>
      <c r="GJ153" s="53">
        <v>4968</v>
      </c>
      <c r="GK153" s="53">
        <v>5009</v>
      </c>
      <c r="GL153" s="53">
        <v>5079</v>
      </c>
      <c r="GM153" s="53">
        <v>5159</v>
      </c>
      <c r="GN153" s="53">
        <v>5162</v>
      </c>
      <c r="GO153" s="53">
        <v>5137</v>
      </c>
      <c r="GP153" s="54">
        <v>5181</v>
      </c>
    </row>
    <row r="154" spans="2:198" x14ac:dyDescent="0.25">
      <c r="B154" s="50"/>
      <c r="C154" s="51" t="s">
        <v>236</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236</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3">
        <v>667</v>
      </c>
      <c r="GE154" s="53">
        <v>686</v>
      </c>
      <c r="GF154" s="53">
        <v>682</v>
      </c>
      <c r="GG154" s="54">
        <v>685</v>
      </c>
      <c r="GH154" s="52">
        <v>691</v>
      </c>
      <c r="GI154" s="53">
        <v>699</v>
      </c>
      <c r="GJ154" s="53">
        <v>723</v>
      </c>
      <c r="GK154" s="53">
        <v>724</v>
      </c>
      <c r="GL154" s="53">
        <v>722</v>
      </c>
      <c r="GM154" s="53">
        <v>726</v>
      </c>
      <c r="GN154" s="53">
        <v>725</v>
      </c>
      <c r="GO154" s="53">
        <v>719</v>
      </c>
      <c r="GP154" s="54">
        <v>730</v>
      </c>
    </row>
    <row r="155" spans="2:198" x14ac:dyDescent="0.25">
      <c r="B155" s="50"/>
      <c r="C155" s="51" t="s">
        <v>237</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237</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3">
        <v>73104</v>
      </c>
      <c r="GE155" s="53">
        <v>73148</v>
      </c>
      <c r="GF155" s="53">
        <v>73077</v>
      </c>
      <c r="GG155" s="54">
        <v>73013</v>
      </c>
      <c r="GH155" s="52">
        <v>72404</v>
      </c>
      <c r="GI155" s="53">
        <v>72648</v>
      </c>
      <c r="GJ155" s="53">
        <v>73508</v>
      </c>
      <c r="GK155" s="53">
        <v>73510</v>
      </c>
      <c r="GL155" s="53">
        <v>73582</v>
      </c>
      <c r="GM155" s="53">
        <v>73412</v>
      </c>
      <c r="GN155" s="53">
        <v>72124</v>
      </c>
      <c r="GO155" s="53">
        <v>68985</v>
      </c>
      <c r="GP155" s="54">
        <v>68950</v>
      </c>
    </row>
    <row r="156" spans="2:198" x14ac:dyDescent="0.25">
      <c r="B156" s="50"/>
      <c r="C156" s="51" t="s">
        <v>238</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238</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3">
        <v>2258</v>
      </c>
      <c r="GE156" s="53">
        <v>2228</v>
      </c>
      <c r="GF156" s="53">
        <v>2240</v>
      </c>
      <c r="GG156" s="54">
        <v>2240</v>
      </c>
      <c r="GH156" s="52">
        <v>2259</v>
      </c>
      <c r="GI156" s="53">
        <v>2239</v>
      </c>
      <c r="GJ156" s="53">
        <v>2237</v>
      </c>
      <c r="GK156" s="53">
        <v>2229</v>
      </c>
      <c r="GL156" s="53">
        <v>2250</v>
      </c>
      <c r="GM156" s="53">
        <v>2464</v>
      </c>
      <c r="GN156" s="53">
        <v>2504</v>
      </c>
      <c r="GO156" s="53">
        <v>2343</v>
      </c>
      <c r="GP156" s="54">
        <v>2378</v>
      </c>
    </row>
    <row r="157" spans="2:198" x14ac:dyDescent="0.25">
      <c r="B157" s="50"/>
      <c r="C157" s="51" t="s">
        <v>239</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239</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3">
        <v>570</v>
      </c>
      <c r="GE157" s="53">
        <v>581</v>
      </c>
      <c r="GF157" s="53">
        <v>584</v>
      </c>
      <c r="GG157" s="54">
        <v>608</v>
      </c>
      <c r="GH157" s="52">
        <v>649</v>
      </c>
      <c r="GI157" s="53">
        <v>659</v>
      </c>
      <c r="GJ157" s="53">
        <v>657</v>
      </c>
      <c r="GK157" s="53">
        <v>675</v>
      </c>
      <c r="GL157" s="53">
        <v>685</v>
      </c>
      <c r="GM157" s="53">
        <v>702</v>
      </c>
      <c r="GN157" s="53">
        <v>703</v>
      </c>
      <c r="GO157" s="53">
        <v>688</v>
      </c>
      <c r="GP157" s="54">
        <v>738</v>
      </c>
    </row>
    <row r="158" spans="2:198" x14ac:dyDescent="0.25">
      <c r="B158" s="50"/>
      <c r="C158" s="51" t="s">
        <v>240</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240</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3">
        <v>1261</v>
      </c>
      <c r="GE158" s="53">
        <v>1262</v>
      </c>
      <c r="GF158" s="53">
        <v>1281</v>
      </c>
      <c r="GG158" s="54">
        <v>1280</v>
      </c>
      <c r="GH158" s="52">
        <v>1292</v>
      </c>
      <c r="GI158" s="53">
        <v>1306</v>
      </c>
      <c r="GJ158" s="53">
        <v>1328</v>
      </c>
      <c r="GK158" s="53">
        <v>1322</v>
      </c>
      <c r="GL158" s="53">
        <v>1326</v>
      </c>
      <c r="GM158" s="53">
        <v>1337</v>
      </c>
      <c r="GN158" s="53">
        <v>1333</v>
      </c>
      <c r="GO158" s="53">
        <v>1311</v>
      </c>
      <c r="GP158" s="54">
        <v>1330</v>
      </c>
    </row>
    <row r="159" spans="2:198" ht="13" thickBot="1" x14ac:dyDescent="0.3">
      <c r="B159" s="69"/>
      <c r="C159" s="70" t="s">
        <v>241</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241</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2">
        <v>1024</v>
      </c>
      <c r="GE159" s="72">
        <v>1058</v>
      </c>
      <c r="GF159" s="72">
        <v>1068</v>
      </c>
      <c r="GG159" s="73">
        <v>1017</v>
      </c>
      <c r="GH159" s="71">
        <v>999</v>
      </c>
      <c r="GI159" s="72">
        <v>1024</v>
      </c>
      <c r="GJ159" s="72">
        <v>1044</v>
      </c>
      <c r="GK159" s="72">
        <v>1049</v>
      </c>
      <c r="GL159" s="72">
        <v>1065</v>
      </c>
      <c r="GM159" s="72">
        <v>1079</v>
      </c>
      <c r="GN159" s="72">
        <v>1084</v>
      </c>
      <c r="GO159" s="72">
        <v>1083</v>
      </c>
      <c r="GP159" s="73">
        <v>1136</v>
      </c>
    </row>
    <row r="160" spans="2:198" ht="13" thickBot="1" x14ac:dyDescent="0.3">
      <c r="B160" s="60" t="s">
        <v>242</v>
      </c>
      <c r="C160" s="61"/>
      <c r="D160" s="64">
        <f t="shared" ref="D160:BO160" si="31">SUM(D130:D159)</f>
        <v>36033</v>
      </c>
      <c r="E160" s="64">
        <f t="shared" si="31"/>
        <v>39942</v>
      </c>
      <c r="F160" s="64">
        <f t="shared" si="31"/>
        <v>44882</v>
      </c>
      <c r="G160" s="62">
        <f t="shared" si="31"/>
        <v>44815</v>
      </c>
      <c r="H160" s="63">
        <f t="shared" si="31"/>
        <v>44914</v>
      </c>
      <c r="I160" s="63">
        <f t="shared" si="31"/>
        <v>43636</v>
      </c>
      <c r="J160" s="63">
        <f t="shared" si="31"/>
        <v>44191</v>
      </c>
      <c r="K160" s="63">
        <f t="shared" si="31"/>
        <v>44376</v>
      </c>
      <c r="L160" s="63">
        <f t="shared" si="31"/>
        <v>43433</v>
      </c>
      <c r="M160" s="63">
        <f t="shared" si="31"/>
        <v>44413</v>
      </c>
      <c r="N160" s="63">
        <f t="shared" si="31"/>
        <v>45171</v>
      </c>
      <c r="O160" s="63">
        <f t="shared" si="31"/>
        <v>45631</v>
      </c>
      <c r="P160" s="63">
        <f t="shared" si="31"/>
        <v>44839</v>
      </c>
      <c r="Q160" s="63">
        <f t="shared" si="31"/>
        <v>46111</v>
      </c>
      <c r="R160" s="64">
        <f t="shared" si="31"/>
        <v>46114</v>
      </c>
      <c r="S160" s="63">
        <f t="shared" si="31"/>
        <v>45900</v>
      </c>
      <c r="T160" s="63">
        <f t="shared" si="31"/>
        <v>46301</v>
      </c>
      <c r="U160" s="63">
        <f t="shared" si="31"/>
        <v>47800</v>
      </c>
      <c r="V160" s="63">
        <f t="shared" si="31"/>
        <v>48987</v>
      </c>
      <c r="W160" s="63">
        <f t="shared" si="31"/>
        <v>50496</v>
      </c>
      <c r="X160" s="63">
        <f t="shared" si="31"/>
        <v>51827</v>
      </c>
      <c r="Y160" s="63">
        <f t="shared" si="31"/>
        <v>53134</v>
      </c>
      <c r="Z160" s="63">
        <f t="shared" si="31"/>
        <v>54803</v>
      </c>
      <c r="AA160" s="63">
        <f t="shared" si="31"/>
        <v>55732</v>
      </c>
      <c r="AB160" s="63">
        <f t="shared" si="31"/>
        <v>56691</v>
      </c>
      <c r="AC160" s="63">
        <f t="shared" si="31"/>
        <v>57613</v>
      </c>
      <c r="AD160" s="64">
        <f t="shared" si="31"/>
        <v>58145</v>
      </c>
      <c r="AE160" s="63">
        <f t="shared" si="31"/>
        <v>57695</v>
      </c>
      <c r="AF160" s="63">
        <f t="shared" si="31"/>
        <v>58767</v>
      </c>
      <c r="AG160" s="114">
        <f t="shared" si="31"/>
        <v>59059</v>
      </c>
      <c r="AH160" s="63">
        <f t="shared" si="31"/>
        <v>60944</v>
      </c>
      <c r="AI160" s="63">
        <f t="shared" si="31"/>
        <v>61579</v>
      </c>
      <c r="AJ160" s="63">
        <f t="shared" si="31"/>
        <v>62499</v>
      </c>
      <c r="AK160" s="63">
        <f t="shared" si="31"/>
        <v>63561</v>
      </c>
      <c r="AL160" s="63">
        <f t="shared" si="31"/>
        <v>63585</v>
      </c>
      <c r="AM160" s="63">
        <f t="shared" si="31"/>
        <v>63813</v>
      </c>
      <c r="AN160" s="63">
        <f t="shared" si="31"/>
        <v>65296</v>
      </c>
      <c r="AO160" s="63">
        <f t="shared" si="31"/>
        <v>65681</v>
      </c>
      <c r="AP160" s="64">
        <f t="shared" si="31"/>
        <v>65565</v>
      </c>
      <c r="AQ160" s="62">
        <f t="shared" si="31"/>
        <v>65399</v>
      </c>
      <c r="AR160" s="63">
        <f t="shared" si="31"/>
        <v>65006</v>
      </c>
      <c r="AS160" s="63">
        <f t="shared" si="31"/>
        <v>68412</v>
      </c>
      <c r="AT160" s="63">
        <f t="shared" si="31"/>
        <v>68634</v>
      </c>
      <c r="AU160" s="63">
        <f t="shared" si="31"/>
        <v>68318</v>
      </c>
      <c r="AV160" s="63">
        <f t="shared" si="31"/>
        <v>69609</v>
      </c>
      <c r="AW160" s="63">
        <f t="shared" si="31"/>
        <v>69890</v>
      </c>
      <c r="AX160" s="63">
        <f t="shared" si="31"/>
        <v>69662</v>
      </c>
      <c r="AY160" s="63">
        <f t="shared" si="31"/>
        <v>69703</v>
      </c>
      <c r="AZ160" s="63">
        <f t="shared" si="31"/>
        <v>70735</v>
      </c>
      <c r="BA160" s="63">
        <f t="shared" si="31"/>
        <v>70557</v>
      </c>
      <c r="BB160" s="64">
        <f t="shared" si="31"/>
        <v>69736</v>
      </c>
      <c r="BC160" s="62">
        <f t="shared" si="31"/>
        <v>69715</v>
      </c>
      <c r="BD160" s="63">
        <f t="shared" si="31"/>
        <v>69099</v>
      </c>
      <c r="BE160" s="63">
        <f t="shared" si="31"/>
        <v>70970</v>
      </c>
      <c r="BF160" s="63">
        <f t="shared" si="31"/>
        <v>71588</v>
      </c>
      <c r="BG160" s="63">
        <f t="shared" si="31"/>
        <v>72238</v>
      </c>
      <c r="BH160" s="63">
        <f t="shared" si="31"/>
        <v>73258</v>
      </c>
      <c r="BI160" s="63">
        <f t="shared" si="31"/>
        <v>73921</v>
      </c>
      <c r="BJ160" s="63">
        <f t="shared" si="31"/>
        <v>74669</v>
      </c>
      <c r="BK160" s="63">
        <f t="shared" si="31"/>
        <v>75020</v>
      </c>
      <c r="BL160" s="63">
        <f t="shared" si="31"/>
        <v>75935</v>
      </c>
      <c r="BM160" s="63">
        <f t="shared" si="31"/>
        <v>75995</v>
      </c>
      <c r="BN160" s="64">
        <f t="shared" si="31"/>
        <v>75983</v>
      </c>
      <c r="BO160" s="62">
        <f t="shared" si="31"/>
        <v>76170</v>
      </c>
      <c r="BP160" s="63">
        <f t="shared" ref="BP160:EA160" si="32">SUM(BP130:BP159)</f>
        <v>75927</v>
      </c>
      <c r="BQ160" s="63">
        <f t="shared" si="32"/>
        <v>77762</v>
      </c>
      <c r="BR160" s="63">
        <f t="shared" si="32"/>
        <v>79622</v>
      </c>
      <c r="BS160" s="63">
        <f t="shared" si="32"/>
        <v>80618</v>
      </c>
      <c r="BT160" s="63">
        <f t="shared" si="32"/>
        <v>80877</v>
      </c>
      <c r="BU160" s="63">
        <f t="shared" si="32"/>
        <v>82643</v>
      </c>
      <c r="BV160" s="63">
        <f t="shared" si="32"/>
        <v>84087</v>
      </c>
      <c r="BW160" s="63">
        <f t="shared" si="32"/>
        <v>84715</v>
      </c>
      <c r="BX160" s="63">
        <f t="shared" si="32"/>
        <v>85118</v>
      </c>
      <c r="BY160" s="63">
        <f t="shared" si="32"/>
        <v>85524</v>
      </c>
      <c r="BZ160" s="64">
        <f t="shared" si="32"/>
        <v>86715</v>
      </c>
      <c r="CA160" s="63">
        <f t="shared" si="32"/>
        <v>86462</v>
      </c>
      <c r="CB160" s="63">
        <f t="shared" si="32"/>
        <v>86859</v>
      </c>
      <c r="CC160" s="63">
        <f t="shared" si="32"/>
        <v>89326</v>
      </c>
      <c r="CD160" s="63">
        <f t="shared" si="32"/>
        <v>90735</v>
      </c>
      <c r="CE160" s="63">
        <f t="shared" si="32"/>
        <v>92122</v>
      </c>
      <c r="CF160" s="63">
        <f t="shared" si="32"/>
        <v>93763</v>
      </c>
      <c r="CG160" s="63">
        <f t="shared" si="32"/>
        <v>95052</v>
      </c>
      <c r="CH160" s="63">
        <f t="shared" si="32"/>
        <v>88052</v>
      </c>
      <c r="CI160" s="63">
        <f t="shared" si="32"/>
        <v>96825</v>
      </c>
      <c r="CJ160" s="63">
        <f t="shared" si="32"/>
        <v>97879</v>
      </c>
      <c r="CK160" s="63">
        <f t="shared" si="32"/>
        <v>98373</v>
      </c>
      <c r="CL160" s="64">
        <f t="shared" si="32"/>
        <v>98775</v>
      </c>
      <c r="CM160" s="63">
        <f t="shared" si="32"/>
        <v>98909</v>
      </c>
      <c r="CN160" s="63">
        <f t="shared" si="32"/>
        <v>99730</v>
      </c>
      <c r="CO160" s="63">
        <f t="shared" si="32"/>
        <v>101690</v>
      </c>
      <c r="CP160" s="63">
        <f t="shared" si="32"/>
        <v>102635</v>
      </c>
      <c r="CQ160" s="63">
        <f t="shared" si="32"/>
        <v>104342</v>
      </c>
      <c r="CR160" s="63">
        <f t="shared" si="32"/>
        <v>104931</v>
      </c>
      <c r="CS160" s="63">
        <f t="shared" si="32"/>
        <v>105521</v>
      </c>
      <c r="CT160" s="63">
        <f t="shared" si="32"/>
        <v>105747</v>
      </c>
      <c r="CU160" s="63">
        <f t="shared" si="32"/>
        <v>106280</v>
      </c>
      <c r="CV160" s="63">
        <f t="shared" si="32"/>
        <v>106252</v>
      </c>
      <c r="CW160" s="63">
        <f t="shared" si="32"/>
        <v>107647</v>
      </c>
      <c r="CX160" s="64">
        <f t="shared" si="32"/>
        <v>107743</v>
      </c>
      <c r="CY160" s="63">
        <f t="shared" si="32"/>
        <v>108296</v>
      </c>
      <c r="CZ160" s="63">
        <f t="shared" si="32"/>
        <v>109209</v>
      </c>
      <c r="DA160" s="63">
        <f t="shared" si="32"/>
        <v>111235</v>
      </c>
      <c r="DB160" s="63">
        <f t="shared" si="32"/>
        <v>112246</v>
      </c>
      <c r="DC160" s="63">
        <f t="shared" si="32"/>
        <v>113382</v>
      </c>
      <c r="DD160" s="63">
        <f t="shared" si="32"/>
        <v>115108</v>
      </c>
      <c r="DE160" s="63">
        <f t="shared" si="32"/>
        <v>117755</v>
      </c>
      <c r="DF160" s="63">
        <f t="shared" si="32"/>
        <v>121737</v>
      </c>
      <c r="DG160" s="63">
        <f t="shared" si="32"/>
        <v>125684</v>
      </c>
      <c r="DH160" s="63">
        <f t="shared" si="32"/>
        <v>129257</v>
      </c>
      <c r="DI160" s="63">
        <f t="shared" si="32"/>
        <v>129932</v>
      </c>
      <c r="DJ160" s="64">
        <f t="shared" si="32"/>
        <v>131204</v>
      </c>
      <c r="DL160" s="60" t="s">
        <v>242</v>
      </c>
      <c r="DM160" s="61"/>
      <c r="DN160" s="62">
        <f t="shared" si="32"/>
        <v>136519</v>
      </c>
      <c r="DO160" s="63">
        <f t="shared" si="32"/>
        <v>134504</v>
      </c>
      <c r="DP160" s="63">
        <f t="shared" si="32"/>
        <v>136385</v>
      </c>
      <c r="DQ160" s="63">
        <f t="shared" si="32"/>
        <v>136787</v>
      </c>
      <c r="DR160" s="63">
        <f t="shared" si="32"/>
        <v>133683</v>
      </c>
      <c r="DS160" s="63">
        <f t="shared" si="32"/>
        <v>134377</v>
      </c>
      <c r="DT160" s="63">
        <f t="shared" si="32"/>
        <v>135058</v>
      </c>
      <c r="DU160" s="63">
        <f t="shared" si="32"/>
        <v>135427</v>
      </c>
      <c r="DV160" s="63">
        <f t="shared" si="32"/>
        <v>135655</v>
      </c>
      <c r="DW160" s="63">
        <f t="shared" si="32"/>
        <v>135835</v>
      </c>
      <c r="DX160" s="63">
        <f t="shared" si="32"/>
        <v>136405</v>
      </c>
      <c r="DY160" s="64">
        <f t="shared" si="32"/>
        <v>136011</v>
      </c>
      <c r="DZ160" s="63">
        <f t="shared" si="32"/>
        <v>136312</v>
      </c>
      <c r="EA160" s="63">
        <f t="shared" si="32"/>
        <v>137789</v>
      </c>
      <c r="EB160" s="63">
        <f t="shared" ref="EB160:FX160" si="33">SUM(EB130:EB159)</f>
        <v>139655</v>
      </c>
      <c r="EC160" s="63">
        <f t="shared" si="33"/>
        <v>142374</v>
      </c>
      <c r="ED160" s="63">
        <f t="shared" si="33"/>
        <v>144353</v>
      </c>
      <c r="EE160" s="63">
        <f t="shared" si="33"/>
        <v>146795</v>
      </c>
      <c r="EF160" s="63">
        <f t="shared" si="33"/>
        <v>149067</v>
      </c>
      <c r="EG160" s="63">
        <f t="shared" si="33"/>
        <v>151139</v>
      </c>
      <c r="EH160" s="63">
        <f t="shared" si="33"/>
        <v>153077</v>
      </c>
      <c r="EI160" s="63">
        <f t="shared" si="33"/>
        <v>155034</v>
      </c>
      <c r="EJ160" s="63">
        <f t="shared" si="33"/>
        <v>155764</v>
      </c>
      <c r="EK160" s="64">
        <f t="shared" si="33"/>
        <v>156325</v>
      </c>
      <c r="EL160" s="62">
        <f t="shared" si="33"/>
        <v>157267</v>
      </c>
      <c r="EM160" s="63">
        <f t="shared" si="33"/>
        <v>159317</v>
      </c>
      <c r="EN160" s="63">
        <f t="shared" si="33"/>
        <v>163651</v>
      </c>
      <c r="EO160" s="63">
        <f t="shared" si="33"/>
        <v>167189</v>
      </c>
      <c r="EP160" s="63">
        <f t="shared" si="33"/>
        <v>169421</v>
      </c>
      <c r="EQ160" s="63">
        <f t="shared" si="33"/>
        <v>172473</v>
      </c>
      <c r="ER160" s="63">
        <f t="shared" si="33"/>
        <v>174485</v>
      </c>
      <c r="ES160" s="63">
        <f t="shared" si="33"/>
        <v>175899</v>
      </c>
      <c r="ET160" s="63">
        <f t="shared" si="33"/>
        <v>176860</v>
      </c>
      <c r="EU160" s="63">
        <f t="shared" si="33"/>
        <v>178414</v>
      </c>
      <c r="EV160" s="63">
        <f t="shared" si="33"/>
        <v>179604</v>
      </c>
      <c r="EW160" s="64">
        <f t="shared" si="33"/>
        <v>181767</v>
      </c>
      <c r="EX160" s="62">
        <f t="shared" si="33"/>
        <v>181587</v>
      </c>
      <c r="EY160" s="63">
        <f t="shared" si="33"/>
        <v>181976</v>
      </c>
      <c r="EZ160" s="63">
        <f t="shared" si="33"/>
        <v>185422</v>
      </c>
      <c r="FA160" s="63">
        <f t="shared" si="33"/>
        <v>187654</v>
      </c>
      <c r="FB160" s="63">
        <f t="shared" si="33"/>
        <v>188268</v>
      </c>
      <c r="FC160" s="63">
        <f t="shared" si="33"/>
        <v>188859</v>
      </c>
      <c r="FD160" s="63">
        <f t="shared" si="33"/>
        <v>189545</v>
      </c>
      <c r="FE160" s="63">
        <f t="shared" si="33"/>
        <v>191797</v>
      </c>
      <c r="FF160" s="63">
        <f t="shared" si="33"/>
        <v>192462</v>
      </c>
      <c r="FG160" s="63">
        <f t="shared" si="33"/>
        <v>193878</v>
      </c>
      <c r="FH160" s="63">
        <f t="shared" si="33"/>
        <v>194541</v>
      </c>
      <c r="FI160" s="64">
        <f t="shared" si="33"/>
        <v>191083</v>
      </c>
      <c r="FJ160" s="62">
        <f t="shared" si="33"/>
        <v>189228</v>
      </c>
      <c r="FK160" s="63">
        <f t="shared" si="33"/>
        <v>189287</v>
      </c>
      <c r="FL160" s="63">
        <f t="shared" si="33"/>
        <v>194268</v>
      </c>
      <c r="FM160" s="63">
        <f t="shared" si="33"/>
        <v>194054</v>
      </c>
      <c r="FN160" s="63">
        <f t="shared" si="33"/>
        <v>193513</v>
      </c>
      <c r="FO160" s="63">
        <f t="shared" si="33"/>
        <v>193332</v>
      </c>
      <c r="FP160" s="63">
        <f t="shared" si="33"/>
        <v>193583</v>
      </c>
      <c r="FQ160" s="63">
        <f t="shared" si="33"/>
        <v>195990</v>
      </c>
      <c r="FR160" s="63">
        <f t="shared" si="33"/>
        <v>196184</v>
      </c>
      <c r="FS160" s="63">
        <f t="shared" si="33"/>
        <v>196587</v>
      </c>
      <c r="FT160" s="63">
        <f t="shared" si="33"/>
        <v>196477</v>
      </c>
      <c r="FU160" s="64">
        <f t="shared" si="33"/>
        <v>196614</v>
      </c>
      <c r="FV160" s="62">
        <f t="shared" si="33"/>
        <v>196475</v>
      </c>
      <c r="FW160" s="63">
        <f t="shared" si="33"/>
        <v>196594</v>
      </c>
      <c r="FX160" s="63">
        <f t="shared" si="33"/>
        <v>198482</v>
      </c>
      <c r="FY160" s="63">
        <f t="shared" ref="FY160:GH160" si="34">SUM(FY130:FY159)</f>
        <v>200259</v>
      </c>
      <c r="FZ160" s="63">
        <f t="shared" si="34"/>
        <v>201593</v>
      </c>
      <c r="GA160" s="63">
        <f t="shared" si="34"/>
        <v>202166</v>
      </c>
      <c r="GB160" s="63">
        <f t="shared" si="34"/>
        <v>202485</v>
      </c>
      <c r="GC160" s="63">
        <f t="shared" si="34"/>
        <v>203949</v>
      </c>
      <c r="GD160" s="63">
        <f t="shared" si="34"/>
        <v>209357</v>
      </c>
      <c r="GE160" s="63">
        <f t="shared" si="34"/>
        <v>210330</v>
      </c>
      <c r="GF160" s="63">
        <f t="shared" si="34"/>
        <v>210435</v>
      </c>
      <c r="GG160" s="64">
        <f t="shared" si="34"/>
        <v>211205</v>
      </c>
      <c r="GH160" s="62">
        <f t="shared" si="34"/>
        <v>210564</v>
      </c>
      <c r="GI160" s="63">
        <f t="shared" ref="GI160:GP160" si="35">SUM(GI130:GI159)</f>
        <v>211858</v>
      </c>
      <c r="GJ160" s="63">
        <f t="shared" si="35"/>
        <v>213475</v>
      </c>
      <c r="GK160" s="63">
        <f t="shared" si="35"/>
        <v>214160</v>
      </c>
      <c r="GL160" s="63">
        <f t="shared" si="35"/>
        <v>214763</v>
      </c>
      <c r="GM160" s="63">
        <f t="shared" si="35"/>
        <v>215244</v>
      </c>
      <c r="GN160" s="63">
        <f t="shared" si="35"/>
        <v>215343</v>
      </c>
      <c r="GO160" s="63">
        <f t="shared" si="35"/>
        <v>214425</v>
      </c>
      <c r="GP160" s="64">
        <f t="shared" si="35"/>
        <v>215420</v>
      </c>
    </row>
    <row r="161" spans="2:198" x14ac:dyDescent="0.25">
      <c r="B161" s="74">
        <v>8</v>
      </c>
      <c r="C161" s="65" t="s">
        <v>243</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243</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7">
        <v>235</v>
      </c>
      <c r="GE161" s="67">
        <v>250</v>
      </c>
      <c r="GF161" s="67">
        <v>240</v>
      </c>
      <c r="GG161" s="68">
        <v>193</v>
      </c>
      <c r="GH161" s="66">
        <v>174</v>
      </c>
      <c r="GI161" s="67">
        <v>167</v>
      </c>
      <c r="GJ161" s="67">
        <v>173</v>
      </c>
      <c r="GK161" s="67">
        <v>170</v>
      </c>
      <c r="GL161" s="67">
        <v>175</v>
      </c>
      <c r="GM161" s="67">
        <v>177</v>
      </c>
      <c r="GN161" s="67">
        <v>180</v>
      </c>
      <c r="GO161" s="67">
        <v>185</v>
      </c>
      <c r="GP161" s="68">
        <v>187</v>
      </c>
    </row>
    <row r="162" spans="2:198" x14ac:dyDescent="0.25">
      <c r="B162" s="50"/>
      <c r="C162" s="51" t="s">
        <v>244</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244</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3">
        <v>130</v>
      </c>
      <c r="GE162" s="53">
        <v>143</v>
      </c>
      <c r="GF162" s="53">
        <v>147</v>
      </c>
      <c r="GG162" s="54">
        <v>146</v>
      </c>
      <c r="GH162" s="52">
        <v>153</v>
      </c>
      <c r="GI162" s="53">
        <v>158</v>
      </c>
      <c r="GJ162" s="53">
        <v>174</v>
      </c>
      <c r="GK162" s="53">
        <v>177</v>
      </c>
      <c r="GL162" s="53">
        <v>176</v>
      </c>
      <c r="GM162" s="53">
        <v>184</v>
      </c>
      <c r="GN162" s="53">
        <v>181</v>
      </c>
      <c r="GO162" s="53">
        <v>186</v>
      </c>
      <c r="GP162" s="54">
        <v>204</v>
      </c>
    </row>
    <row r="163" spans="2:198" x14ac:dyDescent="0.25">
      <c r="B163" s="50"/>
      <c r="C163" s="51" t="s">
        <v>245</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245</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3">
        <v>8140</v>
      </c>
      <c r="GE163" s="53">
        <v>8169</v>
      </c>
      <c r="GF163" s="53">
        <v>8251</v>
      </c>
      <c r="GG163" s="54">
        <v>8308</v>
      </c>
      <c r="GH163" s="52">
        <v>8333</v>
      </c>
      <c r="GI163" s="53">
        <v>8380</v>
      </c>
      <c r="GJ163" s="53">
        <v>8402</v>
      </c>
      <c r="GK163" s="53">
        <v>8432</v>
      </c>
      <c r="GL163" s="53">
        <v>8457</v>
      </c>
      <c r="GM163" s="53">
        <v>8509</v>
      </c>
      <c r="GN163" s="53">
        <v>8544</v>
      </c>
      <c r="GO163" s="53">
        <v>8402</v>
      </c>
      <c r="GP163" s="54">
        <v>8498</v>
      </c>
    </row>
    <row r="164" spans="2:198" x14ac:dyDescent="0.25">
      <c r="B164" s="50"/>
      <c r="C164" s="51" t="s">
        <v>246</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247</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3">
        <v>5275</v>
      </c>
      <c r="GE164" s="53">
        <v>5315</v>
      </c>
      <c r="GF164" s="53">
        <v>5321</v>
      </c>
      <c r="GG164" s="54">
        <v>5331</v>
      </c>
      <c r="GH164" s="52">
        <v>5332</v>
      </c>
      <c r="GI164" s="53">
        <v>5339</v>
      </c>
      <c r="GJ164" s="53">
        <v>5383</v>
      </c>
      <c r="GK164" s="53">
        <v>5437</v>
      </c>
      <c r="GL164" s="53">
        <v>5467</v>
      </c>
      <c r="GM164" s="53">
        <v>5504</v>
      </c>
      <c r="GN164" s="53">
        <v>5508</v>
      </c>
      <c r="GO164" s="53">
        <v>5445</v>
      </c>
      <c r="GP164" s="54">
        <v>5478</v>
      </c>
    </row>
    <row r="165" spans="2:198" x14ac:dyDescent="0.25">
      <c r="B165" s="50"/>
      <c r="C165" s="51" t="s">
        <v>247</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248</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3">
        <v>5109</v>
      </c>
      <c r="GE165" s="53">
        <v>5133</v>
      </c>
      <c r="GF165" s="53">
        <v>5133</v>
      </c>
      <c r="GG165" s="54">
        <v>5155</v>
      </c>
      <c r="GH165" s="52">
        <v>5132</v>
      </c>
      <c r="GI165" s="53">
        <v>5163</v>
      </c>
      <c r="GJ165" s="53">
        <v>5217</v>
      </c>
      <c r="GK165" s="53">
        <v>5227</v>
      </c>
      <c r="GL165" s="53">
        <v>5216</v>
      </c>
      <c r="GM165" s="53">
        <v>5275</v>
      </c>
      <c r="GN165" s="53">
        <v>5331</v>
      </c>
      <c r="GO165" s="53">
        <v>5280</v>
      </c>
      <c r="GP165" s="54">
        <v>5390</v>
      </c>
    </row>
    <row r="166" spans="2:198" x14ac:dyDescent="0.25">
      <c r="B166" s="50"/>
      <c r="C166" s="51" t="s">
        <v>248</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249</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3">
        <v>26600</v>
      </c>
      <c r="GE166" s="53">
        <v>26700</v>
      </c>
      <c r="GF166" s="53">
        <v>26747</v>
      </c>
      <c r="GG166" s="54">
        <v>26837</v>
      </c>
      <c r="GH166" s="52">
        <v>26693</v>
      </c>
      <c r="GI166" s="53">
        <v>26759</v>
      </c>
      <c r="GJ166" s="53">
        <v>26773</v>
      </c>
      <c r="GK166" s="53">
        <v>26939</v>
      </c>
      <c r="GL166" s="53">
        <v>26982</v>
      </c>
      <c r="GM166" s="53">
        <v>26912</v>
      </c>
      <c r="GN166" s="53">
        <v>26550</v>
      </c>
      <c r="GO166" s="53">
        <v>26817</v>
      </c>
      <c r="GP166" s="54">
        <v>26645</v>
      </c>
    </row>
    <row r="167" spans="2:198" x14ac:dyDescent="0.25">
      <c r="B167" s="50"/>
      <c r="C167" s="51" t="s">
        <v>249</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255</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3">
        <v>85234</v>
      </c>
      <c r="GE167" s="53">
        <v>85368</v>
      </c>
      <c r="GF167" s="53">
        <v>85373</v>
      </c>
      <c r="GG167" s="54">
        <v>85385</v>
      </c>
      <c r="GH167" s="52">
        <v>84685</v>
      </c>
      <c r="GI167" s="53">
        <v>84800</v>
      </c>
      <c r="GJ167" s="53">
        <v>86404</v>
      </c>
      <c r="GK167" s="53">
        <v>86597</v>
      </c>
      <c r="GL167" s="53">
        <v>86865</v>
      </c>
      <c r="GM167" s="53">
        <v>85201</v>
      </c>
      <c r="GN167" s="53">
        <v>84749</v>
      </c>
      <c r="GO167" s="53">
        <v>84895</v>
      </c>
      <c r="GP167" s="54">
        <v>84485</v>
      </c>
    </row>
    <row r="168" spans="2:198" x14ac:dyDescent="0.25">
      <c r="B168" s="50"/>
      <c r="C168" s="51" t="s">
        <v>250</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256</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3">
        <v>1039</v>
      </c>
      <c r="GE168" s="53">
        <v>1046</v>
      </c>
      <c r="GF168" s="53">
        <v>1051</v>
      </c>
      <c r="GG168" s="54">
        <v>1045</v>
      </c>
      <c r="GH168" s="52">
        <v>1072</v>
      </c>
      <c r="GI168" s="53">
        <v>1084</v>
      </c>
      <c r="GJ168" s="53">
        <v>1076</v>
      </c>
      <c r="GK168" s="53">
        <v>1069</v>
      </c>
      <c r="GL168" s="53">
        <v>1070</v>
      </c>
      <c r="GM168" s="53">
        <v>1078</v>
      </c>
      <c r="GN168" s="53">
        <v>1090</v>
      </c>
      <c r="GO168" s="53">
        <v>1082</v>
      </c>
      <c r="GP168" s="54">
        <v>1115</v>
      </c>
    </row>
    <row r="169" spans="2:198" x14ac:dyDescent="0.25">
      <c r="B169" s="50"/>
      <c r="C169" s="51" t="s">
        <v>251</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257</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3">
        <v>36821</v>
      </c>
      <c r="GE169" s="53">
        <v>36895</v>
      </c>
      <c r="GF169" s="53">
        <v>36813</v>
      </c>
      <c r="GG169" s="54">
        <v>37065</v>
      </c>
      <c r="GH169" s="52">
        <v>37117</v>
      </c>
      <c r="GI169" s="53">
        <v>37241</v>
      </c>
      <c r="GJ169" s="53">
        <v>37315</v>
      </c>
      <c r="GK169" s="53">
        <v>37485</v>
      </c>
      <c r="GL169" s="53">
        <v>37450</v>
      </c>
      <c r="GM169" s="53">
        <v>37489</v>
      </c>
      <c r="GN169" s="53">
        <v>37477</v>
      </c>
      <c r="GO169" s="53">
        <v>37868</v>
      </c>
      <c r="GP169" s="54">
        <v>38126</v>
      </c>
    </row>
    <row r="170" spans="2:198" x14ac:dyDescent="0.25">
      <c r="B170" s="50"/>
      <c r="C170" s="51" t="s">
        <v>252</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258</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3">
        <v>7713</v>
      </c>
      <c r="GE170" s="53">
        <v>7737</v>
      </c>
      <c r="GF170" s="53">
        <v>7798</v>
      </c>
      <c r="GG170" s="54">
        <v>7853</v>
      </c>
      <c r="GH170" s="52">
        <v>7817</v>
      </c>
      <c r="GI170" s="53">
        <v>7851</v>
      </c>
      <c r="GJ170" s="53">
        <v>7819</v>
      </c>
      <c r="GK170" s="53">
        <v>7827</v>
      </c>
      <c r="GL170" s="53">
        <v>7823</v>
      </c>
      <c r="GM170" s="53">
        <v>7822</v>
      </c>
      <c r="GN170" s="53">
        <v>7915</v>
      </c>
      <c r="GO170" s="53">
        <v>7855</v>
      </c>
      <c r="GP170" s="54">
        <v>7857</v>
      </c>
    </row>
    <row r="171" spans="2:198" x14ac:dyDescent="0.25">
      <c r="B171" s="50"/>
      <c r="C171" s="51" t="s">
        <v>253</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260</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3">
        <v>1042</v>
      </c>
      <c r="GE171" s="53">
        <v>1054</v>
      </c>
      <c r="GF171" s="53">
        <v>1067</v>
      </c>
      <c r="GG171" s="54">
        <v>1069</v>
      </c>
      <c r="GH171" s="52">
        <v>1103</v>
      </c>
      <c r="GI171" s="53">
        <v>1150</v>
      </c>
      <c r="GJ171" s="53">
        <v>1173</v>
      </c>
      <c r="GK171" s="53">
        <v>1198</v>
      </c>
      <c r="GL171" s="53">
        <v>1220</v>
      </c>
      <c r="GM171" s="53">
        <v>1258</v>
      </c>
      <c r="GN171" s="53">
        <v>1283</v>
      </c>
      <c r="GO171" s="53">
        <v>1288</v>
      </c>
      <c r="GP171" s="54">
        <v>1320</v>
      </c>
    </row>
    <row r="172" spans="2:198" x14ac:dyDescent="0.25">
      <c r="B172" s="50"/>
      <c r="C172" s="51" t="s">
        <v>254</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261</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3">
        <v>19675</v>
      </c>
      <c r="GE172" s="53">
        <v>17380</v>
      </c>
      <c r="GF172" s="53">
        <v>17336</v>
      </c>
      <c r="GG172" s="54">
        <v>17431</v>
      </c>
      <c r="GH172" s="52">
        <v>17413</v>
      </c>
      <c r="GI172" s="53">
        <v>17434</v>
      </c>
      <c r="GJ172" s="53">
        <v>17674</v>
      </c>
      <c r="GK172" s="53">
        <v>17748</v>
      </c>
      <c r="GL172" s="53">
        <v>17898</v>
      </c>
      <c r="GM172" s="53">
        <v>19272</v>
      </c>
      <c r="GN172" s="53">
        <v>27829</v>
      </c>
      <c r="GO172" s="53">
        <v>27629</v>
      </c>
      <c r="GP172" s="54">
        <v>27508</v>
      </c>
    </row>
    <row r="173" spans="2:198" x14ac:dyDescent="0.25">
      <c r="B173" s="50"/>
      <c r="C173" s="51" t="s">
        <v>255</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262</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3">
        <v>5977</v>
      </c>
      <c r="GE173" s="53">
        <v>6041</v>
      </c>
      <c r="GF173" s="53">
        <v>6064</v>
      </c>
      <c r="GG173" s="54">
        <v>6137</v>
      </c>
      <c r="GH173" s="52">
        <v>6167</v>
      </c>
      <c r="GI173" s="53">
        <v>6217</v>
      </c>
      <c r="GJ173" s="53">
        <v>6239</v>
      </c>
      <c r="GK173" s="53">
        <v>6241</v>
      </c>
      <c r="GL173" s="53">
        <v>6223</v>
      </c>
      <c r="GM173" s="53">
        <v>6275</v>
      </c>
      <c r="GN173" s="53">
        <v>6320</v>
      </c>
      <c r="GO173" s="53">
        <v>6290</v>
      </c>
      <c r="GP173" s="54">
        <v>6301</v>
      </c>
    </row>
    <row r="174" spans="2:198" x14ac:dyDescent="0.25">
      <c r="B174" s="50"/>
      <c r="C174" s="51" t="s">
        <v>256</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263</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3">
        <v>4145</v>
      </c>
      <c r="GE174" s="53">
        <v>4123</v>
      </c>
      <c r="GF174" s="53">
        <v>4126</v>
      </c>
      <c r="GG174" s="54">
        <v>4152</v>
      </c>
      <c r="GH174" s="52">
        <v>4131</v>
      </c>
      <c r="GI174" s="53">
        <v>4106</v>
      </c>
      <c r="GJ174" s="53">
        <v>4094</v>
      </c>
      <c r="GK174" s="53">
        <v>4108</v>
      </c>
      <c r="GL174" s="53">
        <v>4107</v>
      </c>
      <c r="GM174" s="53">
        <v>4115</v>
      </c>
      <c r="GN174" s="53">
        <v>4118</v>
      </c>
      <c r="GO174" s="53">
        <v>4137</v>
      </c>
      <c r="GP174" s="54">
        <v>4180</v>
      </c>
    </row>
    <row r="175" spans="2:198" x14ac:dyDescent="0.25">
      <c r="B175" s="50"/>
      <c r="C175" s="51" t="s">
        <v>257</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264</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3">
        <v>5900</v>
      </c>
      <c r="GE175" s="53">
        <v>5949</v>
      </c>
      <c r="GF175" s="53">
        <v>5924</v>
      </c>
      <c r="GG175" s="54">
        <v>5930</v>
      </c>
      <c r="GH175" s="52">
        <v>5932</v>
      </c>
      <c r="GI175" s="53">
        <v>5970</v>
      </c>
      <c r="GJ175" s="53">
        <v>5959</v>
      </c>
      <c r="GK175" s="53">
        <v>6050</v>
      </c>
      <c r="GL175" s="53">
        <v>6073</v>
      </c>
      <c r="GM175" s="53">
        <v>6086</v>
      </c>
      <c r="GN175" s="53">
        <v>6106</v>
      </c>
      <c r="GO175" s="53">
        <v>6315</v>
      </c>
      <c r="GP175" s="54">
        <v>6419</v>
      </c>
    </row>
    <row r="176" spans="2:198" x14ac:dyDescent="0.25">
      <c r="B176" s="50"/>
      <c r="C176" s="51" t="s">
        <v>258</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265</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3">
        <v>4953</v>
      </c>
      <c r="GE176" s="53">
        <v>4946</v>
      </c>
      <c r="GF176" s="53">
        <v>4936</v>
      </c>
      <c r="GG176" s="54">
        <v>4987</v>
      </c>
      <c r="GH176" s="52">
        <v>4994</v>
      </c>
      <c r="GI176" s="53">
        <v>5025</v>
      </c>
      <c r="GJ176" s="53">
        <v>5047</v>
      </c>
      <c r="GK176" s="53">
        <v>5074</v>
      </c>
      <c r="GL176" s="53">
        <v>5104</v>
      </c>
      <c r="GM176" s="53">
        <v>5133</v>
      </c>
      <c r="GN176" s="53">
        <v>5169</v>
      </c>
      <c r="GO176" s="53">
        <v>4890</v>
      </c>
      <c r="GP176" s="54">
        <v>4913</v>
      </c>
    </row>
    <row r="177" spans="2:198" x14ac:dyDescent="0.25">
      <c r="B177" s="50"/>
      <c r="C177" s="51" t="s">
        <v>259</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266</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3">
        <v>47190</v>
      </c>
      <c r="GE177" s="53">
        <v>47180</v>
      </c>
      <c r="GF177" s="53">
        <v>47208</v>
      </c>
      <c r="GG177" s="54">
        <v>47334</v>
      </c>
      <c r="GH177" s="52">
        <v>47074</v>
      </c>
      <c r="GI177" s="53">
        <v>47342</v>
      </c>
      <c r="GJ177" s="53">
        <v>47601</v>
      </c>
      <c r="GK177" s="53">
        <v>47759</v>
      </c>
      <c r="GL177" s="53">
        <v>47976</v>
      </c>
      <c r="GM177" s="53">
        <v>47365</v>
      </c>
      <c r="GN177" s="53">
        <v>47381</v>
      </c>
      <c r="GO177" s="53">
        <v>60270</v>
      </c>
      <c r="GP177" s="54">
        <v>59035</v>
      </c>
    </row>
    <row r="178" spans="2:198" x14ac:dyDescent="0.25">
      <c r="B178" s="50"/>
      <c r="C178" s="51" t="s">
        <v>260</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267</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3">
        <v>11410</v>
      </c>
      <c r="GE178" s="53">
        <v>11426</v>
      </c>
      <c r="GF178" s="53">
        <v>11425</v>
      </c>
      <c r="GG178" s="54">
        <v>11533</v>
      </c>
      <c r="GH178" s="52">
        <v>11430</v>
      </c>
      <c r="GI178" s="53">
        <v>11507</v>
      </c>
      <c r="GJ178" s="53">
        <v>11544</v>
      </c>
      <c r="GK178" s="53">
        <v>11566</v>
      </c>
      <c r="GL178" s="53">
        <v>11569</v>
      </c>
      <c r="GM178" s="53">
        <v>11565</v>
      </c>
      <c r="GN178" s="53">
        <v>11550</v>
      </c>
      <c r="GO178" s="53">
        <v>11463</v>
      </c>
      <c r="GP178" s="54">
        <v>11542</v>
      </c>
    </row>
    <row r="179" spans="2:198" x14ac:dyDescent="0.25">
      <c r="B179" s="50"/>
      <c r="C179" s="51" t="s">
        <v>261</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268</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3">
        <v>5015</v>
      </c>
      <c r="GE179" s="53">
        <v>5025</v>
      </c>
      <c r="GF179" s="53">
        <v>5015</v>
      </c>
      <c r="GG179" s="54">
        <v>5081</v>
      </c>
      <c r="GH179" s="52">
        <v>5008</v>
      </c>
      <c r="GI179" s="53">
        <v>5010</v>
      </c>
      <c r="GJ179" s="53">
        <v>4988</v>
      </c>
      <c r="GK179" s="53">
        <v>5032</v>
      </c>
      <c r="GL179" s="53">
        <v>5012</v>
      </c>
      <c r="GM179" s="53">
        <v>5037</v>
      </c>
      <c r="GN179" s="53">
        <v>5112</v>
      </c>
      <c r="GO179" s="53">
        <v>5043</v>
      </c>
      <c r="GP179" s="54">
        <v>5040</v>
      </c>
    </row>
    <row r="180" spans="2:198" x14ac:dyDescent="0.25">
      <c r="B180" s="50"/>
      <c r="C180" s="51" t="s">
        <v>262</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269</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3">
        <v>5598</v>
      </c>
      <c r="GE180" s="53">
        <v>5561</v>
      </c>
      <c r="GF180" s="53">
        <v>5538</v>
      </c>
      <c r="GG180" s="54">
        <v>5565</v>
      </c>
      <c r="GH180" s="52">
        <v>5545</v>
      </c>
      <c r="GI180" s="53">
        <v>5470</v>
      </c>
      <c r="GJ180" s="53">
        <v>5477</v>
      </c>
      <c r="GK180" s="53">
        <v>5506</v>
      </c>
      <c r="GL180" s="53">
        <v>5579</v>
      </c>
      <c r="GM180" s="53">
        <v>5593</v>
      </c>
      <c r="GN180" s="53">
        <v>5563</v>
      </c>
      <c r="GO180" s="53">
        <v>5563</v>
      </c>
      <c r="GP180" s="54">
        <v>5660</v>
      </c>
    </row>
    <row r="181" spans="2:198" x14ac:dyDescent="0.25">
      <c r="B181" s="50"/>
      <c r="C181" s="51" t="s">
        <v>263</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270</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3">
        <v>756</v>
      </c>
      <c r="GE181" s="53">
        <v>760</v>
      </c>
      <c r="GF181" s="53">
        <v>769</v>
      </c>
      <c r="GG181" s="54">
        <v>772</v>
      </c>
      <c r="GH181" s="52">
        <v>776</v>
      </c>
      <c r="GI181" s="53">
        <v>760</v>
      </c>
      <c r="GJ181" s="53">
        <v>786</v>
      </c>
      <c r="GK181" s="53">
        <v>809</v>
      </c>
      <c r="GL181" s="53">
        <v>833</v>
      </c>
      <c r="GM181" s="53">
        <v>836</v>
      </c>
      <c r="GN181" s="53">
        <v>836</v>
      </c>
      <c r="GO181" s="53">
        <v>789</v>
      </c>
      <c r="GP181" s="54">
        <v>805</v>
      </c>
    </row>
    <row r="182" spans="2:198" x14ac:dyDescent="0.25">
      <c r="B182" s="50"/>
      <c r="C182" s="51" t="s">
        <v>264</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274</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3">
        <v>13402</v>
      </c>
      <c r="GE182" s="53">
        <v>13496</v>
      </c>
      <c r="GF182" s="53">
        <v>13570</v>
      </c>
      <c r="GG182" s="54">
        <v>13590</v>
      </c>
      <c r="GH182" s="52">
        <v>13599</v>
      </c>
      <c r="GI182" s="53">
        <v>13606</v>
      </c>
      <c r="GJ182" s="53">
        <v>13692</v>
      </c>
      <c r="GK182" s="53">
        <v>13691</v>
      </c>
      <c r="GL182" s="53">
        <v>13687</v>
      </c>
      <c r="GM182" s="53">
        <v>13750</v>
      </c>
      <c r="GN182" s="53">
        <v>14086</v>
      </c>
      <c r="GO182" s="53">
        <v>13985</v>
      </c>
      <c r="GP182" s="54">
        <v>13897</v>
      </c>
    </row>
    <row r="183" spans="2:198" x14ac:dyDescent="0.25">
      <c r="B183" s="50"/>
      <c r="C183" s="51" t="s">
        <v>265</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277</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3">
        <v>468</v>
      </c>
      <c r="GE183" s="53">
        <v>472</v>
      </c>
      <c r="GF183" s="53">
        <v>478</v>
      </c>
      <c r="GG183" s="54">
        <v>484</v>
      </c>
      <c r="GH183" s="52">
        <v>484</v>
      </c>
      <c r="GI183" s="53">
        <v>482</v>
      </c>
      <c r="GJ183" s="53">
        <v>491</v>
      </c>
      <c r="GK183" s="53">
        <v>504</v>
      </c>
      <c r="GL183" s="53">
        <v>511</v>
      </c>
      <c r="GM183" s="53">
        <v>530</v>
      </c>
      <c r="GN183" s="53">
        <v>547</v>
      </c>
      <c r="GO183" s="53">
        <v>529</v>
      </c>
      <c r="GP183" s="54">
        <v>544</v>
      </c>
    </row>
    <row r="184" spans="2:198" x14ac:dyDescent="0.25">
      <c r="B184" s="50"/>
      <c r="C184" s="51" t="s">
        <v>266</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278</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3">
        <v>209</v>
      </c>
      <c r="GE184" s="53">
        <v>227</v>
      </c>
      <c r="GF184" s="53">
        <v>217</v>
      </c>
      <c r="GG184" s="54">
        <v>148</v>
      </c>
      <c r="GH184" s="52">
        <v>148</v>
      </c>
      <c r="GI184" s="53">
        <v>141</v>
      </c>
      <c r="GJ184" s="53">
        <v>150</v>
      </c>
      <c r="GK184" s="53">
        <v>156</v>
      </c>
      <c r="GL184" s="53">
        <v>168</v>
      </c>
      <c r="GM184" s="53">
        <v>169</v>
      </c>
      <c r="GN184" s="53">
        <v>172</v>
      </c>
      <c r="GO184" s="53">
        <v>166</v>
      </c>
      <c r="GP184" s="54">
        <v>178</v>
      </c>
    </row>
    <row r="185" spans="2:198" x14ac:dyDescent="0.25">
      <c r="B185" s="50"/>
      <c r="C185" s="51" t="s">
        <v>267</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286</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3">
        <v>47857</v>
      </c>
      <c r="GE185" s="53">
        <v>47983</v>
      </c>
      <c r="GF185" s="53">
        <v>47910</v>
      </c>
      <c r="GG185" s="54">
        <v>48083</v>
      </c>
      <c r="GH185" s="52">
        <v>47892</v>
      </c>
      <c r="GI185" s="53">
        <v>48053</v>
      </c>
      <c r="GJ185" s="53">
        <v>48180</v>
      </c>
      <c r="GK185" s="53">
        <v>48239</v>
      </c>
      <c r="GL185" s="53">
        <v>48273</v>
      </c>
      <c r="GM185" s="53">
        <v>47839</v>
      </c>
      <c r="GN185" s="53">
        <v>47768</v>
      </c>
      <c r="GO185" s="53">
        <v>47166</v>
      </c>
      <c r="GP185" s="54">
        <v>47041</v>
      </c>
    </row>
    <row r="186" spans="2:198" x14ac:dyDescent="0.25">
      <c r="B186" s="50"/>
      <c r="C186" s="51" t="s">
        <v>268</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287</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3">
        <v>567</v>
      </c>
      <c r="GE186" s="53">
        <v>566</v>
      </c>
      <c r="GF186" s="53">
        <v>564</v>
      </c>
      <c r="GG186" s="54">
        <v>568</v>
      </c>
      <c r="GH186" s="52">
        <v>561</v>
      </c>
      <c r="GI186" s="53">
        <v>561</v>
      </c>
      <c r="GJ186" s="53">
        <v>564</v>
      </c>
      <c r="GK186" s="53">
        <v>566</v>
      </c>
      <c r="GL186" s="53">
        <v>568</v>
      </c>
      <c r="GM186" s="53">
        <v>564</v>
      </c>
      <c r="GN186" s="53">
        <v>564</v>
      </c>
      <c r="GO186" s="53">
        <v>546</v>
      </c>
      <c r="GP186" s="54">
        <v>558</v>
      </c>
    </row>
    <row r="187" spans="2:198" x14ac:dyDescent="0.25">
      <c r="B187" s="50"/>
      <c r="C187" s="51" t="s">
        <v>269</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288</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3">
        <v>1772</v>
      </c>
      <c r="GE187" s="53">
        <v>1761</v>
      </c>
      <c r="GF187" s="53">
        <v>1757</v>
      </c>
      <c r="GG187" s="54">
        <v>1745</v>
      </c>
      <c r="GH187" s="52">
        <v>1751</v>
      </c>
      <c r="GI187" s="53">
        <v>1767</v>
      </c>
      <c r="GJ187" s="53">
        <v>1796</v>
      </c>
      <c r="GK187" s="53">
        <v>1811</v>
      </c>
      <c r="GL187" s="53">
        <v>1833</v>
      </c>
      <c r="GM187" s="53">
        <v>1867</v>
      </c>
      <c r="GN187" s="53">
        <v>1930</v>
      </c>
      <c r="GO187" s="53">
        <v>1942</v>
      </c>
      <c r="GP187" s="54">
        <v>1982</v>
      </c>
    </row>
    <row r="188" spans="2:198" x14ac:dyDescent="0.25">
      <c r="B188" s="50"/>
      <c r="C188" s="51" t="s">
        <v>270</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289</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3">
        <v>2236</v>
      </c>
      <c r="GE188" s="53">
        <v>2253</v>
      </c>
      <c r="GF188" s="53">
        <v>2267</v>
      </c>
      <c r="GG188" s="54">
        <v>2272</v>
      </c>
      <c r="GH188" s="52">
        <v>2269</v>
      </c>
      <c r="GI188" s="53">
        <v>2279</v>
      </c>
      <c r="GJ188" s="53">
        <v>2307</v>
      </c>
      <c r="GK188" s="53">
        <v>2335</v>
      </c>
      <c r="GL188" s="53">
        <v>2832</v>
      </c>
      <c r="GM188" s="53">
        <v>2893</v>
      </c>
      <c r="GN188" s="53">
        <v>3002</v>
      </c>
      <c r="GO188" s="53">
        <v>3025</v>
      </c>
      <c r="GP188" s="54">
        <v>3075</v>
      </c>
    </row>
    <row r="189" spans="2:198" x14ac:dyDescent="0.25">
      <c r="B189" s="50"/>
      <c r="C189" s="51" t="s">
        <v>271</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290</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3">
        <v>52017</v>
      </c>
      <c r="GE189" s="53">
        <v>54324</v>
      </c>
      <c r="GF189" s="53">
        <v>54483</v>
      </c>
      <c r="GG189" s="54">
        <v>54651</v>
      </c>
      <c r="GH189" s="52">
        <v>54343</v>
      </c>
      <c r="GI189" s="53">
        <v>54803</v>
      </c>
      <c r="GJ189" s="53">
        <v>54915</v>
      </c>
      <c r="GK189" s="53">
        <v>54870</v>
      </c>
      <c r="GL189" s="53">
        <v>54731</v>
      </c>
      <c r="GM189" s="53">
        <v>53066</v>
      </c>
      <c r="GN189" s="53">
        <v>45441</v>
      </c>
      <c r="GO189" s="53">
        <v>45342</v>
      </c>
      <c r="GP189" s="54">
        <v>45279</v>
      </c>
    </row>
    <row r="190" spans="2:198" x14ac:dyDescent="0.25">
      <c r="B190" s="50"/>
      <c r="C190" s="51" t="s">
        <v>272</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291</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3">
        <v>256</v>
      </c>
      <c r="GE190" s="53">
        <v>261</v>
      </c>
      <c r="GF190" s="53">
        <v>264</v>
      </c>
      <c r="GG190" s="54">
        <v>254</v>
      </c>
      <c r="GH190" s="52">
        <v>254</v>
      </c>
      <c r="GI190" s="53">
        <v>249</v>
      </c>
      <c r="GJ190" s="53">
        <v>280</v>
      </c>
      <c r="GK190" s="53">
        <v>285</v>
      </c>
      <c r="GL190" s="53">
        <v>306</v>
      </c>
      <c r="GM190" s="53">
        <v>318</v>
      </c>
      <c r="GN190" s="53">
        <v>336</v>
      </c>
      <c r="GO190" s="53">
        <v>328</v>
      </c>
      <c r="GP190" s="54">
        <v>351</v>
      </c>
    </row>
    <row r="191" spans="2:198" x14ac:dyDescent="0.25">
      <c r="B191" s="50"/>
      <c r="C191" s="51" t="s">
        <v>273</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292</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3">
        <v>15345</v>
      </c>
      <c r="GE191" s="53">
        <v>15443</v>
      </c>
      <c r="GF191" s="53">
        <v>15491</v>
      </c>
      <c r="GG191" s="54">
        <v>15601</v>
      </c>
      <c r="GH191" s="52">
        <v>15714</v>
      </c>
      <c r="GI191" s="53">
        <v>15765</v>
      </c>
      <c r="GJ191" s="53">
        <v>15803</v>
      </c>
      <c r="GK191" s="53">
        <v>15854</v>
      </c>
      <c r="GL191" s="53">
        <v>15903</v>
      </c>
      <c r="GM191" s="53">
        <v>15885</v>
      </c>
      <c r="GN191" s="53">
        <v>15844</v>
      </c>
      <c r="GO191" s="53">
        <v>15721</v>
      </c>
      <c r="GP191" s="54">
        <v>15890</v>
      </c>
    </row>
    <row r="192" spans="2:198" x14ac:dyDescent="0.25">
      <c r="B192" s="50"/>
      <c r="C192" s="51" t="s">
        <v>274</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294</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3">
        <v>2986</v>
      </c>
      <c r="GE192" s="53">
        <v>2990</v>
      </c>
      <c r="GF192" s="53">
        <v>2991</v>
      </c>
      <c r="GG192" s="54">
        <v>2986</v>
      </c>
      <c r="GH192" s="52">
        <v>2985</v>
      </c>
      <c r="GI192" s="53">
        <v>3002</v>
      </c>
      <c r="GJ192" s="53">
        <v>3043</v>
      </c>
      <c r="GK192" s="53">
        <v>3062</v>
      </c>
      <c r="GL192" s="53">
        <v>3070</v>
      </c>
      <c r="GM192" s="53">
        <v>3085</v>
      </c>
      <c r="GN192" s="53">
        <v>3094</v>
      </c>
      <c r="GO192" s="53">
        <v>3024</v>
      </c>
      <c r="GP192" s="54">
        <v>3074</v>
      </c>
    </row>
    <row r="193" spans="2:198" ht="13" thickBot="1" x14ac:dyDescent="0.3">
      <c r="B193" s="50"/>
      <c r="C193" s="51" t="s">
        <v>275</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295</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3">
        <v>3137</v>
      </c>
      <c r="GE193" s="53">
        <v>3138</v>
      </c>
      <c r="GF193" s="53">
        <v>3129</v>
      </c>
      <c r="GG193" s="54">
        <v>3144</v>
      </c>
      <c r="GH193" s="52">
        <v>3138</v>
      </c>
      <c r="GI193" s="53">
        <v>3126</v>
      </c>
      <c r="GJ193" s="53">
        <v>3146</v>
      </c>
      <c r="GK193" s="53">
        <v>3238</v>
      </c>
      <c r="GL193" s="53">
        <v>3277</v>
      </c>
      <c r="GM193" s="53">
        <v>3294</v>
      </c>
      <c r="GN193" s="53">
        <v>3464</v>
      </c>
      <c r="GO193" s="53">
        <v>3353</v>
      </c>
      <c r="GP193" s="54">
        <v>3347</v>
      </c>
    </row>
    <row r="194" spans="2:198" ht="13" thickBot="1" x14ac:dyDescent="0.3">
      <c r="B194" s="50"/>
      <c r="C194" s="51" t="s">
        <v>276</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297</v>
      </c>
      <c r="DM194" s="61"/>
      <c r="DN194" s="62">
        <f t="shared" ref="DN194:FX194" si="36">SUM(DN161:DN193)</f>
        <v>304292</v>
      </c>
      <c r="DO194" s="63">
        <f t="shared" si="36"/>
        <v>305094</v>
      </c>
      <c r="DP194" s="63">
        <f t="shared" si="36"/>
        <v>308394</v>
      </c>
      <c r="DQ194" s="63">
        <f t="shared" si="36"/>
        <v>308777</v>
      </c>
      <c r="DR194" s="63">
        <f t="shared" si="36"/>
        <v>311269</v>
      </c>
      <c r="DS194" s="63">
        <f t="shared" si="36"/>
        <v>312241</v>
      </c>
      <c r="DT194" s="63">
        <f t="shared" si="36"/>
        <v>312538</v>
      </c>
      <c r="DU194" s="63">
        <f t="shared" si="36"/>
        <v>311454</v>
      </c>
      <c r="DV194" s="63">
        <f t="shared" si="36"/>
        <v>310747</v>
      </c>
      <c r="DW194" s="63">
        <f t="shared" si="36"/>
        <v>309019</v>
      </c>
      <c r="DX194" s="63">
        <f t="shared" si="36"/>
        <v>311697</v>
      </c>
      <c r="DY194" s="64">
        <f t="shared" si="36"/>
        <v>310664</v>
      </c>
      <c r="DZ194" s="63">
        <f t="shared" si="36"/>
        <v>310360</v>
      </c>
      <c r="EA194" s="63">
        <f t="shared" si="36"/>
        <v>310405</v>
      </c>
      <c r="EB194" s="63">
        <f t="shared" si="36"/>
        <v>312362</v>
      </c>
      <c r="EC194" s="63">
        <f t="shared" si="36"/>
        <v>314029</v>
      </c>
      <c r="ED194" s="63">
        <f t="shared" si="36"/>
        <v>316591</v>
      </c>
      <c r="EE194" s="63">
        <f t="shared" si="36"/>
        <v>319134</v>
      </c>
      <c r="EF194" s="63">
        <f t="shared" si="36"/>
        <v>323157</v>
      </c>
      <c r="EG194" s="63">
        <f t="shared" si="36"/>
        <v>327100</v>
      </c>
      <c r="EH194" s="63">
        <f t="shared" si="36"/>
        <v>331752</v>
      </c>
      <c r="EI194" s="63">
        <f t="shared" si="36"/>
        <v>335914</v>
      </c>
      <c r="EJ194" s="63">
        <f t="shared" si="36"/>
        <v>338776</v>
      </c>
      <c r="EK194" s="64">
        <f t="shared" si="36"/>
        <v>342405</v>
      </c>
      <c r="EL194" s="62">
        <f t="shared" si="36"/>
        <v>345877</v>
      </c>
      <c r="EM194" s="63">
        <f t="shared" si="36"/>
        <v>349891</v>
      </c>
      <c r="EN194" s="63">
        <f t="shared" si="36"/>
        <v>356876</v>
      </c>
      <c r="EO194" s="63">
        <f t="shared" si="36"/>
        <v>362889</v>
      </c>
      <c r="EP194" s="63">
        <f t="shared" si="36"/>
        <v>369033</v>
      </c>
      <c r="EQ194" s="63">
        <f t="shared" si="36"/>
        <v>372349</v>
      </c>
      <c r="ER194" s="63">
        <f t="shared" si="36"/>
        <v>376197</v>
      </c>
      <c r="ES194" s="63">
        <f t="shared" si="36"/>
        <v>377821</v>
      </c>
      <c r="ET194" s="63">
        <f t="shared" si="36"/>
        <v>382385</v>
      </c>
      <c r="EU194" s="63">
        <f t="shared" si="36"/>
        <v>384902</v>
      </c>
      <c r="EV194" s="63">
        <f t="shared" si="36"/>
        <v>386289</v>
      </c>
      <c r="EW194" s="64">
        <f t="shared" si="36"/>
        <v>388972</v>
      </c>
      <c r="EX194" s="62">
        <f t="shared" si="36"/>
        <v>389645</v>
      </c>
      <c r="EY194" s="63">
        <f t="shared" si="36"/>
        <v>389582</v>
      </c>
      <c r="EZ194" s="63">
        <f t="shared" si="36"/>
        <v>394862</v>
      </c>
      <c r="FA194" s="63">
        <f t="shared" si="36"/>
        <v>399686</v>
      </c>
      <c r="FB194" s="63">
        <f t="shared" si="36"/>
        <v>400119</v>
      </c>
      <c r="FC194" s="63">
        <f t="shared" si="36"/>
        <v>402364</v>
      </c>
      <c r="FD194" s="63">
        <f t="shared" si="36"/>
        <v>404049</v>
      </c>
      <c r="FE194" s="63">
        <f t="shared" si="36"/>
        <v>408283</v>
      </c>
      <c r="FF194" s="63">
        <f t="shared" si="36"/>
        <v>409374</v>
      </c>
      <c r="FG194" s="63">
        <f t="shared" si="36"/>
        <v>411479</v>
      </c>
      <c r="FH194" s="63">
        <f t="shared" si="36"/>
        <v>412870</v>
      </c>
      <c r="FI194" s="64">
        <f t="shared" si="36"/>
        <v>407586</v>
      </c>
      <c r="FJ194" s="62">
        <f t="shared" si="36"/>
        <v>404713</v>
      </c>
      <c r="FK194" s="63">
        <f t="shared" si="36"/>
        <v>405479</v>
      </c>
      <c r="FL194" s="63">
        <f t="shared" si="36"/>
        <v>407969</v>
      </c>
      <c r="FM194" s="63">
        <f t="shared" si="36"/>
        <v>409219</v>
      </c>
      <c r="FN194" s="63">
        <f t="shared" si="36"/>
        <v>409074</v>
      </c>
      <c r="FO194" s="63">
        <f t="shared" si="36"/>
        <v>408139</v>
      </c>
      <c r="FP194" s="63">
        <f t="shared" si="36"/>
        <v>408749</v>
      </c>
      <c r="FQ194" s="63">
        <f t="shared" si="36"/>
        <v>414530</v>
      </c>
      <c r="FR194" s="63">
        <f t="shared" si="36"/>
        <v>415002</v>
      </c>
      <c r="FS194" s="63">
        <f t="shared" si="36"/>
        <v>417279</v>
      </c>
      <c r="FT194" s="63">
        <f t="shared" si="36"/>
        <v>417529</v>
      </c>
      <c r="FU194" s="64">
        <f t="shared" si="36"/>
        <v>417603</v>
      </c>
      <c r="FV194" s="62">
        <f t="shared" si="36"/>
        <v>417876</v>
      </c>
      <c r="FW194" s="63">
        <f t="shared" si="36"/>
        <v>418096</v>
      </c>
      <c r="FX194" s="63">
        <f t="shared" si="36"/>
        <v>420685</v>
      </c>
      <c r="FY194" s="63">
        <f t="shared" ref="FY194:GH194" si="37">SUM(FY161:FY193)</f>
        <v>423092</v>
      </c>
      <c r="FZ194" s="63">
        <f t="shared" si="37"/>
        <v>424821</v>
      </c>
      <c r="GA194" s="63">
        <f t="shared" si="37"/>
        <v>425928</v>
      </c>
      <c r="GB194" s="63">
        <f t="shared" si="37"/>
        <v>426620</v>
      </c>
      <c r="GC194" s="63">
        <f t="shared" si="37"/>
        <v>428484</v>
      </c>
      <c r="GD194" s="63">
        <f t="shared" si="37"/>
        <v>428209</v>
      </c>
      <c r="GE194" s="63">
        <f t="shared" si="37"/>
        <v>429115</v>
      </c>
      <c r="GF194" s="63">
        <f t="shared" si="37"/>
        <v>429403</v>
      </c>
      <c r="GG194" s="64">
        <f t="shared" si="37"/>
        <v>430835</v>
      </c>
      <c r="GH194" s="62">
        <f t="shared" si="37"/>
        <v>429219</v>
      </c>
      <c r="GI194" s="63">
        <f t="shared" ref="GI194:GP194" si="38">SUM(GI161:GI193)</f>
        <v>430767</v>
      </c>
      <c r="GJ194" s="63">
        <f t="shared" si="38"/>
        <v>433685</v>
      </c>
      <c r="GK194" s="63">
        <f t="shared" si="38"/>
        <v>435062</v>
      </c>
      <c r="GL194" s="63">
        <f t="shared" si="38"/>
        <v>436434</v>
      </c>
      <c r="GM194" s="63">
        <f t="shared" si="38"/>
        <v>433946</v>
      </c>
      <c r="GN194" s="63">
        <f t="shared" si="38"/>
        <v>435040</v>
      </c>
      <c r="GO194" s="63">
        <f t="shared" si="38"/>
        <v>446819</v>
      </c>
      <c r="GP194" s="64">
        <f t="shared" si="38"/>
        <v>445924</v>
      </c>
    </row>
    <row r="195" spans="2:198" x14ac:dyDescent="0.25">
      <c r="B195" s="50"/>
      <c r="C195" s="51" t="s">
        <v>277</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298</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7">
        <v>14062</v>
      </c>
      <c r="GE195" s="67">
        <v>14084</v>
      </c>
      <c r="GF195" s="67">
        <v>14011</v>
      </c>
      <c r="GG195" s="68">
        <v>14168</v>
      </c>
      <c r="GH195" s="66">
        <v>14018</v>
      </c>
      <c r="GI195" s="67">
        <v>14098</v>
      </c>
      <c r="GJ195" s="67">
        <v>14107</v>
      </c>
      <c r="GK195" s="67">
        <v>14119</v>
      </c>
      <c r="GL195" s="67">
        <v>14189</v>
      </c>
      <c r="GM195" s="67">
        <v>14199</v>
      </c>
      <c r="GN195" s="67">
        <v>14452</v>
      </c>
      <c r="GO195" s="67">
        <v>14516</v>
      </c>
      <c r="GP195" s="68">
        <v>14437</v>
      </c>
    </row>
    <row r="196" spans="2:198" x14ac:dyDescent="0.25">
      <c r="B196" s="50"/>
      <c r="C196" s="51" t="s">
        <v>278</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299</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3">
        <v>1732</v>
      </c>
      <c r="GE196" s="53">
        <v>1729</v>
      </c>
      <c r="GF196" s="53">
        <v>1729</v>
      </c>
      <c r="GG196" s="54">
        <v>1737</v>
      </c>
      <c r="GH196" s="52">
        <v>1745</v>
      </c>
      <c r="GI196" s="53">
        <v>1749</v>
      </c>
      <c r="GJ196" s="53">
        <v>1772</v>
      </c>
      <c r="GK196" s="53">
        <v>1799</v>
      </c>
      <c r="GL196" s="53">
        <v>1817</v>
      </c>
      <c r="GM196" s="53">
        <v>1822</v>
      </c>
      <c r="GN196" s="53">
        <v>1841</v>
      </c>
      <c r="GO196" s="53">
        <v>1825</v>
      </c>
      <c r="GP196" s="54">
        <v>1934</v>
      </c>
    </row>
    <row r="197" spans="2:198" x14ac:dyDescent="0.25">
      <c r="B197" s="50"/>
      <c r="C197" s="51" t="s">
        <v>279</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300</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3">
        <v>636</v>
      </c>
      <c r="GE197" s="53">
        <v>653</v>
      </c>
      <c r="GF197" s="53">
        <v>657</v>
      </c>
      <c r="GG197" s="54">
        <v>659</v>
      </c>
      <c r="GH197" s="52">
        <v>672</v>
      </c>
      <c r="GI197" s="53">
        <v>681</v>
      </c>
      <c r="GJ197" s="53">
        <v>691</v>
      </c>
      <c r="GK197" s="53">
        <v>698</v>
      </c>
      <c r="GL197" s="53">
        <v>701</v>
      </c>
      <c r="GM197" s="53">
        <v>708</v>
      </c>
      <c r="GN197" s="53">
        <v>717</v>
      </c>
      <c r="GO197" s="53">
        <v>713</v>
      </c>
      <c r="GP197" s="54">
        <v>744</v>
      </c>
    </row>
    <row r="198" spans="2:198" x14ac:dyDescent="0.25">
      <c r="B198" s="50"/>
      <c r="C198" s="51" t="s">
        <v>280</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301</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3">
        <v>3999</v>
      </c>
      <c r="GE198" s="53">
        <v>4007</v>
      </c>
      <c r="GF198" s="53">
        <v>4012</v>
      </c>
      <c r="GG198" s="54">
        <v>4047</v>
      </c>
      <c r="GH198" s="52">
        <v>4019</v>
      </c>
      <c r="GI198" s="53">
        <v>4030</v>
      </c>
      <c r="GJ198" s="53">
        <v>4063</v>
      </c>
      <c r="GK198" s="53">
        <v>4088</v>
      </c>
      <c r="GL198" s="53">
        <v>4136</v>
      </c>
      <c r="GM198" s="53">
        <v>4124</v>
      </c>
      <c r="GN198" s="53">
        <v>4137</v>
      </c>
      <c r="GO198" s="53">
        <v>4139</v>
      </c>
      <c r="GP198" s="54">
        <v>4191</v>
      </c>
    </row>
    <row r="199" spans="2:198" x14ac:dyDescent="0.25">
      <c r="B199" s="50"/>
      <c r="C199" s="51" t="s">
        <v>281</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302</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3">
        <v>2393</v>
      </c>
      <c r="GE199" s="53">
        <v>2405</v>
      </c>
      <c r="GF199" s="53">
        <v>2410</v>
      </c>
      <c r="GG199" s="54">
        <v>2435</v>
      </c>
      <c r="GH199" s="52">
        <v>2476</v>
      </c>
      <c r="GI199" s="53">
        <v>2475</v>
      </c>
      <c r="GJ199" s="53">
        <v>2497</v>
      </c>
      <c r="GK199" s="53">
        <v>2534</v>
      </c>
      <c r="GL199" s="53">
        <v>2569</v>
      </c>
      <c r="GM199" s="53">
        <v>2679</v>
      </c>
      <c r="GN199" s="53">
        <v>2687</v>
      </c>
      <c r="GO199" s="53">
        <v>2696</v>
      </c>
      <c r="GP199" s="54">
        <v>2761</v>
      </c>
    </row>
    <row r="200" spans="2:198" x14ac:dyDescent="0.25">
      <c r="B200" s="50"/>
      <c r="C200" s="51" t="s">
        <v>282</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303</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3">
        <v>3280</v>
      </c>
      <c r="GE200" s="53">
        <v>3267</v>
      </c>
      <c r="GF200" s="53">
        <v>3296</v>
      </c>
      <c r="GG200" s="54">
        <v>3326</v>
      </c>
      <c r="GH200" s="52">
        <v>3349</v>
      </c>
      <c r="GI200" s="53">
        <v>3371</v>
      </c>
      <c r="GJ200" s="53">
        <v>3426</v>
      </c>
      <c r="GK200" s="53">
        <v>3497</v>
      </c>
      <c r="GL200" s="53">
        <v>3536</v>
      </c>
      <c r="GM200" s="53">
        <v>3574</v>
      </c>
      <c r="GN200" s="53">
        <v>3588</v>
      </c>
      <c r="GO200" s="53">
        <v>3609</v>
      </c>
      <c r="GP200" s="54">
        <v>3677</v>
      </c>
    </row>
    <row r="201" spans="2:198" x14ac:dyDescent="0.25">
      <c r="B201" s="50"/>
      <c r="C201" s="51" t="s">
        <v>283</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304</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3">
        <v>283</v>
      </c>
      <c r="GE201" s="53">
        <v>283</v>
      </c>
      <c r="GF201" s="53">
        <v>286</v>
      </c>
      <c r="GG201" s="54">
        <v>283</v>
      </c>
      <c r="GH201" s="52">
        <v>286</v>
      </c>
      <c r="GI201" s="53">
        <v>298</v>
      </c>
      <c r="GJ201" s="53">
        <v>293</v>
      </c>
      <c r="GK201" s="53">
        <v>307</v>
      </c>
      <c r="GL201" s="53">
        <v>311</v>
      </c>
      <c r="GM201" s="53">
        <v>324</v>
      </c>
      <c r="GN201" s="53">
        <v>324</v>
      </c>
      <c r="GO201" s="53">
        <v>333</v>
      </c>
      <c r="GP201" s="54">
        <v>348</v>
      </c>
    </row>
    <row r="202" spans="2:198" x14ac:dyDescent="0.25">
      <c r="B202" s="50"/>
      <c r="C202" s="51" t="s">
        <v>284</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305</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3">
        <v>880</v>
      </c>
      <c r="GE202" s="53">
        <v>882</v>
      </c>
      <c r="GF202" s="53">
        <v>876</v>
      </c>
      <c r="GG202" s="54">
        <v>888</v>
      </c>
      <c r="GH202" s="52">
        <v>893</v>
      </c>
      <c r="GI202" s="53">
        <v>895</v>
      </c>
      <c r="GJ202" s="53">
        <v>893</v>
      </c>
      <c r="GK202" s="53">
        <v>914</v>
      </c>
      <c r="GL202" s="53">
        <v>933</v>
      </c>
      <c r="GM202" s="53">
        <v>947</v>
      </c>
      <c r="GN202" s="53">
        <v>958</v>
      </c>
      <c r="GO202" s="53">
        <v>948</v>
      </c>
      <c r="GP202" s="54">
        <v>1601</v>
      </c>
    </row>
    <row r="203" spans="2:198" x14ac:dyDescent="0.25">
      <c r="B203" s="50"/>
      <c r="C203" s="51" t="s">
        <v>285</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306</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3">
        <v>2387</v>
      </c>
      <c r="GE203" s="53">
        <v>2414</v>
      </c>
      <c r="GF203" s="53">
        <v>2419</v>
      </c>
      <c r="GG203" s="54">
        <v>2419</v>
      </c>
      <c r="GH203" s="52">
        <v>2426</v>
      </c>
      <c r="GI203" s="53">
        <v>2447</v>
      </c>
      <c r="GJ203" s="53">
        <v>2487</v>
      </c>
      <c r="GK203" s="53">
        <v>2518</v>
      </c>
      <c r="GL203" s="53">
        <v>2538</v>
      </c>
      <c r="GM203" s="53">
        <v>2537</v>
      </c>
      <c r="GN203" s="53">
        <v>2552</v>
      </c>
      <c r="GO203" s="53">
        <v>2503</v>
      </c>
      <c r="GP203" s="54">
        <v>2550</v>
      </c>
    </row>
    <row r="204" spans="2:198" x14ac:dyDescent="0.25">
      <c r="B204" s="50"/>
      <c r="C204" s="51" t="s">
        <v>286</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307</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3">
        <v>767</v>
      </c>
      <c r="GE204" s="53">
        <v>768</v>
      </c>
      <c r="GF204" s="53">
        <v>768</v>
      </c>
      <c r="GG204" s="54">
        <v>769</v>
      </c>
      <c r="GH204" s="52">
        <v>777</v>
      </c>
      <c r="GI204" s="53">
        <v>768</v>
      </c>
      <c r="GJ204" s="53">
        <v>770</v>
      </c>
      <c r="GK204" s="53">
        <v>781</v>
      </c>
      <c r="GL204" s="53">
        <v>795</v>
      </c>
      <c r="GM204" s="53">
        <v>776</v>
      </c>
      <c r="GN204" s="53">
        <v>786</v>
      </c>
      <c r="GO204" s="53">
        <v>808</v>
      </c>
      <c r="GP204" s="54">
        <v>826</v>
      </c>
    </row>
    <row r="205" spans="2:198" x14ac:dyDescent="0.25">
      <c r="B205" s="50"/>
      <c r="C205" s="51" t="s">
        <v>287</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308</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3">
        <v>1711</v>
      </c>
      <c r="GE205" s="53">
        <v>1702</v>
      </c>
      <c r="GF205" s="53">
        <v>1719</v>
      </c>
      <c r="GG205" s="54">
        <v>1723</v>
      </c>
      <c r="GH205" s="52">
        <v>1709</v>
      </c>
      <c r="GI205" s="53">
        <v>1718</v>
      </c>
      <c r="GJ205" s="53">
        <v>1731</v>
      </c>
      <c r="GK205" s="53">
        <v>1735</v>
      </c>
      <c r="GL205" s="53">
        <v>1757</v>
      </c>
      <c r="GM205" s="53">
        <v>1763</v>
      </c>
      <c r="GN205" s="53">
        <v>1778</v>
      </c>
      <c r="GO205" s="53">
        <v>1785</v>
      </c>
      <c r="GP205" s="54">
        <v>1808</v>
      </c>
    </row>
    <row r="206" spans="2:198" x14ac:dyDescent="0.25">
      <c r="B206" s="50"/>
      <c r="C206" s="51" t="s">
        <v>288</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309</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3">
        <v>7880</v>
      </c>
      <c r="GE206" s="53">
        <v>7896</v>
      </c>
      <c r="GF206" s="53">
        <v>7916</v>
      </c>
      <c r="GG206" s="54">
        <v>7997</v>
      </c>
      <c r="GH206" s="52">
        <v>7959</v>
      </c>
      <c r="GI206" s="53">
        <v>7984</v>
      </c>
      <c r="GJ206" s="53">
        <v>7957</v>
      </c>
      <c r="GK206" s="53">
        <v>8021</v>
      </c>
      <c r="GL206" s="53">
        <v>8029</v>
      </c>
      <c r="GM206" s="53">
        <v>7979</v>
      </c>
      <c r="GN206" s="53">
        <v>8039</v>
      </c>
      <c r="GO206" s="53">
        <v>7987</v>
      </c>
      <c r="GP206" s="54">
        <v>7997</v>
      </c>
    </row>
    <row r="207" spans="2:198" x14ac:dyDescent="0.25">
      <c r="B207" s="50"/>
      <c r="C207" s="51" t="s">
        <v>289</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310</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3">
        <v>4542</v>
      </c>
      <c r="GE207" s="53">
        <v>4556</v>
      </c>
      <c r="GF207" s="53">
        <v>4580</v>
      </c>
      <c r="GG207" s="54">
        <v>4606</v>
      </c>
      <c r="GH207" s="52">
        <v>4581</v>
      </c>
      <c r="GI207" s="53">
        <v>4596</v>
      </c>
      <c r="GJ207" s="53">
        <v>4611</v>
      </c>
      <c r="GK207" s="53">
        <v>4614</v>
      </c>
      <c r="GL207" s="53">
        <v>4638</v>
      </c>
      <c r="GM207" s="53">
        <v>4628</v>
      </c>
      <c r="GN207" s="53">
        <v>5849</v>
      </c>
      <c r="GO207" s="53">
        <v>5661</v>
      </c>
      <c r="GP207" s="54">
        <v>4787</v>
      </c>
    </row>
    <row r="208" spans="2:198" x14ac:dyDescent="0.25">
      <c r="B208" s="50"/>
      <c r="C208" s="51" t="s">
        <v>290</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311</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3">
        <v>311</v>
      </c>
      <c r="GE208" s="53">
        <v>296</v>
      </c>
      <c r="GF208" s="53">
        <v>312</v>
      </c>
      <c r="GG208" s="54">
        <v>311</v>
      </c>
      <c r="GH208" s="52">
        <v>312</v>
      </c>
      <c r="GI208" s="53">
        <v>327</v>
      </c>
      <c r="GJ208" s="53">
        <v>337</v>
      </c>
      <c r="GK208" s="53">
        <v>340</v>
      </c>
      <c r="GL208" s="53">
        <v>349</v>
      </c>
      <c r="GM208" s="53">
        <v>354</v>
      </c>
      <c r="GN208" s="53">
        <v>346</v>
      </c>
      <c r="GO208" s="53">
        <v>353</v>
      </c>
      <c r="GP208" s="54">
        <v>381</v>
      </c>
    </row>
    <row r="209" spans="2:198" x14ac:dyDescent="0.25">
      <c r="B209" s="50"/>
      <c r="C209" s="51" t="s">
        <v>291</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312</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3">
        <v>1054</v>
      </c>
      <c r="GE209" s="53">
        <v>1061</v>
      </c>
      <c r="GF209" s="53">
        <v>1061</v>
      </c>
      <c r="GG209" s="54">
        <v>1069</v>
      </c>
      <c r="GH209" s="52">
        <v>1074</v>
      </c>
      <c r="GI209" s="53">
        <v>1082</v>
      </c>
      <c r="GJ209" s="53">
        <v>1094</v>
      </c>
      <c r="GK209" s="53">
        <v>1091</v>
      </c>
      <c r="GL209" s="53">
        <v>1100</v>
      </c>
      <c r="GM209" s="53">
        <v>1105</v>
      </c>
      <c r="GN209" s="53">
        <v>1114</v>
      </c>
      <c r="GO209" s="53">
        <v>1101</v>
      </c>
      <c r="GP209" s="54">
        <v>1119</v>
      </c>
    </row>
    <row r="210" spans="2:198" x14ac:dyDescent="0.25">
      <c r="B210" s="50"/>
      <c r="C210" s="51" t="s">
        <v>292</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313</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3">
        <v>260</v>
      </c>
      <c r="GE210" s="53">
        <v>258</v>
      </c>
      <c r="GF210" s="53">
        <v>260</v>
      </c>
      <c r="GG210" s="54">
        <v>257</v>
      </c>
      <c r="GH210" s="52">
        <v>261</v>
      </c>
      <c r="GI210" s="53">
        <v>271</v>
      </c>
      <c r="GJ210" s="53">
        <v>273</v>
      </c>
      <c r="GK210" s="53">
        <v>287</v>
      </c>
      <c r="GL210" s="53">
        <v>295</v>
      </c>
      <c r="GM210" s="53">
        <v>302</v>
      </c>
      <c r="GN210" s="53">
        <v>298</v>
      </c>
      <c r="GO210" s="53">
        <v>306</v>
      </c>
      <c r="GP210" s="54">
        <v>326</v>
      </c>
    </row>
    <row r="211" spans="2:198" x14ac:dyDescent="0.25">
      <c r="B211" s="50"/>
      <c r="C211" s="51" t="s">
        <v>293</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314</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3">
        <v>172</v>
      </c>
      <c r="GE211" s="53">
        <v>176</v>
      </c>
      <c r="GF211" s="53">
        <v>181</v>
      </c>
      <c r="GG211" s="54">
        <v>179</v>
      </c>
      <c r="GH211" s="52">
        <v>187</v>
      </c>
      <c r="GI211" s="53">
        <v>190</v>
      </c>
      <c r="GJ211" s="53">
        <v>195</v>
      </c>
      <c r="GK211" s="53">
        <v>203</v>
      </c>
      <c r="GL211" s="53">
        <v>210</v>
      </c>
      <c r="GM211" s="53">
        <v>213</v>
      </c>
      <c r="GN211" s="53">
        <v>216</v>
      </c>
      <c r="GO211" s="53">
        <v>208</v>
      </c>
      <c r="GP211" s="54">
        <v>223</v>
      </c>
    </row>
    <row r="212" spans="2:198" x14ac:dyDescent="0.25">
      <c r="B212" s="50"/>
      <c r="C212" s="51" t="s">
        <v>294</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315</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3">
        <v>4225</v>
      </c>
      <c r="GE212" s="53">
        <v>4209</v>
      </c>
      <c r="GF212" s="53">
        <v>4180</v>
      </c>
      <c r="GG212" s="54">
        <v>4270</v>
      </c>
      <c r="GH212" s="52">
        <v>4225</v>
      </c>
      <c r="GI212" s="53">
        <v>4269</v>
      </c>
      <c r="GJ212" s="53">
        <v>4299</v>
      </c>
      <c r="GK212" s="53">
        <v>4344</v>
      </c>
      <c r="GL212" s="53">
        <v>4369</v>
      </c>
      <c r="GM212" s="53">
        <v>4368</v>
      </c>
      <c r="GN212" s="53">
        <v>4451</v>
      </c>
      <c r="GO212" s="53">
        <v>4597</v>
      </c>
      <c r="GP212" s="54">
        <v>4658</v>
      </c>
    </row>
    <row r="213" spans="2:198" ht="13" thickBot="1" x14ac:dyDescent="0.3">
      <c r="B213" s="50"/>
      <c r="C213" s="51" t="s">
        <v>295</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316</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3">
        <v>9224</v>
      </c>
      <c r="GE213" s="53">
        <v>9264</v>
      </c>
      <c r="GF213" s="53">
        <v>9221</v>
      </c>
      <c r="GG213" s="54">
        <v>9264</v>
      </c>
      <c r="GH213" s="52">
        <v>9205</v>
      </c>
      <c r="GI213" s="53">
        <v>9208</v>
      </c>
      <c r="GJ213" s="53">
        <v>9304</v>
      </c>
      <c r="GK213" s="53">
        <v>9352</v>
      </c>
      <c r="GL213" s="53">
        <v>9382</v>
      </c>
      <c r="GM213" s="53">
        <v>11187</v>
      </c>
      <c r="GN213" s="53">
        <v>11153</v>
      </c>
      <c r="GO213" s="53">
        <v>11126</v>
      </c>
      <c r="GP213" s="54">
        <v>11170</v>
      </c>
    </row>
    <row r="214" spans="2:198" ht="13" hidden="1" thickBot="1" x14ac:dyDescent="0.3">
      <c r="B214" s="69"/>
      <c r="C214" s="70" t="s">
        <v>296</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317</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3">
        <v>795</v>
      </c>
      <c r="GE214" s="53">
        <v>802</v>
      </c>
      <c r="GF214" s="53">
        <v>801</v>
      </c>
      <c r="GG214" s="54">
        <v>802</v>
      </c>
      <c r="GH214" s="52">
        <v>805</v>
      </c>
      <c r="GI214" s="53">
        <v>812</v>
      </c>
      <c r="GJ214" s="53">
        <v>810</v>
      </c>
      <c r="GK214" s="53">
        <v>825</v>
      </c>
      <c r="GL214" s="53">
        <v>823</v>
      </c>
      <c r="GM214" s="53">
        <v>822</v>
      </c>
      <c r="GN214" s="53">
        <v>818</v>
      </c>
      <c r="GO214" s="53">
        <v>831</v>
      </c>
      <c r="GP214" s="54">
        <v>837</v>
      </c>
    </row>
    <row r="215" spans="2:198" ht="13" thickBot="1" x14ac:dyDescent="0.3">
      <c r="B215" s="60" t="s">
        <v>297</v>
      </c>
      <c r="C215" s="61"/>
      <c r="D215" s="64">
        <f t="shared" ref="D215:BO215" si="39">SUM(D161:D214)</f>
        <v>114324</v>
      </c>
      <c r="E215" s="64">
        <f t="shared" si="39"/>
        <v>127148</v>
      </c>
      <c r="F215" s="64">
        <f t="shared" si="39"/>
        <v>150841</v>
      </c>
      <c r="G215" s="62">
        <f t="shared" si="39"/>
        <v>151607</v>
      </c>
      <c r="H215" s="63">
        <f t="shared" si="39"/>
        <v>151624</v>
      </c>
      <c r="I215" s="63">
        <f t="shared" si="39"/>
        <v>155881</v>
      </c>
      <c r="J215" s="63">
        <f t="shared" si="39"/>
        <v>157491</v>
      </c>
      <c r="K215" s="63">
        <f t="shared" si="39"/>
        <v>161099</v>
      </c>
      <c r="L215" s="63">
        <f t="shared" si="39"/>
        <v>158771</v>
      </c>
      <c r="M215" s="63">
        <f t="shared" si="39"/>
        <v>162495</v>
      </c>
      <c r="N215" s="63">
        <f t="shared" si="39"/>
        <v>165332</v>
      </c>
      <c r="O215" s="63">
        <f t="shared" si="39"/>
        <v>167179</v>
      </c>
      <c r="P215" s="63">
        <f t="shared" si="39"/>
        <v>167536</v>
      </c>
      <c r="Q215" s="63">
        <f t="shared" si="39"/>
        <v>169974</v>
      </c>
      <c r="R215" s="64">
        <f t="shared" si="39"/>
        <v>169530</v>
      </c>
      <c r="S215" s="63">
        <f t="shared" si="39"/>
        <v>170010</v>
      </c>
      <c r="T215" s="63">
        <f t="shared" si="39"/>
        <v>170870</v>
      </c>
      <c r="U215" s="63">
        <f t="shared" si="39"/>
        <v>174936</v>
      </c>
      <c r="V215" s="63">
        <f t="shared" si="39"/>
        <v>177851</v>
      </c>
      <c r="W215" s="63">
        <f t="shared" si="39"/>
        <v>181336</v>
      </c>
      <c r="X215" s="63">
        <f t="shared" si="39"/>
        <v>183898</v>
      </c>
      <c r="Y215" s="63">
        <f t="shared" si="39"/>
        <v>186248</v>
      </c>
      <c r="Z215" s="63">
        <f t="shared" si="39"/>
        <v>189076</v>
      </c>
      <c r="AA215" s="63">
        <f t="shared" si="39"/>
        <v>190853</v>
      </c>
      <c r="AB215" s="63">
        <f t="shared" si="39"/>
        <v>191361</v>
      </c>
      <c r="AC215" s="63">
        <f t="shared" si="39"/>
        <v>194006</v>
      </c>
      <c r="AD215" s="64">
        <f t="shared" si="39"/>
        <v>195214</v>
      </c>
      <c r="AE215" s="63">
        <f t="shared" si="39"/>
        <v>194631</v>
      </c>
      <c r="AF215" s="63">
        <f t="shared" si="39"/>
        <v>195580</v>
      </c>
      <c r="AG215" s="114">
        <f t="shared" si="39"/>
        <v>195571</v>
      </c>
      <c r="AH215" s="63">
        <f t="shared" si="39"/>
        <v>199165</v>
      </c>
      <c r="AI215" s="63">
        <f t="shared" si="39"/>
        <v>201032</v>
      </c>
      <c r="AJ215" s="63">
        <f t="shared" si="39"/>
        <v>201473</v>
      </c>
      <c r="AK215" s="63">
        <f t="shared" si="39"/>
        <v>205042</v>
      </c>
      <c r="AL215" s="63">
        <f t="shared" si="39"/>
        <v>207262</v>
      </c>
      <c r="AM215" s="63">
        <f t="shared" si="39"/>
        <v>207761</v>
      </c>
      <c r="AN215" s="63">
        <f t="shared" si="39"/>
        <v>209163</v>
      </c>
      <c r="AO215" s="63">
        <f t="shared" si="39"/>
        <v>210240</v>
      </c>
      <c r="AP215" s="64">
        <f t="shared" si="39"/>
        <v>210433</v>
      </c>
      <c r="AQ215" s="62">
        <f t="shared" si="39"/>
        <v>210708</v>
      </c>
      <c r="AR215" s="63">
        <f t="shared" si="39"/>
        <v>212234</v>
      </c>
      <c r="AS215" s="63">
        <f t="shared" si="39"/>
        <v>216751</v>
      </c>
      <c r="AT215" s="63">
        <f t="shared" si="39"/>
        <v>217167</v>
      </c>
      <c r="AU215" s="63">
        <f t="shared" si="39"/>
        <v>219258</v>
      </c>
      <c r="AV215" s="63">
        <f t="shared" si="39"/>
        <v>222264</v>
      </c>
      <c r="AW215" s="63">
        <f t="shared" si="39"/>
        <v>224617</v>
      </c>
      <c r="AX215" s="63">
        <f t="shared" si="39"/>
        <v>225203</v>
      </c>
      <c r="AY215" s="63">
        <f t="shared" si="39"/>
        <v>225253</v>
      </c>
      <c r="AZ215" s="63">
        <f t="shared" si="39"/>
        <v>227553</v>
      </c>
      <c r="BA215" s="63">
        <f t="shared" si="39"/>
        <v>227055</v>
      </c>
      <c r="BB215" s="64">
        <f t="shared" si="39"/>
        <v>226493</v>
      </c>
      <c r="BC215" s="62">
        <f t="shared" si="39"/>
        <v>226647</v>
      </c>
      <c r="BD215" s="63">
        <f t="shared" si="39"/>
        <v>225742</v>
      </c>
      <c r="BE215" s="63">
        <f t="shared" si="39"/>
        <v>232387</v>
      </c>
      <c r="BF215" s="63">
        <f t="shared" si="39"/>
        <v>235553</v>
      </c>
      <c r="BG215" s="63">
        <f t="shared" si="39"/>
        <v>237753</v>
      </c>
      <c r="BH215" s="63">
        <f t="shared" si="39"/>
        <v>241762</v>
      </c>
      <c r="BI215" s="63">
        <f t="shared" si="39"/>
        <v>244100</v>
      </c>
      <c r="BJ215" s="63">
        <f t="shared" si="39"/>
        <v>246772</v>
      </c>
      <c r="BK215" s="63">
        <f t="shared" si="39"/>
        <v>248681</v>
      </c>
      <c r="BL215" s="63">
        <f t="shared" si="39"/>
        <v>251253</v>
      </c>
      <c r="BM215" s="63">
        <f t="shared" si="39"/>
        <v>252323</v>
      </c>
      <c r="BN215" s="64">
        <f t="shared" si="39"/>
        <v>252643</v>
      </c>
      <c r="BO215" s="62">
        <f t="shared" si="39"/>
        <v>253669</v>
      </c>
      <c r="BP215" s="63">
        <f t="shared" ref="BP215:DJ215" si="40">SUM(BP161:BP214)</f>
        <v>254131</v>
      </c>
      <c r="BQ215" s="63">
        <f t="shared" si="40"/>
        <v>260292</v>
      </c>
      <c r="BR215" s="63">
        <f t="shared" si="40"/>
        <v>265279</v>
      </c>
      <c r="BS215" s="63">
        <f t="shared" si="40"/>
        <v>268379</v>
      </c>
      <c r="BT215" s="63">
        <f t="shared" si="40"/>
        <v>270194</v>
      </c>
      <c r="BU215" s="63">
        <f t="shared" si="40"/>
        <v>274160</v>
      </c>
      <c r="BV215" s="63">
        <f t="shared" si="40"/>
        <v>276992</v>
      </c>
      <c r="BW215" s="63">
        <f t="shared" si="40"/>
        <v>278472</v>
      </c>
      <c r="BX215" s="63">
        <f t="shared" si="40"/>
        <v>281927</v>
      </c>
      <c r="BY215" s="63">
        <f t="shared" si="40"/>
        <v>283608</v>
      </c>
      <c r="BZ215" s="64">
        <f t="shared" si="40"/>
        <v>284092</v>
      </c>
      <c r="CA215" s="63">
        <f t="shared" si="40"/>
        <v>283620</v>
      </c>
      <c r="CB215" s="63">
        <f t="shared" si="40"/>
        <v>284769</v>
      </c>
      <c r="CC215" s="63">
        <f t="shared" si="40"/>
        <v>273020</v>
      </c>
      <c r="CD215" s="63">
        <f t="shared" si="40"/>
        <v>277223</v>
      </c>
      <c r="CE215" s="63">
        <f t="shared" si="40"/>
        <v>295636</v>
      </c>
      <c r="CF215" s="63">
        <f t="shared" si="40"/>
        <v>299185</v>
      </c>
      <c r="CG215" s="63">
        <f t="shared" si="40"/>
        <v>301285</v>
      </c>
      <c r="CH215" s="63">
        <f t="shared" si="40"/>
        <v>300483</v>
      </c>
      <c r="CI215" s="63">
        <f t="shared" si="40"/>
        <v>304739</v>
      </c>
      <c r="CJ215" s="63">
        <f t="shared" si="40"/>
        <v>305968</v>
      </c>
      <c r="CK215" s="63">
        <f t="shared" si="40"/>
        <v>306714</v>
      </c>
      <c r="CL215" s="64">
        <f t="shared" si="40"/>
        <v>307690</v>
      </c>
      <c r="CM215" s="63">
        <f t="shared" si="40"/>
        <v>307313</v>
      </c>
      <c r="CN215" s="63">
        <f t="shared" si="40"/>
        <v>308633</v>
      </c>
      <c r="CO215" s="63">
        <f t="shared" si="40"/>
        <v>313598</v>
      </c>
      <c r="CP215" s="63">
        <f t="shared" si="40"/>
        <v>317206</v>
      </c>
      <c r="CQ215" s="63">
        <f t="shared" si="40"/>
        <v>321611</v>
      </c>
      <c r="CR215" s="63">
        <f t="shared" si="40"/>
        <v>323283</v>
      </c>
      <c r="CS215" s="63">
        <f t="shared" si="40"/>
        <v>325613</v>
      </c>
      <c r="CT215" s="63">
        <f t="shared" si="40"/>
        <v>327611</v>
      </c>
      <c r="CU215" s="63">
        <f t="shared" si="40"/>
        <v>329080</v>
      </c>
      <c r="CV215" s="63">
        <f t="shared" si="40"/>
        <v>330487</v>
      </c>
      <c r="CW215" s="63">
        <f t="shared" si="40"/>
        <v>330399</v>
      </c>
      <c r="CX215" s="64">
        <f t="shared" si="40"/>
        <v>329608</v>
      </c>
      <c r="CY215" s="63">
        <f t="shared" si="40"/>
        <v>331371</v>
      </c>
      <c r="CZ215" s="63">
        <f t="shared" si="40"/>
        <v>331469</v>
      </c>
      <c r="DA215" s="63">
        <f t="shared" si="40"/>
        <v>337306</v>
      </c>
      <c r="DB215" s="63">
        <f t="shared" si="40"/>
        <v>341217</v>
      </c>
      <c r="DC215" s="63">
        <f t="shared" si="40"/>
        <v>344743</v>
      </c>
      <c r="DD215" s="63">
        <f t="shared" si="40"/>
        <v>346597</v>
      </c>
      <c r="DE215" s="63">
        <f t="shared" si="40"/>
        <v>347992</v>
      </c>
      <c r="DF215" s="63">
        <f t="shared" si="40"/>
        <v>350187</v>
      </c>
      <c r="DG215" s="63">
        <f t="shared" si="40"/>
        <v>300172</v>
      </c>
      <c r="DH215" s="63">
        <f t="shared" si="40"/>
        <v>303392</v>
      </c>
      <c r="DI215" s="63">
        <f t="shared" si="40"/>
        <v>304407</v>
      </c>
      <c r="DJ215" s="64">
        <f t="shared" si="40"/>
        <v>303536</v>
      </c>
      <c r="DL215" s="50"/>
      <c r="DM215" s="51" t="s">
        <v>318</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3">
        <v>5118</v>
      </c>
      <c r="GE215" s="53">
        <v>5140</v>
      </c>
      <c r="GF215" s="53">
        <v>5147</v>
      </c>
      <c r="GG215" s="54">
        <v>5191</v>
      </c>
      <c r="GH215" s="52">
        <v>5177</v>
      </c>
      <c r="GI215" s="53">
        <v>5225</v>
      </c>
      <c r="GJ215" s="53">
        <v>5264</v>
      </c>
      <c r="GK215" s="53">
        <v>5302</v>
      </c>
      <c r="GL215" s="53">
        <v>5299</v>
      </c>
      <c r="GM215" s="53">
        <v>5268</v>
      </c>
      <c r="GN215" s="53">
        <v>5333</v>
      </c>
      <c r="GO215" s="53">
        <v>5337</v>
      </c>
      <c r="GP215" s="54">
        <v>5395</v>
      </c>
    </row>
    <row r="216" spans="2:198" x14ac:dyDescent="0.25">
      <c r="B216" s="74">
        <v>9</v>
      </c>
      <c r="C216" s="65" t="s">
        <v>298</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319</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3">
        <v>7161</v>
      </c>
      <c r="GE216" s="53">
        <v>7121</v>
      </c>
      <c r="GF216" s="53">
        <v>7147</v>
      </c>
      <c r="GG216" s="54">
        <v>7281</v>
      </c>
      <c r="GH216" s="52">
        <v>7473</v>
      </c>
      <c r="GI216" s="53">
        <v>7557</v>
      </c>
      <c r="GJ216" s="53">
        <v>7551</v>
      </c>
      <c r="GK216" s="53">
        <v>7535</v>
      </c>
      <c r="GL216" s="53">
        <v>7565</v>
      </c>
      <c r="GM216" s="53">
        <v>7197</v>
      </c>
      <c r="GN216" s="53">
        <v>7127</v>
      </c>
      <c r="GO216" s="53">
        <v>7166</v>
      </c>
      <c r="GP216" s="54">
        <v>7292</v>
      </c>
    </row>
    <row r="217" spans="2:198" x14ac:dyDescent="0.25">
      <c r="B217" s="50"/>
      <c r="C217" s="51" t="s">
        <v>299</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320</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3">
        <v>1759</v>
      </c>
      <c r="GE217" s="53">
        <v>1708</v>
      </c>
      <c r="GF217" s="53">
        <v>1723</v>
      </c>
      <c r="GG217" s="54">
        <v>1716</v>
      </c>
      <c r="GH217" s="52">
        <v>1719</v>
      </c>
      <c r="GI217" s="53">
        <v>1727</v>
      </c>
      <c r="GJ217" s="53">
        <v>1721</v>
      </c>
      <c r="GK217" s="53">
        <v>1721</v>
      </c>
      <c r="GL217" s="53">
        <v>1742</v>
      </c>
      <c r="GM217" s="53">
        <v>1746</v>
      </c>
      <c r="GN217" s="53">
        <v>1745</v>
      </c>
      <c r="GO217" s="53">
        <v>1701</v>
      </c>
      <c r="GP217" s="54">
        <v>1764</v>
      </c>
    </row>
    <row r="218" spans="2:198" x14ac:dyDescent="0.25">
      <c r="B218" s="50"/>
      <c r="C218" s="51" t="s">
        <v>300</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321</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3">
        <v>1093</v>
      </c>
      <c r="GE218" s="53">
        <v>1096</v>
      </c>
      <c r="GF218" s="53">
        <v>1095</v>
      </c>
      <c r="GG218" s="54">
        <v>1107</v>
      </c>
      <c r="GH218" s="52">
        <v>1115</v>
      </c>
      <c r="GI218" s="53">
        <v>1129</v>
      </c>
      <c r="GJ218" s="53">
        <v>1168</v>
      </c>
      <c r="GK218" s="53">
        <v>1205</v>
      </c>
      <c r="GL218" s="53">
        <v>1241</v>
      </c>
      <c r="GM218" s="53">
        <v>1254</v>
      </c>
      <c r="GN218" s="53">
        <v>1254</v>
      </c>
      <c r="GO218" s="53">
        <v>1260</v>
      </c>
      <c r="GP218" s="54">
        <v>1267</v>
      </c>
    </row>
    <row r="219" spans="2:198" x14ac:dyDescent="0.25">
      <c r="B219" s="50"/>
      <c r="C219" s="51" t="s">
        <v>301</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322</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3">
        <v>485</v>
      </c>
      <c r="GE219" s="53">
        <v>476</v>
      </c>
      <c r="GF219" s="53">
        <v>477</v>
      </c>
      <c r="GG219" s="54">
        <v>484</v>
      </c>
      <c r="GH219" s="52">
        <v>493</v>
      </c>
      <c r="GI219" s="53">
        <v>514</v>
      </c>
      <c r="GJ219" s="53">
        <v>529</v>
      </c>
      <c r="GK219" s="53">
        <v>543</v>
      </c>
      <c r="GL219" s="53">
        <v>548</v>
      </c>
      <c r="GM219" s="53">
        <v>558</v>
      </c>
      <c r="GN219" s="53">
        <v>562</v>
      </c>
      <c r="GO219" s="53">
        <v>549</v>
      </c>
      <c r="GP219" s="54">
        <v>568</v>
      </c>
    </row>
    <row r="220" spans="2:198" x14ac:dyDescent="0.25">
      <c r="B220" s="50"/>
      <c r="C220" s="51" t="s">
        <v>302</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323</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3">
        <v>95027</v>
      </c>
      <c r="GE220" s="53">
        <v>95266</v>
      </c>
      <c r="GF220" s="53">
        <v>94790</v>
      </c>
      <c r="GG220" s="54">
        <v>95184</v>
      </c>
      <c r="GH220" s="52">
        <v>94278</v>
      </c>
      <c r="GI220" s="53">
        <v>94633</v>
      </c>
      <c r="GJ220" s="53">
        <v>95460</v>
      </c>
      <c r="GK220" s="53">
        <v>95660</v>
      </c>
      <c r="GL220" s="53">
        <v>95828</v>
      </c>
      <c r="GM220" s="53">
        <v>93790</v>
      </c>
      <c r="GN220" s="53">
        <v>95361</v>
      </c>
      <c r="GO220" s="53">
        <v>94116</v>
      </c>
      <c r="GP220" s="54">
        <v>97247</v>
      </c>
    </row>
    <row r="221" spans="2:198" x14ac:dyDescent="0.25">
      <c r="B221" s="50"/>
      <c r="C221" s="51" t="s">
        <v>303</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324</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3">
        <v>1232</v>
      </c>
      <c r="GE221" s="53">
        <v>1227</v>
      </c>
      <c r="GF221" s="53">
        <v>1231</v>
      </c>
      <c r="GG221" s="54">
        <v>1251</v>
      </c>
      <c r="GH221" s="52">
        <v>1253</v>
      </c>
      <c r="GI221" s="53">
        <v>1276</v>
      </c>
      <c r="GJ221" s="53">
        <v>1287</v>
      </c>
      <c r="GK221" s="53">
        <v>1299</v>
      </c>
      <c r="GL221" s="53">
        <v>1320</v>
      </c>
      <c r="GM221" s="53">
        <v>1337</v>
      </c>
      <c r="GN221" s="53">
        <v>1332</v>
      </c>
      <c r="GO221" s="53">
        <v>1302</v>
      </c>
      <c r="GP221" s="54">
        <v>1333</v>
      </c>
    </row>
    <row r="222" spans="2:198" x14ac:dyDescent="0.25">
      <c r="B222" s="50"/>
      <c r="C222" s="51" t="s">
        <v>304</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325</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3">
        <v>610</v>
      </c>
      <c r="GE222" s="53">
        <v>616</v>
      </c>
      <c r="GF222" s="53">
        <v>625</v>
      </c>
      <c r="GG222" s="54">
        <v>618</v>
      </c>
      <c r="GH222" s="52">
        <v>620</v>
      </c>
      <c r="GI222" s="53">
        <v>628</v>
      </c>
      <c r="GJ222" s="53">
        <v>630</v>
      </c>
      <c r="GK222" s="53">
        <v>636</v>
      </c>
      <c r="GL222" s="53">
        <v>630</v>
      </c>
      <c r="GM222" s="53">
        <v>641</v>
      </c>
      <c r="GN222" s="53">
        <v>642</v>
      </c>
      <c r="GO222" s="53">
        <v>622</v>
      </c>
      <c r="GP222" s="54">
        <v>631</v>
      </c>
    </row>
    <row r="223" spans="2:198" x14ac:dyDescent="0.25">
      <c r="B223" s="50"/>
      <c r="C223" s="51" t="s">
        <v>305</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326</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3">
        <v>3063</v>
      </c>
      <c r="GE223" s="53">
        <v>3066</v>
      </c>
      <c r="GF223" s="53">
        <v>3075</v>
      </c>
      <c r="GG223" s="54">
        <v>3071</v>
      </c>
      <c r="GH223" s="52">
        <v>3061</v>
      </c>
      <c r="GI223" s="53">
        <v>3064</v>
      </c>
      <c r="GJ223" s="53">
        <v>3095</v>
      </c>
      <c r="GK223" s="53">
        <v>3139</v>
      </c>
      <c r="GL223" s="53">
        <v>3166</v>
      </c>
      <c r="GM223" s="53">
        <v>3173</v>
      </c>
      <c r="GN223" s="53">
        <v>3150</v>
      </c>
      <c r="GO223" s="53">
        <v>3155</v>
      </c>
      <c r="GP223" s="54">
        <v>3195</v>
      </c>
    </row>
    <row r="224" spans="2:198" x14ac:dyDescent="0.25">
      <c r="B224" s="50"/>
      <c r="C224" s="51" t="s">
        <v>306</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327</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3">
        <v>7767</v>
      </c>
      <c r="GE224" s="53">
        <v>7730</v>
      </c>
      <c r="GF224" s="53">
        <v>7709</v>
      </c>
      <c r="GG224" s="54">
        <v>7784</v>
      </c>
      <c r="GH224" s="52">
        <v>7748</v>
      </c>
      <c r="GI224" s="53">
        <v>7752</v>
      </c>
      <c r="GJ224" s="53">
        <v>7794</v>
      </c>
      <c r="GK224" s="53">
        <v>7811</v>
      </c>
      <c r="GL224" s="53">
        <v>7793</v>
      </c>
      <c r="GM224" s="53">
        <v>8533</v>
      </c>
      <c r="GN224" s="53">
        <v>8167</v>
      </c>
      <c r="GO224" s="53">
        <v>8125</v>
      </c>
      <c r="GP224" s="54">
        <v>7941</v>
      </c>
    </row>
    <row r="225" spans="2:198" x14ac:dyDescent="0.25">
      <c r="B225" s="50"/>
      <c r="C225" s="51" t="s">
        <v>307</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328</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3">
        <v>3318</v>
      </c>
      <c r="GE225" s="53">
        <v>3334</v>
      </c>
      <c r="GF225" s="53">
        <v>3331</v>
      </c>
      <c r="GG225" s="54">
        <v>3349</v>
      </c>
      <c r="GH225" s="52">
        <v>3348</v>
      </c>
      <c r="GI225" s="53">
        <v>3366</v>
      </c>
      <c r="GJ225" s="53">
        <v>3393</v>
      </c>
      <c r="GK225" s="53">
        <v>3439</v>
      </c>
      <c r="GL225" s="53">
        <v>3465</v>
      </c>
      <c r="GM225" s="53">
        <v>3588</v>
      </c>
      <c r="GN225" s="53">
        <v>3619</v>
      </c>
      <c r="GO225" s="53">
        <v>3636</v>
      </c>
      <c r="GP225" s="54">
        <v>3690</v>
      </c>
    </row>
    <row r="226" spans="2:198" ht="13" thickBot="1" x14ac:dyDescent="0.3">
      <c r="B226" s="50"/>
      <c r="C226" s="51" t="s">
        <v>308</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329</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2">
        <v>15707</v>
      </c>
      <c r="GE226" s="72">
        <v>15778</v>
      </c>
      <c r="GF226" s="72">
        <v>15845</v>
      </c>
      <c r="GG226" s="73">
        <v>16124</v>
      </c>
      <c r="GH226" s="71">
        <v>16514</v>
      </c>
      <c r="GI226" s="72">
        <v>16733</v>
      </c>
      <c r="GJ226" s="72">
        <v>16690</v>
      </c>
      <c r="GK226" s="72">
        <v>16697</v>
      </c>
      <c r="GL226" s="72">
        <v>16764</v>
      </c>
      <c r="GM226" s="72">
        <v>16410</v>
      </c>
      <c r="GN226" s="72">
        <v>16420</v>
      </c>
      <c r="GO226" s="72">
        <v>16305</v>
      </c>
      <c r="GP226" s="73">
        <v>16507</v>
      </c>
    </row>
    <row r="227" spans="2:198" ht="13" thickBot="1" x14ac:dyDescent="0.3">
      <c r="B227" s="50"/>
      <c r="C227" s="51" t="s">
        <v>309</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330</v>
      </c>
      <c r="DM227" s="61"/>
      <c r="DN227" s="62">
        <f>SUM(DN195:DN226)</f>
        <v>112986</v>
      </c>
      <c r="DO227" s="63">
        <f>SUM(DO195:DO226)</f>
        <v>112781</v>
      </c>
      <c r="DP227" s="63">
        <f>SUM(DP195:DP226)</f>
        <v>113965</v>
      </c>
      <c r="DQ227" s="63">
        <f t="shared" ref="DQ227:FX227" si="41">SUM(DQ195:DQ226)</f>
        <v>114203</v>
      </c>
      <c r="DR227" s="63">
        <f t="shared" si="41"/>
        <v>114076</v>
      </c>
      <c r="DS227" s="63">
        <f t="shared" si="41"/>
        <v>114667</v>
      </c>
      <c r="DT227" s="63">
        <f t="shared" si="41"/>
        <v>115255</v>
      </c>
      <c r="DU227" s="63">
        <f t="shared" si="41"/>
        <v>115367</v>
      </c>
      <c r="DV227" s="63">
        <f t="shared" si="41"/>
        <v>115005</v>
      </c>
      <c r="DW227" s="63">
        <f t="shared" si="41"/>
        <v>114694</v>
      </c>
      <c r="DX227" s="63">
        <f t="shared" si="41"/>
        <v>114367</v>
      </c>
      <c r="DY227" s="64">
        <f t="shared" si="41"/>
        <v>113813</v>
      </c>
      <c r="DZ227" s="63">
        <f t="shared" si="41"/>
        <v>113640</v>
      </c>
      <c r="EA227" s="63">
        <f t="shared" si="41"/>
        <v>113901</v>
      </c>
      <c r="EB227" s="63">
        <f t="shared" si="41"/>
        <v>115781</v>
      </c>
      <c r="EC227" s="63">
        <f t="shared" si="41"/>
        <v>116076</v>
      </c>
      <c r="ED227" s="63">
        <f t="shared" si="41"/>
        <v>118325</v>
      </c>
      <c r="EE227" s="63">
        <f t="shared" si="41"/>
        <v>120937</v>
      </c>
      <c r="EF227" s="63">
        <f t="shared" si="41"/>
        <v>122778</v>
      </c>
      <c r="EG227" s="63">
        <f t="shared" si="41"/>
        <v>124015</v>
      </c>
      <c r="EH227" s="63">
        <f t="shared" si="41"/>
        <v>125080</v>
      </c>
      <c r="EI227" s="63">
        <f t="shared" si="41"/>
        <v>127406</v>
      </c>
      <c r="EJ227" s="63">
        <f t="shared" si="41"/>
        <v>128718</v>
      </c>
      <c r="EK227" s="64">
        <f t="shared" si="41"/>
        <v>130395</v>
      </c>
      <c r="EL227" s="62">
        <f t="shared" si="41"/>
        <v>131542</v>
      </c>
      <c r="EM227" s="63">
        <f t="shared" si="41"/>
        <v>132762</v>
      </c>
      <c r="EN227" s="63">
        <f t="shared" si="41"/>
        <v>135747</v>
      </c>
      <c r="EO227" s="63">
        <f t="shared" si="41"/>
        <v>139137</v>
      </c>
      <c r="EP227" s="63">
        <f t="shared" si="41"/>
        <v>142828</v>
      </c>
      <c r="EQ227" s="63">
        <f t="shared" si="41"/>
        <v>146291</v>
      </c>
      <c r="ER227" s="63">
        <f t="shared" si="41"/>
        <v>149219</v>
      </c>
      <c r="ES227" s="63">
        <f t="shared" si="41"/>
        <v>152632</v>
      </c>
      <c r="ET227" s="63">
        <f t="shared" si="41"/>
        <v>157872</v>
      </c>
      <c r="EU227" s="63">
        <f t="shared" si="41"/>
        <v>161350</v>
      </c>
      <c r="EV227" s="63">
        <f t="shared" si="41"/>
        <v>162023</v>
      </c>
      <c r="EW227" s="64">
        <f t="shared" si="41"/>
        <v>166827</v>
      </c>
      <c r="EX227" s="62">
        <f t="shared" si="41"/>
        <v>167250</v>
      </c>
      <c r="EY227" s="63">
        <f t="shared" si="41"/>
        <v>166421</v>
      </c>
      <c r="EZ227" s="63">
        <f t="shared" si="41"/>
        <v>170298</v>
      </c>
      <c r="FA227" s="63">
        <f t="shared" si="41"/>
        <v>174861</v>
      </c>
      <c r="FB227" s="63">
        <f t="shared" si="41"/>
        <v>176003</v>
      </c>
      <c r="FC227" s="63">
        <f t="shared" si="41"/>
        <v>177868</v>
      </c>
      <c r="FD227" s="63">
        <f t="shared" si="41"/>
        <v>177873</v>
      </c>
      <c r="FE227" s="63">
        <f t="shared" si="41"/>
        <v>182060</v>
      </c>
      <c r="FF227" s="63">
        <f t="shared" si="41"/>
        <v>182003</v>
      </c>
      <c r="FG227" s="63">
        <f t="shared" si="41"/>
        <v>184073</v>
      </c>
      <c r="FH227" s="63">
        <f t="shared" si="41"/>
        <v>185907</v>
      </c>
      <c r="FI227" s="64">
        <f t="shared" si="41"/>
        <v>183862</v>
      </c>
      <c r="FJ227" s="62">
        <f t="shared" si="41"/>
        <v>184077</v>
      </c>
      <c r="FK227" s="63">
        <f t="shared" si="41"/>
        <v>184339</v>
      </c>
      <c r="FL227" s="63">
        <f t="shared" si="41"/>
        <v>188689</v>
      </c>
      <c r="FM227" s="63">
        <f t="shared" si="41"/>
        <v>188183</v>
      </c>
      <c r="FN227" s="63">
        <f t="shared" si="41"/>
        <v>187963</v>
      </c>
      <c r="FO227" s="63">
        <f t="shared" si="41"/>
        <v>187688</v>
      </c>
      <c r="FP227" s="63">
        <f t="shared" si="41"/>
        <v>187945</v>
      </c>
      <c r="FQ227" s="63">
        <f t="shared" si="41"/>
        <v>191894</v>
      </c>
      <c r="FR227" s="63">
        <f t="shared" si="41"/>
        <v>192062</v>
      </c>
      <c r="FS227" s="63">
        <f t="shared" si="41"/>
        <v>193573</v>
      </c>
      <c r="FT227" s="63">
        <f t="shared" si="41"/>
        <v>193073</v>
      </c>
      <c r="FU227" s="64">
        <f t="shared" si="41"/>
        <v>194438</v>
      </c>
      <c r="FV227" s="62">
        <f t="shared" si="41"/>
        <v>195452</v>
      </c>
      <c r="FW227" s="63">
        <f t="shared" si="41"/>
        <v>195074</v>
      </c>
      <c r="FX227" s="63">
        <f t="shared" si="41"/>
        <v>196786</v>
      </c>
      <c r="FY227" s="63">
        <f t="shared" ref="FY227:GH227" si="42">SUM(FY195:FY226)</f>
        <v>198213</v>
      </c>
      <c r="FZ227" s="63">
        <f t="shared" si="42"/>
        <v>199706</v>
      </c>
      <c r="GA227" s="63">
        <f t="shared" si="42"/>
        <v>200673</v>
      </c>
      <c r="GB227" s="63">
        <f t="shared" si="42"/>
        <v>201098</v>
      </c>
      <c r="GC227" s="63">
        <f t="shared" si="42"/>
        <v>203072</v>
      </c>
      <c r="GD227" s="63">
        <f t="shared" si="42"/>
        <v>202933</v>
      </c>
      <c r="GE227" s="63">
        <f t="shared" si="42"/>
        <v>203270</v>
      </c>
      <c r="GF227" s="63">
        <f t="shared" si="42"/>
        <v>202890</v>
      </c>
      <c r="GG227" s="64">
        <f t="shared" si="42"/>
        <v>204369</v>
      </c>
      <c r="GH227" s="62">
        <f t="shared" si="42"/>
        <v>203778</v>
      </c>
      <c r="GI227" s="63">
        <f t="shared" ref="GI227:GP227" si="43">SUM(GI195:GI226)</f>
        <v>204873</v>
      </c>
      <c r="GJ227" s="63">
        <f t="shared" si="43"/>
        <v>206192</v>
      </c>
      <c r="GK227" s="63">
        <f t="shared" si="43"/>
        <v>207054</v>
      </c>
      <c r="GL227" s="63">
        <f t="shared" si="43"/>
        <v>207838</v>
      </c>
      <c r="GM227" s="63">
        <f t="shared" si="43"/>
        <v>207906</v>
      </c>
      <c r="GN227" s="63">
        <f t="shared" si="43"/>
        <v>210816</v>
      </c>
      <c r="GO227" s="63">
        <f t="shared" si="43"/>
        <v>209319</v>
      </c>
      <c r="GP227" s="64">
        <f t="shared" si="43"/>
        <v>213205</v>
      </c>
    </row>
    <row r="228" spans="2:198" x14ac:dyDescent="0.25">
      <c r="B228" s="50"/>
      <c r="C228" s="51" t="s">
        <v>310</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331</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7">
        <v>6969</v>
      </c>
      <c r="GE228" s="67">
        <v>6966</v>
      </c>
      <c r="GF228" s="67">
        <v>7021</v>
      </c>
      <c r="GG228" s="68">
        <v>7049</v>
      </c>
      <c r="GH228" s="66">
        <v>7055</v>
      </c>
      <c r="GI228" s="67">
        <v>7089</v>
      </c>
      <c r="GJ228" s="67">
        <v>7118</v>
      </c>
      <c r="GK228" s="67">
        <v>7162</v>
      </c>
      <c r="GL228" s="67">
        <v>7206</v>
      </c>
      <c r="GM228" s="67">
        <v>7103</v>
      </c>
      <c r="GN228" s="67">
        <v>7153</v>
      </c>
      <c r="GO228" s="67">
        <v>7195</v>
      </c>
      <c r="GP228" s="68">
        <v>7221</v>
      </c>
    </row>
    <row r="229" spans="2:198" x14ac:dyDescent="0.25">
      <c r="B229" s="50"/>
      <c r="C229" s="51" t="s">
        <v>311</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332</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3">
        <v>4382</v>
      </c>
      <c r="GE229" s="53">
        <v>4423</v>
      </c>
      <c r="GF229" s="53">
        <v>4450</v>
      </c>
      <c r="GG229" s="54">
        <v>4475</v>
      </c>
      <c r="GH229" s="52">
        <v>4521</v>
      </c>
      <c r="GI229" s="53">
        <v>4577</v>
      </c>
      <c r="GJ229" s="53">
        <v>4654</v>
      </c>
      <c r="GK229" s="53">
        <v>4702</v>
      </c>
      <c r="GL229" s="53">
        <v>4778</v>
      </c>
      <c r="GM229" s="53">
        <v>4720</v>
      </c>
      <c r="GN229" s="53">
        <v>4766</v>
      </c>
      <c r="GO229" s="53">
        <v>4746</v>
      </c>
      <c r="GP229" s="54">
        <v>4820</v>
      </c>
    </row>
    <row r="230" spans="2:198" x14ac:dyDescent="0.25">
      <c r="B230" s="50"/>
      <c r="C230" s="51" t="s">
        <v>312</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333</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3">
        <v>9500</v>
      </c>
      <c r="GE230" s="53">
        <v>9482</v>
      </c>
      <c r="GF230" s="53">
        <v>9489</v>
      </c>
      <c r="GG230" s="54">
        <v>9557</v>
      </c>
      <c r="GH230" s="52">
        <v>9647</v>
      </c>
      <c r="GI230" s="53">
        <v>9683</v>
      </c>
      <c r="GJ230" s="53">
        <v>9786</v>
      </c>
      <c r="GK230" s="53">
        <v>9859</v>
      </c>
      <c r="GL230" s="53">
        <v>9898</v>
      </c>
      <c r="GM230" s="53">
        <v>9641</v>
      </c>
      <c r="GN230" s="53">
        <v>9696</v>
      </c>
      <c r="GO230" s="53">
        <v>9697</v>
      </c>
      <c r="GP230" s="54">
        <v>9716</v>
      </c>
    </row>
    <row r="231" spans="2:198" x14ac:dyDescent="0.25">
      <c r="B231" s="50"/>
      <c r="C231" s="51" t="s">
        <v>313</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334</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3">
        <v>662</v>
      </c>
      <c r="GE231" s="53">
        <v>681</v>
      </c>
      <c r="GF231" s="53">
        <v>693</v>
      </c>
      <c r="GG231" s="54">
        <v>695</v>
      </c>
      <c r="GH231" s="52">
        <v>695</v>
      </c>
      <c r="GI231" s="53">
        <v>693</v>
      </c>
      <c r="GJ231" s="53">
        <v>705</v>
      </c>
      <c r="GK231" s="53">
        <v>708</v>
      </c>
      <c r="GL231" s="53">
        <v>709</v>
      </c>
      <c r="GM231" s="53">
        <v>736</v>
      </c>
      <c r="GN231" s="53">
        <v>717</v>
      </c>
      <c r="GO231" s="53">
        <v>734</v>
      </c>
      <c r="GP231" s="54">
        <v>753</v>
      </c>
    </row>
    <row r="232" spans="2:198" x14ac:dyDescent="0.25">
      <c r="B232" s="50"/>
      <c r="C232" s="51" t="s">
        <v>314</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335</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3">
        <v>1397</v>
      </c>
      <c r="GE232" s="53">
        <v>1404</v>
      </c>
      <c r="GF232" s="53">
        <v>1413</v>
      </c>
      <c r="GG232" s="54">
        <v>1427</v>
      </c>
      <c r="GH232" s="52">
        <v>1454</v>
      </c>
      <c r="GI232" s="53">
        <v>1476</v>
      </c>
      <c r="GJ232" s="53">
        <v>1500</v>
      </c>
      <c r="GK232" s="53">
        <v>1507</v>
      </c>
      <c r="GL232" s="53">
        <v>1529</v>
      </c>
      <c r="GM232" s="53">
        <v>1543</v>
      </c>
      <c r="GN232" s="53">
        <v>1552</v>
      </c>
      <c r="GO232" s="53">
        <v>1525</v>
      </c>
      <c r="GP232" s="54">
        <v>1543</v>
      </c>
    </row>
    <row r="233" spans="2:198" x14ac:dyDescent="0.25">
      <c r="B233" s="50"/>
      <c r="C233" s="51" t="s">
        <v>315</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336</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3">
        <v>307</v>
      </c>
      <c r="GE233" s="53">
        <v>307</v>
      </c>
      <c r="GF233" s="53">
        <v>319</v>
      </c>
      <c r="GG233" s="54">
        <v>326</v>
      </c>
      <c r="GH233" s="52">
        <v>340</v>
      </c>
      <c r="GI233" s="53">
        <v>345</v>
      </c>
      <c r="GJ233" s="53">
        <v>356</v>
      </c>
      <c r="GK233" s="53">
        <v>368</v>
      </c>
      <c r="GL233" s="53">
        <v>380</v>
      </c>
      <c r="GM233" s="53">
        <v>406</v>
      </c>
      <c r="GN233" s="53">
        <v>396</v>
      </c>
      <c r="GO233" s="53">
        <v>410</v>
      </c>
      <c r="GP233" s="54">
        <v>452</v>
      </c>
    </row>
    <row r="234" spans="2:198" x14ac:dyDescent="0.25">
      <c r="B234" s="50"/>
      <c r="C234" s="51" t="s">
        <v>316</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337</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3">
        <v>193</v>
      </c>
      <c r="GE234" s="53">
        <v>191</v>
      </c>
      <c r="GF234" s="53">
        <v>194</v>
      </c>
      <c r="GG234" s="54">
        <v>193</v>
      </c>
      <c r="GH234" s="52">
        <v>197</v>
      </c>
      <c r="GI234" s="53">
        <v>200</v>
      </c>
      <c r="GJ234" s="53">
        <v>209</v>
      </c>
      <c r="GK234" s="53">
        <v>211</v>
      </c>
      <c r="GL234" s="53">
        <v>221</v>
      </c>
      <c r="GM234" s="53">
        <v>228</v>
      </c>
      <c r="GN234" s="53">
        <v>223</v>
      </c>
      <c r="GO234" s="53">
        <v>226</v>
      </c>
      <c r="GP234" s="54">
        <v>227</v>
      </c>
    </row>
    <row r="235" spans="2:198" x14ac:dyDescent="0.25">
      <c r="B235" s="50"/>
      <c r="C235" s="51" t="s">
        <v>317</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338</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3">
        <v>1459</v>
      </c>
      <c r="GE235" s="53">
        <v>1446</v>
      </c>
      <c r="GF235" s="53">
        <v>1455</v>
      </c>
      <c r="GG235" s="54">
        <v>1451</v>
      </c>
      <c r="GH235" s="52">
        <v>1446</v>
      </c>
      <c r="GI235" s="53">
        <v>1450</v>
      </c>
      <c r="GJ235" s="53">
        <v>1479</v>
      </c>
      <c r="GK235" s="53">
        <v>1499</v>
      </c>
      <c r="GL235" s="53">
        <v>1517</v>
      </c>
      <c r="GM235" s="53">
        <v>1518</v>
      </c>
      <c r="GN235" s="53">
        <v>1517</v>
      </c>
      <c r="GO235" s="53">
        <v>1508</v>
      </c>
      <c r="GP235" s="54">
        <v>1530</v>
      </c>
    </row>
    <row r="236" spans="2:198" x14ac:dyDescent="0.25">
      <c r="B236" s="50"/>
      <c r="C236" s="51" t="s">
        <v>318</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339</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3">
        <v>894</v>
      </c>
      <c r="GE236" s="53">
        <v>920</v>
      </c>
      <c r="GF236" s="53">
        <v>942</v>
      </c>
      <c r="GG236" s="54">
        <v>978</v>
      </c>
      <c r="GH236" s="52">
        <v>993</v>
      </c>
      <c r="GI236" s="53">
        <v>1009</v>
      </c>
      <c r="GJ236" s="53">
        <v>1026</v>
      </c>
      <c r="GK236" s="53">
        <v>1068</v>
      </c>
      <c r="GL236" s="53">
        <v>1073</v>
      </c>
      <c r="GM236" s="53">
        <v>1081</v>
      </c>
      <c r="GN236" s="53">
        <v>1123</v>
      </c>
      <c r="GO236" s="53">
        <v>1106</v>
      </c>
      <c r="GP236" s="54">
        <v>1134</v>
      </c>
    </row>
    <row r="237" spans="2:198" x14ac:dyDescent="0.25">
      <c r="B237" s="50"/>
      <c r="C237" s="51" t="s">
        <v>319</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340</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3">
        <v>4339</v>
      </c>
      <c r="GE237" s="53">
        <v>4371</v>
      </c>
      <c r="GF237" s="53">
        <v>4386</v>
      </c>
      <c r="GG237" s="54">
        <v>4472</v>
      </c>
      <c r="GH237" s="52">
        <v>4518</v>
      </c>
      <c r="GI237" s="53">
        <v>4532</v>
      </c>
      <c r="GJ237" s="53">
        <v>4548</v>
      </c>
      <c r="GK237" s="53">
        <v>4570</v>
      </c>
      <c r="GL237" s="53">
        <v>4597</v>
      </c>
      <c r="GM237" s="53">
        <v>4511</v>
      </c>
      <c r="GN237" s="53">
        <v>4535</v>
      </c>
      <c r="GO237" s="53">
        <v>4513</v>
      </c>
      <c r="GP237" s="54">
        <v>4575</v>
      </c>
    </row>
    <row r="238" spans="2:198" x14ac:dyDescent="0.25">
      <c r="B238" s="50"/>
      <c r="C238" s="51" t="s">
        <v>320</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341</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3">
        <v>712</v>
      </c>
      <c r="GE238" s="53">
        <v>723</v>
      </c>
      <c r="GF238" s="53">
        <v>737</v>
      </c>
      <c r="GG238" s="54">
        <v>742</v>
      </c>
      <c r="GH238" s="52">
        <v>753</v>
      </c>
      <c r="GI238" s="53">
        <v>755</v>
      </c>
      <c r="GJ238" s="53">
        <v>754</v>
      </c>
      <c r="GK238" s="53">
        <v>767</v>
      </c>
      <c r="GL238" s="53">
        <v>768</v>
      </c>
      <c r="GM238" s="53">
        <v>758</v>
      </c>
      <c r="GN238" s="53">
        <v>754</v>
      </c>
      <c r="GO238" s="53">
        <v>738</v>
      </c>
      <c r="GP238" s="54">
        <v>764</v>
      </c>
    </row>
    <row r="239" spans="2:198" x14ac:dyDescent="0.25">
      <c r="B239" s="50"/>
      <c r="C239" s="51" t="s">
        <v>321</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342</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3">
        <v>580</v>
      </c>
      <c r="GE239" s="53">
        <v>587</v>
      </c>
      <c r="GF239" s="53">
        <v>590</v>
      </c>
      <c r="GG239" s="54">
        <v>586</v>
      </c>
      <c r="GH239" s="52">
        <v>595</v>
      </c>
      <c r="GI239" s="53">
        <v>606</v>
      </c>
      <c r="GJ239" s="53">
        <v>615</v>
      </c>
      <c r="GK239" s="53">
        <v>622</v>
      </c>
      <c r="GL239" s="53">
        <v>637</v>
      </c>
      <c r="GM239" s="53">
        <v>656</v>
      </c>
      <c r="GN239" s="53">
        <v>587</v>
      </c>
      <c r="GO239" s="53">
        <v>590</v>
      </c>
      <c r="GP239" s="54">
        <v>620</v>
      </c>
    </row>
    <row r="240" spans="2:198" x14ac:dyDescent="0.25">
      <c r="B240" s="50"/>
      <c r="C240" s="51" t="s">
        <v>322</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343</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3">
        <v>3624</v>
      </c>
      <c r="GE240" s="53">
        <v>3670</v>
      </c>
      <c r="GF240" s="53">
        <v>3675</v>
      </c>
      <c r="GG240" s="54">
        <v>3735</v>
      </c>
      <c r="GH240" s="52">
        <v>3717</v>
      </c>
      <c r="GI240" s="53">
        <v>3765</v>
      </c>
      <c r="GJ240" s="53">
        <v>3766</v>
      </c>
      <c r="GK240" s="53">
        <v>3787</v>
      </c>
      <c r="GL240" s="53">
        <v>3804</v>
      </c>
      <c r="GM240" s="53">
        <v>3859</v>
      </c>
      <c r="GN240" s="53">
        <v>3895</v>
      </c>
      <c r="GO240" s="53">
        <v>3852</v>
      </c>
      <c r="GP240" s="54">
        <v>3860</v>
      </c>
    </row>
    <row r="241" spans="2:198" x14ac:dyDescent="0.25">
      <c r="B241" s="50"/>
      <c r="C241" s="51" t="s">
        <v>323</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344</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3">
        <v>1189</v>
      </c>
      <c r="GE241" s="53">
        <v>1226</v>
      </c>
      <c r="GF241" s="53">
        <v>1235</v>
      </c>
      <c r="GG241" s="54">
        <v>1248</v>
      </c>
      <c r="GH241" s="52">
        <v>1261</v>
      </c>
      <c r="GI241" s="53">
        <v>1262</v>
      </c>
      <c r="GJ241" s="53">
        <v>1282</v>
      </c>
      <c r="GK241" s="53">
        <v>1328</v>
      </c>
      <c r="GL241" s="53">
        <v>1361</v>
      </c>
      <c r="GM241" s="53">
        <v>1368</v>
      </c>
      <c r="GN241" s="53">
        <v>1391</v>
      </c>
      <c r="GO241" s="53">
        <v>1361</v>
      </c>
      <c r="GP241" s="54">
        <v>1395</v>
      </c>
    </row>
    <row r="242" spans="2:198" x14ac:dyDescent="0.25">
      <c r="B242" s="50"/>
      <c r="C242" s="51" t="s">
        <v>324</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345</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3">
        <v>1116</v>
      </c>
      <c r="GE242" s="53">
        <v>1118</v>
      </c>
      <c r="GF242" s="53">
        <v>1136</v>
      </c>
      <c r="GG242" s="54">
        <v>1143</v>
      </c>
      <c r="GH242" s="52">
        <v>1197</v>
      </c>
      <c r="GI242" s="53">
        <v>1223</v>
      </c>
      <c r="GJ242" s="53">
        <v>1240</v>
      </c>
      <c r="GK242" s="53">
        <v>1264</v>
      </c>
      <c r="GL242" s="53">
        <v>1285</v>
      </c>
      <c r="GM242" s="53">
        <v>1247</v>
      </c>
      <c r="GN242" s="53">
        <v>1263</v>
      </c>
      <c r="GO242" s="53">
        <v>1246</v>
      </c>
      <c r="GP242" s="54">
        <v>1291</v>
      </c>
    </row>
    <row r="243" spans="2:198" x14ac:dyDescent="0.25">
      <c r="B243" s="50"/>
      <c r="C243" s="51" t="s">
        <v>325</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346</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3">
        <v>45809</v>
      </c>
      <c r="GE243" s="53">
        <v>46106</v>
      </c>
      <c r="GF243" s="53">
        <v>45883</v>
      </c>
      <c r="GG243" s="54">
        <v>46186</v>
      </c>
      <c r="GH243" s="52">
        <v>46007</v>
      </c>
      <c r="GI243" s="53">
        <v>46213</v>
      </c>
      <c r="GJ243" s="53">
        <v>46371</v>
      </c>
      <c r="GK243" s="53">
        <v>46506</v>
      </c>
      <c r="GL243" s="53">
        <v>46615</v>
      </c>
      <c r="GM243" s="53">
        <v>45924</v>
      </c>
      <c r="GN243" s="53">
        <v>45835</v>
      </c>
      <c r="GO243" s="53">
        <v>45819</v>
      </c>
      <c r="GP243" s="54">
        <v>45820</v>
      </c>
    </row>
    <row r="244" spans="2:198" x14ac:dyDescent="0.25">
      <c r="B244" s="50"/>
      <c r="C244" s="51" t="s">
        <v>326</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347</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3">
        <v>404</v>
      </c>
      <c r="GE244" s="53">
        <v>406</v>
      </c>
      <c r="GF244" s="53">
        <v>412</v>
      </c>
      <c r="GG244" s="54">
        <v>411</v>
      </c>
      <c r="GH244" s="52">
        <v>416</v>
      </c>
      <c r="GI244" s="53">
        <v>424</v>
      </c>
      <c r="GJ244" s="53">
        <v>444</v>
      </c>
      <c r="GK244" s="53">
        <v>447</v>
      </c>
      <c r="GL244" s="53">
        <v>454</v>
      </c>
      <c r="GM244" s="53">
        <v>441</v>
      </c>
      <c r="GN244" s="53">
        <v>442</v>
      </c>
      <c r="GO244" s="53">
        <v>442</v>
      </c>
      <c r="GP244" s="54">
        <v>447</v>
      </c>
    </row>
    <row r="245" spans="2:198" x14ac:dyDescent="0.25">
      <c r="B245" s="50"/>
      <c r="C245" s="51" t="s">
        <v>327</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348</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3">
        <v>68888</v>
      </c>
      <c r="GE245" s="53">
        <v>69032</v>
      </c>
      <c r="GF245" s="53">
        <v>68901</v>
      </c>
      <c r="GG245" s="54">
        <v>69320</v>
      </c>
      <c r="GH245" s="52">
        <v>69052</v>
      </c>
      <c r="GI245" s="53">
        <v>69204</v>
      </c>
      <c r="GJ245" s="53">
        <v>69615</v>
      </c>
      <c r="GK245" s="53">
        <v>69703</v>
      </c>
      <c r="GL245" s="53">
        <v>69758</v>
      </c>
      <c r="GM245" s="53">
        <v>68308</v>
      </c>
      <c r="GN245" s="53">
        <v>68040</v>
      </c>
      <c r="GO245" s="53">
        <v>67905</v>
      </c>
      <c r="GP245" s="54">
        <v>67741</v>
      </c>
    </row>
    <row r="246" spans="2:198" x14ac:dyDescent="0.25">
      <c r="B246" s="50"/>
      <c r="C246" s="51" t="s">
        <v>328</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349</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3">
        <v>727</v>
      </c>
      <c r="GE246" s="53">
        <v>737</v>
      </c>
      <c r="GF246" s="53">
        <v>743</v>
      </c>
      <c r="GG246" s="54">
        <v>763</v>
      </c>
      <c r="GH246" s="52">
        <v>792</v>
      </c>
      <c r="GI246" s="53">
        <v>804</v>
      </c>
      <c r="GJ246" s="53">
        <v>810</v>
      </c>
      <c r="GK246" s="53">
        <v>819</v>
      </c>
      <c r="GL246" s="53">
        <v>833</v>
      </c>
      <c r="GM246" s="53">
        <v>850</v>
      </c>
      <c r="GN246" s="53">
        <v>868</v>
      </c>
      <c r="GO246" s="53">
        <v>875</v>
      </c>
      <c r="GP246" s="54">
        <v>911</v>
      </c>
    </row>
    <row r="247" spans="2:198" ht="13" thickBot="1" x14ac:dyDescent="0.3">
      <c r="B247" s="69"/>
      <c r="C247" s="70" t="s">
        <v>329</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350</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3">
        <v>14001</v>
      </c>
      <c r="GE247" s="53">
        <v>13982</v>
      </c>
      <c r="GF247" s="53">
        <v>13954</v>
      </c>
      <c r="GG247" s="54">
        <v>14081</v>
      </c>
      <c r="GH247" s="52">
        <v>14119</v>
      </c>
      <c r="GI247" s="53">
        <v>14227</v>
      </c>
      <c r="GJ247" s="53">
        <v>14291</v>
      </c>
      <c r="GK247" s="53">
        <v>14323</v>
      </c>
      <c r="GL247" s="53">
        <v>14347</v>
      </c>
      <c r="GM247" s="53">
        <v>14102</v>
      </c>
      <c r="GN247" s="53">
        <v>14124</v>
      </c>
      <c r="GO247" s="53">
        <v>14104</v>
      </c>
      <c r="GP247" s="54">
        <v>14120</v>
      </c>
    </row>
    <row r="248" spans="2:198" ht="13" thickBot="1" x14ac:dyDescent="0.3">
      <c r="B248" s="60" t="s">
        <v>330</v>
      </c>
      <c r="C248" s="61"/>
      <c r="D248" s="64">
        <f t="shared" ref="D248:BO248" si="44">SUM(D216:D247)</f>
        <v>38388</v>
      </c>
      <c r="E248" s="64">
        <f t="shared" si="44"/>
        <v>42913</v>
      </c>
      <c r="F248" s="64">
        <f t="shared" si="44"/>
        <v>50994</v>
      </c>
      <c r="G248" s="62">
        <f t="shared" si="44"/>
        <v>51113</v>
      </c>
      <c r="H248" s="63">
        <f t="shared" si="44"/>
        <v>50986</v>
      </c>
      <c r="I248" s="63">
        <f t="shared" si="44"/>
        <v>51644</v>
      </c>
      <c r="J248" s="63">
        <f t="shared" si="44"/>
        <v>52286</v>
      </c>
      <c r="K248" s="63">
        <f t="shared" si="44"/>
        <v>52780</v>
      </c>
      <c r="L248" s="63">
        <f t="shared" si="44"/>
        <v>52837</v>
      </c>
      <c r="M248" s="63">
        <f t="shared" si="44"/>
        <v>53265</v>
      </c>
      <c r="N248" s="63">
        <f t="shared" si="44"/>
        <v>53521</v>
      </c>
      <c r="O248" s="63">
        <f t="shared" si="44"/>
        <v>53636</v>
      </c>
      <c r="P248" s="63">
        <f t="shared" si="44"/>
        <v>54237</v>
      </c>
      <c r="Q248" s="63">
        <f t="shared" si="44"/>
        <v>54180</v>
      </c>
      <c r="R248" s="64">
        <f t="shared" si="44"/>
        <v>55177</v>
      </c>
      <c r="S248" s="63">
        <f t="shared" si="44"/>
        <v>55003</v>
      </c>
      <c r="T248" s="63">
        <f t="shared" si="44"/>
        <v>55020</v>
      </c>
      <c r="U248" s="63">
        <f t="shared" si="44"/>
        <v>56013</v>
      </c>
      <c r="V248" s="63">
        <f t="shared" si="44"/>
        <v>56857</v>
      </c>
      <c r="W248" s="63">
        <f t="shared" si="44"/>
        <v>57956</v>
      </c>
      <c r="X248" s="63">
        <f t="shared" si="44"/>
        <v>58991</v>
      </c>
      <c r="Y248" s="63">
        <f t="shared" si="44"/>
        <v>60017</v>
      </c>
      <c r="Z248" s="63">
        <f t="shared" si="44"/>
        <v>60956</v>
      </c>
      <c r="AA248" s="63">
        <f t="shared" si="44"/>
        <v>61627</v>
      </c>
      <c r="AB248" s="63">
        <f t="shared" si="44"/>
        <v>62152</v>
      </c>
      <c r="AC248" s="63">
        <f t="shared" si="44"/>
        <v>62657</v>
      </c>
      <c r="AD248" s="64">
        <f t="shared" si="44"/>
        <v>62720</v>
      </c>
      <c r="AE248" s="63">
        <f t="shared" si="44"/>
        <v>62197</v>
      </c>
      <c r="AF248" s="63">
        <f t="shared" si="44"/>
        <v>63301</v>
      </c>
      <c r="AG248" s="114">
        <f t="shared" si="44"/>
        <v>63928</v>
      </c>
      <c r="AH248" s="63">
        <f t="shared" si="44"/>
        <v>64683</v>
      </c>
      <c r="AI248" s="63">
        <f t="shared" si="44"/>
        <v>65349</v>
      </c>
      <c r="AJ248" s="63">
        <f t="shared" si="44"/>
        <v>65872</v>
      </c>
      <c r="AK248" s="63">
        <f t="shared" si="44"/>
        <v>66690</v>
      </c>
      <c r="AL248" s="63">
        <f t="shared" si="44"/>
        <v>67087</v>
      </c>
      <c r="AM248" s="63">
        <f t="shared" si="44"/>
        <v>67258</v>
      </c>
      <c r="AN248" s="63">
        <f t="shared" si="44"/>
        <v>67667</v>
      </c>
      <c r="AO248" s="63">
        <f t="shared" si="44"/>
        <v>67845</v>
      </c>
      <c r="AP248" s="64">
        <f t="shared" si="44"/>
        <v>67621</v>
      </c>
      <c r="AQ248" s="62">
        <f t="shared" si="44"/>
        <v>67813</v>
      </c>
      <c r="AR248" s="63">
        <f t="shared" si="44"/>
        <v>68004</v>
      </c>
      <c r="AS248" s="63">
        <f t="shared" si="44"/>
        <v>70727</v>
      </c>
      <c r="AT248" s="63">
        <f t="shared" si="44"/>
        <v>70341</v>
      </c>
      <c r="AU248" s="63">
        <f t="shared" si="44"/>
        <v>71010</v>
      </c>
      <c r="AV248" s="63">
        <f t="shared" si="44"/>
        <v>71679</v>
      </c>
      <c r="AW248" s="63">
        <f t="shared" si="44"/>
        <v>72108</v>
      </c>
      <c r="AX248" s="63">
        <f t="shared" si="44"/>
        <v>72532</v>
      </c>
      <c r="AY248" s="63">
        <f t="shared" si="44"/>
        <v>72676</v>
      </c>
      <c r="AZ248" s="63">
        <f t="shared" si="44"/>
        <v>73511</v>
      </c>
      <c r="BA248" s="63">
        <f t="shared" si="44"/>
        <v>73226</v>
      </c>
      <c r="BB248" s="64">
        <f t="shared" si="44"/>
        <v>75135</v>
      </c>
      <c r="BC248" s="62">
        <f t="shared" si="44"/>
        <v>74915</v>
      </c>
      <c r="BD248" s="63">
        <f t="shared" si="44"/>
        <v>74096</v>
      </c>
      <c r="BE248" s="63">
        <f t="shared" si="44"/>
        <v>76362</v>
      </c>
      <c r="BF248" s="63">
        <f t="shared" si="44"/>
        <v>77077</v>
      </c>
      <c r="BG248" s="63">
        <f t="shared" si="44"/>
        <v>77412</v>
      </c>
      <c r="BH248" s="63">
        <f t="shared" si="44"/>
        <v>78658</v>
      </c>
      <c r="BI248" s="63">
        <f t="shared" si="44"/>
        <v>79487</v>
      </c>
      <c r="BJ248" s="63">
        <f t="shared" si="44"/>
        <v>80271</v>
      </c>
      <c r="BK248" s="63">
        <f t="shared" si="44"/>
        <v>80699</v>
      </c>
      <c r="BL248" s="63">
        <f t="shared" si="44"/>
        <v>78918</v>
      </c>
      <c r="BM248" s="63">
        <f t="shared" si="44"/>
        <v>79087</v>
      </c>
      <c r="BN248" s="64">
        <f t="shared" si="44"/>
        <v>79125</v>
      </c>
      <c r="BO248" s="62">
        <f t="shared" si="44"/>
        <v>78997</v>
      </c>
      <c r="BP248" s="63">
        <f t="shared" ref="BP248:DJ248" si="45">SUM(BP216:BP247)</f>
        <v>78703</v>
      </c>
      <c r="BQ248" s="63">
        <f t="shared" si="45"/>
        <v>80660</v>
      </c>
      <c r="BR248" s="63">
        <f t="shared" si="45"/>
        <v>81628</v>
      </c>
      <c r="BS248" s="63">
        <f t="shared" si="45"/>
        <v>82593</v>
      </c>
      <c r="BT248" s="63">
        <f t="shared" si="45"/>
        <v>82409</v>
      </c>
      <c r="BU248" s="63">
        <f t="shared" si="45"/>
        <v>86695</v>
      </c>
      <c r="BV248" s="63">
        <f t="shared" si="45"/>
        <v>88012</v>
      </c>
      <c r="BW248" s="63">
        <f t="shared" si="45"/>
        <v>88992</v>
      </c>
      <c r="BX248" s="63">
        <f t="shared" si="45"/>
        <v>89544</v>
      </c>
      <c r="BY248" s="63">
        <f t="shared" si="45"/>
        <v>89906</v>
      </c>
      <c r="BZ248" s="64">
        <f t="shared" si="45"/>
        <v>89999</v>
      </c>
      <c r="CA248" s="63">
        <f t="shared" si="45"/>
        <v>89578</v>
      </c>
      <c r="CB248" s="63">
        <f t="shared" si="45"/>
        <v>90714</v>
      </c>
      <c r="CC248" s="63">
        <f t="shared" si="45"/>
        <v>85969</v>
      </c>
      <c r="CD248" s="63">
        <f t="shared" si="45"/>
        <v>87387</v>
      </c>
      <c r="CE248" s="63">
        <f t="shared" si="45"/>
        <v>94401</v>
      </c>
      <c r="CF248" s="63">
        <f t="shared" si="45"/>
        <v>95752</v>
      </c>
      <c r="CG248" s="63">
        <f t="shared" si="45"/>
        <v>96715</v>
      </c>
      <c r="CH248" s="63">
        <f t="shared" si="45"/>
        <v>97567</v>
      </c>
      <c r="CI248" s="63">
        <f t="shared" si="45"/>
        <v>98305</v>
      </c>
      <c r="CJ248" s="63">
        <f t="shared" si="45"/>
        <v>99102</v>
      </c>
      <c r="CK248" s="63">
        <f t="shared" si="45"/>
        <v>99338</v>
      </c>
      <c r="CL248" s="64">
        <f t="shared" si="45"/>
        <v>99493</v>
      </c>
      <c r="CM248" s="63">
        <f t="shared" si="45"/>
        <v>99755</v>
      </c>
      <c r="CN248" s="63">
        <f t="shared" si="45"/>
        <v>100050</v>
      </c>
      <c r="CO248" s="63">
        <f t="shared" si="45"/>
        <v>102021</v>
      </c>
      <c r="CP248" s="63">
        <f t="shared" si="45"/>
        <v>103229</v>
      </c>
      <c r="CQ248" s="63">
        <f t="shared" si="45"/>
        <v>104514</v>
      </c>
      <c r="CR248" s="63">
        <f t="shared" si="45"/>
        <v>104992</v>
      </c>
      <c r="CS248" s="63">
        <f t="shared" si="45"/>
        <v>105842</v>
      </c>
      <c r="CT248" s="63">
        <f t="shared" si="45"/>
        <v>106263</v>
      </c>
      <c r="CU248" s="63">
        <f t="shared" si="45"/>
        <v>106645</v>
      </c>
      <c r="CV248" s="63">
        <f t="shared" si="45"/>
        <v>107197</v>
      </c>
      <c r="CW248" s="63">
        <f t="shared" si="45"/>
        <v>107120</v>
      </c>
      <c r="CX248" s="64">
        <f t="shared" si="45"/>
        <v>106651</v>
      </c>
      <c r="CY248" s="63">
        <f t="shared" si="45"/>
        <v>106775</v>
      </c>
      <c r="CZ248" s="63">
        <f t="shared" si="45"/>
        <v>106531</v>
      </c>
      <c r="DA248" s="63">
        <f t="shared" si="45"/>
        <v>107462</v>
      </c>
      <c r="DB248" s="63">
        <f t="shared" si="45"/>
        <v>108461</v>
      </c>
      <c r="DC248" s="63">
        <f t="shared" si="45"/>
        <v>108967</v>
      </c>
      <c r="DD248" s="63">
        <f t="shared" si="45"/>
        <v>109507</v>
      </c>
      <c r="DE248" s="63">
        <f t="shared" si="45"/>
        <v>110407</v>
      </c>
      <c r="DF248" s="63">
        <f t="shared" si="45"/>
        <v>111469</v>
      </c>
      <c r="DG248" s="63">
        <f t="shared" si="45"/>
        <v>113223</v>
      </c>
      <c r="DH248" s="63">
        <f t="shared" si="45"/>
        <v>113781</v>
      </c>
      <c r="DI248" s="63">
        <f t="shared" si="45"/>
        <v>113106</v>
      </c>
      <c r="DJ248" s="64">
        <f t="shared" si="45"/>
        <v>112408</v>
      </c>
      <c r="DL248" s="50"/>
      <c r="DM248" s="51" t="s">
        <v>351</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3">
        <v>146</v>
      </c>
      <c r="GE248" s="53">
        <v>143</v>
      </c>
      <c r="GF248" s="53">
        <v>146</v>
      </c>
      <c r="GG248" s="54">
        <v>146</v>
      </c>
      <c r="GH248" s="52">
        <v>147</v>
      </c>
      <c r="GI248" s="53">
        <v>146</v>
      </c>
      <c r="GJ248" s="53">
        <v>146</v>
      </c>
      <c r="GK248" s="53">
        <v>146</v>
      </c>
      <c r="GL248" s="53">
        <v>157</v>
      </c>
      <c r="GM248" s="53">
        <v>162</v>
      </c>
      <c r="GN248" s="53">
        <v>155</v>
      </c>
      <c r="GO248" s="53">
        <v>158</v>
      </c>
      <c r="GP248" s="54">
        <v>162</v>
      </c>
    </row>
    <row r="249" spans="2:198" x14ac:dyDescent="0.25">
      <c r="B249" s="74">
        <v>10</v>
      </c>
      <c r="C249" s="65" t="s">
        <v>331</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352</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3">
        <v>3153</v>
      </c>
      <c r="GE249" s="53">
        <v>3161</v>
      </c>
      <c r="GF249" s="53">
        <v>3184</v>
      </c>
      <c r="GG249" s="54">
        <v>3243</v>
      </c>
      <c r="GH249" s="52">
        <v>3255</v>
      </c>
      <c r="GI249" s="53">
        <v>3259</v>
      </c>
      <c r="GJ249" s="53">
        <v>3278</v>
      </c>
      <c r="GK249" s="53">
        <v>3307</v>
      </c>
      <c r="GL249" s="53">
        <v>3329</v>
      </c>
      <c r="GM249" s="53">
        <v>3312</v>
      </c>
      <c r="GN249" s="53">
        <v>3351</v>
      </c>
      <c r="GO249" s="53">
        <v>3339</v>
      </c>
      <c r="GP249" s="54">
        <v>3347</v>
      </c>
    </row>
    <row r="250" spans="2:198" x14ac:dyDescent="0.25">
      <c r="B250" s="50"/>
      <c r="C250" s="51" t="s">
        <v>332</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353</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3">
        <v>1259</v>
      </c>
      <c r="GE250" s="53">
        <v>1270</v>
      </c>
      <c r="GF250" s="53">
        <v>1289</v>
      </c>
      <c r="GG250" s="54">
        <v>1292</v>
      </c>
      <c r="GH250" s="52">
        <v>1335</v>
      </c>
      <c r="GI250" s="53">
        <v>1335</v>
      </c>
      <c r="GJ250" s="53">
        <v>1331</v>
      </c>
      <c r="GK250" s="53">
        <v>1355</v>
      </c>
      <c r="GL250" s="53">
        <v>1358</v>
      </c>
      <c r="GM250" s="53">
        <v>1331</v>
      </c>
      <c r="GN250" s="53">
        <v>1351</v>
      </c>
      <c r="GO250" s="53">
        <v>1357</v>
      </c>
      <c r="GP250" s="54">
        <v>1394</v>
      </c>
    </row>
    <row r="251" spans="2:198" x14ac:dyDescent="0.25">
      <c r="B251" s="50"/>
      <c r="C251" s="51" t="s">
        <v>333</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354</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3">
        <v>465</v>
      </c>
      <c r="GE251" s="53">
        <v>461</v>
      </c>
      <c r="GF251" s="53">
        <v>462</v>
      </c>
      <c r="GG251" s="54">
        <v>452</v>
      </c>
      <c r="GH251" s="52">
        <v>452</v>
      </c>
      <c r="GI251" s="53">
        <v>451</v>
      </c>
      <c r="GJ251" s="53">
        <v>455</v>
      </c>
      <c r="GK251" s="53">
        <v>453</v>
      </c>
      <c r="GL251" s="53">
        <v>464</v>
      </c>
      <c r="GM251" s="53">
        <v>475</v>
      </c>
      <c r="GN251" s="53">
        <v>457</v>
      </c>
      <c r="GO251" s="53">
        <v>460</v>
      </c>
      <c r="GP251" s="54">
        <v>466</v>
      </c>
    </row>
    <row r="252" spans="2:198" x14ac:dyDescent="0.25">
      <c r="B252" s="50"/>
      <c r="C252" s="51" t="s">
        <v>334</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355</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3">
        <v>3285</v>
      </c>
      <c r="GE252" s="53">
        <v>3285</v>
      </c>
      <c r="GF252" s="53">
        <v>3303</v>
      </c>
      <c r="GG252" s="54">
        <v>3282</v>
      </c>
      <c r="GH252" s="52">
        <v>3296</v>
      </c>
      <c r="GI252" s="53">
        <v>3316</v>
      </c>
      <c r="GJ252" s="53">
        <v>3345</v>
      </c>
      <c r="GK252" s="53">
        <v>3386</v>
      </c>
      <c r="GL252" s="53">
        <v>3421</v>
      </c>
      <c r="GM252" s="53">
        <v>3354</v>
      </c>
      <c r="GN252" s="53">
        <v>3358</v>
      </c>
      <c r="GO252" s="53">
        <v>3355</v>
      </c>
      <c r="GP252" s="54">
        <v>3384</v>
      </c>
    </row>
    <row r="253" spans="2:198" x14ac:dyDescent="0.25">
      <c r="B253" s="50"/>
      <c r="C253" s="51" t="s">
        <v>335</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356</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3">
        <v>668</v>
      </c>
      <c r="GE253" s="53">
        <v>670</v>
      </c>
      <c r="GF253" s="53">
        <v>671</v>
      </c>
      <c r="GG253" s="54">
        <v>678</v>
      </c>
      <c r="GH253" s="52">
        <v>675</v>
      </c>
      <c r="GI253" s="53">
        <v>681</v>
      </c>
      <c r="GJ253" s="53">
        <v>685</v>
      </c>
      <c r="GK253" s="53">
        <v>699</v>
      </c>
      <c r="GL253" s="53">
        <v>709</v>
      </c>
      <c r="GM253" s="53">
        <v>727</v>
      </c>
      <c r="GN253" s="53">
        <v>721</v>
      </c>
      <c r="GO253" s="53">
        <v>726</v>
      </c>
      <c r="GP253" s="54">
        <v>741</v>
      </c>
    </row>
    <row r="254" spans="2:198" x14ac:dyDescent="0.25">
      <c r="B254" s="50"/>
      <c r="C254" s="51" t="s">
        <v>336</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357</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3">
        <v>509</v>
      </c>
      <c r="GE254" s="53">
        <v>509</v>
      </c>
      <c r="GF254" s="53">
        <v>508</v>
      </c>
      <c r="GG254" s="54">
        <v>497</v>
      </c>
      <c r="GH254" s="52">
        <v>508</v>
      </c>
      <c r="GI254" s="53">
        <v>519</v>
      </c>
      <c r="GJ254" s="53">
        <v>520</v>
      </c>
      <c r="GK254" s="53">
        <v>533</v>
      </c>
      <c r="GL254" s="53">
        <v>533</v>
      </c>
      <c r="GM254" s="53">
        <v>567</v>
      </c>
      <c r="GN254" s="53">
        <v>547</v>
      </c>
      <c r="GO254" s="53">
        <v>549</v>
      </c>
      <c r="GP254" s="54">
        <v>554</v>
      </c>
    </row>
    <row r="255" spans="2:198" x14ac:dyDescent="0.25">
      <c r="B255" s="50"/>
      <c r="C255" s="51" t="s">
        <v>337</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358</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3">
        <v>1697</v>
      </c>
      <c r="GE255" s="53">
        <v>1706</v>
      </c>
      <c r="GF255" s="53">
        <v>1715</v>
      </c>
      <c r="GG255" s="54">
        <v>1718</v>
      </c>
      <c r="GH255" s="52">
        <v>1726</v>
      </c>
      <c r="GI255" s="53">
        <v>1721</v>
      </c>
      <c r="GJ255" s="53">
        <v>1765</v>
      </c>
      <c r="GK255" s="53">
        <v>1789</v>
      </c>
      <c r="GL255" s="53">
        <v>1814</v>
      </c>
      <c r="GM255" s="53">
        <v>1812</v>
      </c>
      <c r="GN255" s="53">
        <v>1819</v>
      </c>
      <c r="GO255" s="53">
        <v>1807</v>
      </c>
      <c r="GP255" s="54">
        <v>1831</v>
      </c>
    </row>
    <row r="256" spans="2:198" x14ac:dyDescent="0.25">
      <c r="B256" s="50"/>
      <c r="C256" s="51" t="s">
        <v>338</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359</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3">
        <v>107</v>
      </c>
      <c r="GE256" s="53">
        <v>114</v>
      </c>
      <c r="GF256" s="53">
        <v>126</v>
      </c>
      <c r="GG256" s="54">
        <v>134</v>
      </c>
      <c r="GH256" s="52">
        <v>135</v>
      </c>
      <c r="GI256" s="53">
        <v>138</v>
      </c>
      <c r="GJ256" s="53">
        <v>144</v>
      </c>
      <c r="GK256" s="53">
        <v>148</v>
      </c>
      <c r="GL256" s="53">
        <v>155</v>
      </c>
      <c r="GM256" s="53">
        <v>169</v>
      </c>
      <c r="GN256" s="53">
        <v>162</v>
      </c>
      <c r="GO256" s="53">
        <v>170</v>
      </c>
      <c r="GP256" s="54">
        <v>178</v>
      </c>
    </row>
    <row r="257" spans="2:198" x14ac:dyDescent="0.25">
      <c r="B257" s="50"/>
      <c r="C257" s="51" t="s">
        <v>339</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360</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3">
        <v>1302</v>
      </c>
      <c r="GE257" s="53">
        <v>1306</v>
      </c>
      <c r="GF257" s="53">
        <v>1331</v>
      </c>
      <c r="GG257" s="54">
        <v>1336</v>
      </c>
      <c r="GH257" s="52">
        <v>1343</v>
      </c>
      <c r="GI257" s="53">
        <v>1360</v>
      </c>
      <c r="GJ257" s="53">
        <v>1393</v>
      </c>
      <c r="GK257" s="53">
        <v>1407</v>
      </c>
      <c r="GL257" s="53">
        <v>1444</v>
      </c>
      <c r="GM257" s="53">
        <v>1449</v>
      </c>
      <c r="GN257" s="53">
        <v>1453</v>
      </c>
      <c r="GO257" s="53">
        <v>1443</v>
      </c>
      <c r="GP257" s="54">
        <v>1452</v>
      </c>
    </row>
    <row r="258" spans="2:198" ht="13" thickBot="1" x14ac:dyDescent="0.3">
      <c r="B258" s="50"/>
      <c r="C258" s="51" t="s">
        <v>340</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435</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8"/>
      <c r="GE258" s="58"/>
      <c r="GF258" s="58"/>
      <c r="GG258" s="59"/>
      <c r="GH258" s="57"/>
      <c r="GI258" s="58"/>
      <c r="GJ258" s="58"/>
      <c r="GK258" s="58"/>
      <c r="GL258" s="58"/>
      <c r="GM258" s="58"/>
      <c r="GN258" s="58"/>
      <c r="GO258" s="58"/>
      <c r="GP258" s="59"/>
    </row>
    <row r="259" spans="2:198" ht="13" thickBot="1" x14ac:dyDescent="0.3">
      <c r="B259" s="50"/>
      <c r="C259" s="51" t="s">
        <v>341</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361</v>
      </c>
      <c r="DM259" s="61"/>
      <c r="DN259" s="62">
        <f>SUM(DN228:DN258)</f>
        <v>119811</v>
      </c>
      <c r="DO259" s="63">
        <f>SUM(DO228:DO258)</f>
        <v>119657</v>
      </c>
      <c r="DP259" s="63">
        <f>SUM(DP228:DP258)</f>
        <v>120266</v>
      </c>
      <c r="DQ259" s="63">
        <f t="shared" ref="DQ259:FX259" si="46">SUM(DQ228:DQ258)</f>
        <v>120124</v>
      </c>
      <c r="DR259" s="63">
        <f t="shared" si="46"/>
        <v>120334</v>
      </c>
      <c r="DS259" s="63">
        <f t="shared" si="46"/>
        <v>120790</v>
      </c>
      <c r="DT259" s="63">
        <f t="shared" si="46"/>
        <v>121052</v>
      </c>
      <c r="DU259" s="63">
        <f t="shared" si="46"/>
        <v>121175</v>
      </c>
      <c r="DV259" s="63">
        <f t="shared" si="46"/>
        <v>120976</v>
      </c>
      <c r="DW259" s="63">
        <f t="shared" si="46"/>
        <v>120762</v>
      </c>
      <c r="DX259" s="63">
        <f t="shared" si="46"/>
        <v>120757</v>
      </c>
      <c r="DY259" s="64">
        <f t="shared" si="46"/>
        <v>120735</v>
      </c>
      <c r="DZ259" s="63">
        <f t="shared" si="46"/>
        <v>120795</v>
      </c>
      <c r="EA259" s="63">
        <f t="shared" si="46"/>
        <v>120854</v>
      </c>
      <c r="EB259" s="63">
        <f t="shared" si="46"/>
        <v>122253</v>
      </c>
      <c r="EC259" s="63">
        <f t="shared" si="46"/>
        <v>122640</v>
      </c>
      <c r="ED259" s="63">
        <f t="shared" si="46"/>
        <v>123762</v>
      </c>
      <c r="EE259" s="63">
        <f t="shared" si="46"/>
        <v>124585</v>
      </c>
      <c r="EF259" s="63">
        <f t="shared" si="46"/>
        <v>125805</v>
      </c>
      <c r="EG259" s="63">
        <f t="shared" si="46"/>
        <v>126715</v>
      </c>
      <c r="EH259" s="63">
        <f t="shared" si="46"/>
        <v>127843</v>
      </c>
      <c r="EI259" s="63">
        <f t="shared" si="46"/>
        <v>129133</v>
      </c>
      <c r="EJ259" s="63">
        <f t="shared" si="46"/>
        <v>130049</v>
      </c>
      <c r="EK259" s="64">
        <f t="shared" si="46"/>
        <v>130534</v>
      </c>
      <c r="EL259" s="62">
        <f t="shared" si="46"/>
        <v>131549</v>
      </c>
      <c r="EM259" s="63">
        <f t="shared" si="46"/>
        <v>132602</v>
      </c>
      <c r="EN259" s="63">
        <f t="shared" si="46"/>
        <v>134645</v>
      </c>
      <c r="EO259" s="63">
        <f t="shared" si="46"/>
        <v>136611</v>
      </c>
      <c r="EP259" s="63">
        <f t="shared" si="46"/>
        <v>139017</v>
      </c>
      <c r="EQ259" s="63">
        <f t="shared" si="46"/>
        <v>140015</v>
      </c>
      <c r="ER259" s="63">
        <f t="shared" si="46"/>
        <v>141258</v>
      </c>
      <c r="ES259" s="63">
        <f t="shared" si="46"/>
        <v>141931</v>
      </c>
      <c r="ET259" s="63">
        <f t="shared" si="46"/>
        <v>143915</v>
      </c>
      <c r="EU259" s="63">
        <f t="shared" si="46"/>
        <v>145010</v>
      </c>
      <c r="EV259" s="63">
        <f t="shared" si="46"/>
        <v>145415</v>
      </c>
      <c r="EW259" s="64">
        <f t="shared" si="46"/>
        <v>148416</v>
      </c>
      <c r="EX259" s="62">
        <f t="shared" si="46"/>
        <v>150294</v>
      </c>
      <c r="EY259" s="63">
        <f t="shared" si="46"/>
        <v>150078</v>
      </c>
      <c r="EZ259" s="63">
        <f t="shared" si="46"/>
        <v>152305</v>
      </c>
      <c r="FA259" s="63">
        <f t="shared" si="46"/>
        <v>154726</v>
      </c>
      <c r="FB259" s="63">
        <f t="shared" si="46"/>
        <v>155019</v>
      </c>
      <c r="FC259" s="63">
        <f t="shared" si="46"/>
        <v>155097</v>
      </c>
      <c r="FD259" s="63">
        <f t="shared" si="46"/>
        <v>155608</v>
      </c>
      <c r="FE259" s="63">
        <f t="shared" si="46"/>
        <v>158648</v>
      </c>
      <c r="FF259" s="63">
        <f t="shared" si="46"/>
        <v>159655</v>
      </c>
      <c r="FG259" s="63">
        <f t="shared" si="46"/>
        <v>161752</v>
      </c>
      <c r="FH259" s="63">
        <f t="shared" si="46"/>
        <v>165865</v>
      </c>
      <c r="FI259" s="64">
        <f t="shared" si="46"/>
        <v>166710</v>
      </c>
      <c r="FJ259" s="62">
        <f t="shared" si="46"/>
        <v>166570</v>
      </c>
      <c r="FK259" s="63">
        <f t="shared" si="46"/>
        <v>166150</v>
      </c>
      <c r="FL259" s="63">
        <f t="shared" si="46"/>
        <v>168819</v>
      </c>
      <c r="FM259" s="63">
        <f t="shared" si="46"/>
        <v>168314</v>
      </c>
      <c r="FN259" s="63">
        <f t="shared" si="46"/>
        <v>168707</v>
      </c>
      <c r="FO259" s="63">
        <f t="shared" si="46"/>
        <v>168488</v>
      </c>
      <c r="FP259" s="63">
        <f t="shared" si="46"/>
        <v>168588</v>
      </c>
      <c r="FQ259" s="63">
        <f t="shared" si="46"/>
        <v>170628</v>
      </c>
      <c r="FR259" s="63">
        <f t="shared" si="46"/>
        <v>170707</v>
      </c>
      <c r="FS259" s="63">
        <f t="shared" si="46"/>
        <v>172152</v>
      </c>
      <c r="FT259" s="63">
        <f t="shared" si="46"/>
        <v>171846</v>
      </c>
      <c r="FU259" s="64">
        <f t="shared" si="46"/>
        <v>173896</v>
      </c>
      <c r="FV259" s="62">
        <f t="shared" si="46"/>
        <v>174811</v>
      </c>
      <c r="FW259" s="63">
        <f t="shared" si="46"/>
        <v>173006</v>
      </c>
      <c r="FX259" s="63">
        <f t="shared" si="46"/>
        <v>174129</v>
      </c>
      <c r="FY259" s="63">
        <f t="shared" ref="FY259:GH259" si="47">SUM(FY228:FY258)</f>
        <v>175224</v>
      </c>
      <c r="FZ259" s="63">
        <f t="shared" si="47"/>
        <v>176068</v>
      </c>
      <c r="GA259" s="63">
        <f t="shared" si="47"/>
        <v>176435</v>
      </c>
      <c r="GB259" s="63">
        <f t="shared" si="47"/>
        <v>176806</v>
      </c>
      <c r="GC259" s="63">
        <f t="shared" si="47"/>
        <v>178231</v>
      </c>
      <c r="GD259" s="63">
        <f t="shared" si="47"/>
        <v>179743</v>
      </c>
      <c r="GE259" s="63">
        <f t="shared" si="47"/>
        <v>180403</v>
      </c>
      <c r="GF259" s="63">
        <f t="shared" si="47"/>
        <v>180363</v>
      </c>
      <c r="GG259" s="64">
        <f t="shared" si="47"/>
        <v>181616</v>
      </c>
      <c r="GH259" s="62">
        <f t="shared" si="47"/>
        <v>181647</v>
      </c>
      <c r="GI259" s="63">
        <f t="shared" ref="GI259:GP259" si="48">SUM(GI228:GI258)</f>
        <v>182463</v>
      </c>
      <c r="GJ259" s="63">
        <f t="shared" si="48"/>
        <v>183631</v>
      </c>
      <c r="GK259" s="63">
        <f t="shared" si="48"/>
        <v>184443</v>
      </c>
      <c r="GL259" s="63">
        <f t="shared" si="48"/>
        <v>185154</v>
      </c>
      <c r="GM259" s="63">
        <f t="shared" si="48"/>
        <v>182358</v>
      </c>
      <c r="GN259" s="63">
        <f t="shared" si="48"/>
        <v>182251</v>
      </c>
      <c r="GO259" s="63">
        <f t="shared" si="48"/>
        <v>181956</v>
      </c>
      <c r="GP259" s="64">
        <f t="shared" si="48"/>
        <v>182449</v>
      </c>
    </row>
    <row r="260" spans="2:198" x14ac:dyDescent="0.25">
      <c r="B260" s="50"/>
      <c r="C260" s="51" t="s">
        <v>342</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362</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7">
        <v>5576</v>
      </c>
      <c r="GE260" s="67">
        <v>5582</v>
      </c>
      <c r="GF260" s="67">
        <v>5597</v>
      </c>
      <c r="GG260" s="68">
        <v>5590</v>
      </c>
      <c r="GH260" s="66">
        <v>5599</v>
      </c>
      <c r="GI260" s="67">
        <v>5651</v>
      </c>
      <c r="GJ260" s="67">
        <v>5711</v>
      </c>
      <c r="GK260" s="67">
        <v>5726</v>
      </c>
      <c r="GL260" s="67">
        <v>5758</v>
      </c>
      <c r="GM260" s="67">
        <v>5253</v>
      </c>
      <c r="GN260" s="67">
        <v>5121</v>
      </c>
      <c r="GO260" s="67">
        <v>5128</v>
      </c>
      <c r="GP260" s="68">
        <v>5138</v>
      </c>
    </row>
    <row r="261" spans="2:198" x14ac:dyDescent="0.25">
      <c r="B261" s="50"/>
      <c r="C261" s="51" t="s">
        <v>343</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363</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3">
        <v>782</v>
      </c>
      <c r="GE261" s="53">
        <v>783</v>
      </c>
      <c r="GF261" s="53">
        <v>790</v>
      </c>
      <c r="GG261" s="54">
        <v>787</v>
      </c>
      <c r="GH261" s="52">
        <v>797</v>
      </c>
      <c r="GI261" s="53">
        <v>813</v>
      </c>
      <c r="GJ261" s="53">
        <v>819</v>
      </c>
      <c r="GK261" s="53">
        <v>818</v>
      </c>
      <c r="GL261" s="53">
        <v>817</v>
      </c>
      <c r="GM261" s="53">
        <v>722</v>
      </c>
      <c r="GN261" s="53">
        <v>732</v>
      </c>
      <c r="GO261" s="53">
        <v>732</v>
      </c>
      <c r="GP261" s="54">
        <v>754</v>
      </c>
    </row>
    <row r="262" spans="2:198" x14ac:dyDescent="0.25">
      <c r="B262" s="50"/>
      <c r="C262" s="51" t="s">
        <v>344</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514</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3">
        <v>1331</v>
      </c>
      <c r="GE262" s="53">
        <v>1349</v>
      </c>
      <c r="GF262" s="53">
        <v>1361</v>
      </c>
      <c r="GG262" s="54">
        <v>1349</v>
      </c>
      <c r="GH262" s="52">
        <v>1375</v>
      </c>
      <c r="GI262" s="53">
        <v>1387</v>
      </c>
      <c r="GJ262" s="53">
        <v>1398</v>
      </c>
      <c r="GK262" s="53">
        <v>1407</v>
      </c>
      <c r="GL262" s="53">
        <v>1427</v>
      </c>
      <c r="GM262" s="53">
        <v>1554</v>
      </c>
      <c r="GN262" s="53">
        <v>1378</v>
      </c>
      <c r="GO262" s="53">
        <v>1381</v>
      </c>
      <c r="GP262" s="54">
        <v>1411</v>
      </c>
    </row>
    <row r="263" spans="2:198" x14ac:dyDescent="0.25">
      <c r="B263" s="50"/>
      <c r="C263" s="51" t="s">
        <v>345</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364</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3">
        <v>755</v>
      </c>
      <c r="GE263" s="53">
        <v>762</v>
      </c>
      <c r="GF263" s="53">
        <v>771</v>
      </c>
      <c r="GG263" s="54">
        <v>775</v>
      </c>
      <c r="GH263" s="52">
        <v>775</v>
      </c>
      <c r="GI263" s="53">
        <v>782</v>
      </c>
      <c r="GJ263" s="53">
        <v>789</v>
      </c>
      <c r="GK263" s="53">
        <v>797</v>
      </c>
      <c r="GL263" s="53">
        <v>795</v>
      </c>
      <c r="GM263" s="53">
        <v>743</v>
      </c>
      <c r="GN263" s="53">
        <v>743</v>
      </c>
      <c r="GO263" s="53">
        <v>750</v>
      </c>
      <c r="GP263" s="54">
        <v>769</v>
      </c>
    </row>
    <row r="264" spans="2:198" x14ac:dyDescent="0.25">
      <c r="B264" s="50"/>
      <c r="C264" s="51" t="s">
        <v>346</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365</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3">
        <v>14426</v>
      </c>
      <c r="GE264" s="53">
        <v>14492</v>
      </c>
      <c r="GF264" s="53">
        <v>14567</v>
      </c>
      <c r="GG264" s="54">
        <v>14620</v>
      </c>
      <c r="GH264" s="52">
        <v>14651</v>
      </c>
      <c r="GI264" s="53">
        <v>14773</v>
      </c>
      <c r="GJ264" s="53">
        <v>14918</v>
      </c>
      <c r="GK264" s="53">
        <v>15020</v>
      </c>
      <c r="GL264" s="53">
        <v>15132</v>
      </c>
      <c r="GM264" s="53">
        <v>14791</v>
      </c>
      <c r="GN264" s="53">
        <v>14848</v>
      </c>
      <c r="GO264" s="53">
        <v>14919</v>
      </c>
      <c r="GP264" s="54">
        <v>15012</v>
      </c>
    </row>
    <row r="265" spans="2:198" x14ac:dyDescent="0.25">
      <c r="B265" s="50"/>
      <c r="C265" s="51" t="s">
        <v>347</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366</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3">
        <v>176</v>
      </c>
      <c r="GE265" s="53">
        <v>176</v>
      </c>
      <c r="GF265" s="53">
        <v>179</v>
      </c>
      <c r="GG265" s="54">
        <v>170</v>
      </c>
      <c r="GH265" s="52">
        <v>179</v>
      </c>
      <c r="GI265" s="53">
        <v>179</v>
      </c>
      <c r="GJ265" s="53">
        <v>178</v>
      </c>
      <c r="GK265" s="53">
        <v>191</v>
      </c>
      <c r="GL265" s="53">
        <v>201</v>
      </c>
      <c r="GM265" s="53">
        <v>222</v>
      </c>
      <c r="GN265" s="53">
        <v>201</v>
      </c>
      <c r="GO265" s="53">
        <v>197</v>
      </c>
      <c r="GP265" s="54">
        <v>210</v>
      </c>
    </row>
    <row r="266" spans="2:198" x14ac:dyDescent="0.25">
      <c r="B266" s="50"/>
      <c r="C266" s="51" t="s">
        <v>348</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367</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3">
        <v>132</v>
      </c>
      <c r="GE266" s="53">
        <v>146</v>
      </c>
      <c r="GF266" s="53">
        <v>146</v>
      </c>
      <c r="GG266" s="54">
        <v>143</v>
      </c>
      <c r="GH266" s="52">
        <v>150</v>
      </c>
      <c r="GI266" s="53">
        <v>155</v>
      </c>
      <c r="GJ266" s="53">
        <v>161</v>
      </c>
      <c r="GK266" s="53">
        <v>164</v>
      </c>
      <c r="GL266" s="53">
        <v>154</v>
      </c>
      <c r="GM266" s="53">
        <v>153</v>
      </c>
      <c r="GN266" s="53">
        <v>146</v>
      </c>
      <c r="GO266" s="53">
        <v>135</v>
      </c>
      <c r="GP266" s="54">
        <v>164</v>
      </c>
    </row>
    <row r="267" spans="2:198" x14ac:dyDescent="0.25">
      <c r="B267" s="50"/>
      <c r="C267" s="51" t="s">
        <v>349</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368</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3">
        <v>162</v>
      </c>
      <c r="GE267" s="53">
        <v>169</v>
      </c>
      <c r="GF267" s="53">
        <v>175</v>
      </c>
      <c r="GG267" s="54">
        <v>175</v>
      </c>
      <c r="GH267" s="52">
        <v>183</v>
      </c>
      <c r="GI267" s="53">
        <v>194</v>
      </c>
      <c r="GJ267" s="53">
        <v>195</v>
      </c>
      <c r="GK267" s="53">
        <v>205</v>
      </c>
      <c r="GL267" s="53">
        <v>215</v>
      </c>
      <c r="GM267" s="53">
        <v>218</v>
      </c>
      <c r="GN267" s="53">
        <v>224</v>
      </c>
      <c r="GO267" s="53">
        <v>232</v>
      </c>
      <c r="GP267" s="54">
        <v>246</v>
      </c>
    </row>
    <row r="268" spans="2:198" x14ac:dyDescent="0.25">
      <c r="B268" s="50"/>
      <c r="C268" s="51" t="s">
        <v>350</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369</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3">
        <v>418</v>
      </c>
      <c r="GE268" s="53">
        <v>431</v>
      </c>
      <c r="GF268" s="53">
        <v>437</v>
      </c>
      <c r="GG268" s="54">
        <v>441</v>
      </c>
      <c r="GH268" s="52">
        <v>448</v>
      </c>
      <c r="GI268" s="53">
        <v>455</v>
      </c>
      <c r="GJ268" s="53">
        <v>457</v>
      </c>
      <c r="GK268" s="53">
        <v>463</v>
      </c>
      <c r="GL268" s="53">
        <v>460</v>
      </c>
      <c r="GM268" s="53">
        <v>433</v>
      </c>
      <c r="GN268" s="53">
        <v>443</v>
      </c>
      <c r="GO268" s="53">
        <v>446</v>
      </c>
      <c r="GP268" s="54">
        <v>479</v>
      </c>
    </row>
    <row r="269" spans="2:198" x14ac:dyDescent="0.25">
      <c r="B269" s="50"/>
      <c r="C269" s="51" t="s">
        <v>351</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370</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3">
        <v>27</v>
      </c>
      <c r="GE269" s="53">
        <v>25</v>
      </c>
      <c r="GF269" s="53">
        <v>27</v>
      </c>
      <c r="GG269" s="54">
        <v>24</v>
      </c>
      <c r="GH269" s="52">
        <v>26</v>
      </c>
      <c r="GI269" s="53">
        <v>27</v>
      </c>
      <c r="GJ269" s="53">
        <v>29</v>
      </c>
      <c r="GK269" s="53">
        <v>30</v>
      </c>
      <c r="GL269" s="53">
        <v>30</v>
      </c>
      <c r="GM269" s="53">
        <v>32</v>
      </c>
      <c r="GN269" s="53">
        <v>30</v>
      </c>
      <c r="GO269" s="53">
        <v>31</v>
      </c>
      <c r="GP269" s="54">
        <v>34</v>
      </c>
    </row>
    <row r="270" spans="2:198" ht="13" thickBot="1" x14ac:dyDescent="0.3">
      <c r="B270" s="50"/>
      <c r="C270" s="51" t="s">
        <v>352</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435</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8"/>
      <c r="GE270" s="58"/>
      <c r="GF270" s="58"/>
      <c r="GG270" s="59"/>
      <c r="GH270" s="57"/>
      <c r="GI270" s="58"/>
      <c r="GJ270" s="58"/>
      <c r="GK270" s="58"/>
      <c r="GL270" s="58"/>
      <c r="GM270" s="58"/>
      <c r="GN270" s="58"/>
      <c r="GO270" s="58"/>
      <c r="GP270" s="59"/>
    </row>
    <row r="271" spans="2:198" ht="13" thickBot="1" x14ac:dyDescent="0.3">
      <c r="B271" s="50"/>
      <c r="C271" s="51" t="s">
        <v>353</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371</v>
      </c>
      <c r="DM271" s="61"/>
      <c r="DN271" s="62">
        <f>SUM(DN260:DN270)</f>
        <v>17372</v>
      </c>
      <c r="DO271" s="63">
        <f>SUM(DO260:DO270)</f>
        <v>17318</v>
      </c>
      <c r="DP271" s="63">
        <f>SUM(DP260:DP270)</f>
        <v>17323</v>
      </c>
      <c r="DQ271" s="63">
        <f t="shared" ref="DQ271:FX271" si="49">SUM(DQ260:DQ270)</f>
        <v>17326</v>
      </c>
      <c r="DR271" s="63">
        <f t="shared" si="49"/>
        <v>17340</v>
      </c>
      <c r="DS271" s="63">
        <f t="shared" si="49"/>
        <v>17457</v>
      </c>
      <c r="DT271" s="63">
        <f t="shared" si="49"/>
        <v>17421</v>
      </c>
      <c r="DU271" s="63">
        <f t="shared" si="49"/>
        <v>17444</v>
      </c>
      <c r="DV271" s="63">
        <f t="shared" si="49"/>
        <v>17402</v>
      </c>
      <c r="DW271" s="63">
        <f t="shared" si="49"/>
        <v>17436</v>
      </c>
      <c r="DX271" s="63">
        <f t="shared" si="49"/>
        <v>17410</v>
      </c>
      <c r="DY271" s="64">
        <f t="shared" si="49"/>
        <v>17409</v>
      </c>
      <c r="DZ271" s="63">
        <f t="shared" si="49"/>
        <v>17337</v>
      </c>
      <c r="EA271" s="63">
        <f t="shared" si="49"/>
        <v>17372</v>
      </c>
      <c r="EB271" s="63">
        <f t="shared" si="49"/>
        <v>17822</v>
      </c>
      <c r="EC271" s="63">
        <f t="shared" si="49"/>
        <v>17541</v>
      </c>
      <c r="ED271" s="63">
        <f t="shared" si="49"/>
        <v>17619</v>
      </c>
      <c r="EE271" s="63">
        <f t="shared" si="49"/>
        <v>17746</v>
      </c>
      <c r="EF271" s="63">
        <f t="shared" si="49"/>
        <v>17792</v>
      </c>
      <c r="EG271" s="63">
        <f t="shared" si="49"/>
        <v>17880</v>
      </c>
      <c r="EH271" s="63">
        <f t="shared" si="49"/>
        <v>17967</v>
      </c>
      <c r="EI271" s="63">
        <f t="shared" si="49"/>
        <v>18079</v>
      </c>
      <c r="EJ271" s="63">
        <f t="shared" si="49"/>
        <v>18210</v>
      </c>
      <c r="EK271" s="64">
        <f t="shared" si="49"/>
        <v>18266</v>
      </c>
      <c r="EL271" s="62">
        <f t="shared" si="49"/>
        <v>18340</v>
      </c>
      <c r="EM271" s="63">
        <f t="shared" si="49"/>
        <v>18431</v>
      </c>
      <c r="EN271" s="63">
        <f t="shared" si="49"/>
        <v>18639</v>
      </c>
      <c r="EO271" s="63">
        <f t="shared" si="49"/>
        <v>18714</v>
      </c>
      <c r="EP271" s="63">
        <f t="shared" si="49"/>
        <v>18966</v>
      </c>
      <c r="EQ271" s="63">
        <f t="shared" si="49"/>
        <v>19105</v>
      </c>
      <c r="ER271" s="63">
        <f t="shared" si="49"/>
        <v>19244</v>
      </c>
      <c r="ES271" s="63">
        <f t="shared" si="49"/>
        <v>19358</v>
      </c>
      <c r="ET271" s="63">
        <f t="shared" si="49"/>
        <v>19516</v>
      </c>
      <c r="EU271" s="63">
        <f t="shared" si="49"/>
        <v>19565</v>
      </c>
      <c r="EV271" s="63">
        <f t="shared" si="49"/>
        <v>19568</v>
      </c>
      <c r="EW271" s="64">
        <f t="shared" si="49"/>
        <v>19807</v>
      </c>
      <c r="EX271" s="62">
        <f t="shared" si="49"/>
        <v>19920</v>
      </c>
      <c r="EY271" s="63">
        <f t="shared" si="49"/>
        <v>20049</v>
      </c>
      <c r="EZ271" s="63">
        <f t="shared" si="49"/>
        <v>20276</v>
      </c>
      <c r="FA271" s="63">
        <f t="shared" si="49"/>
        <v>20358</v>
      </c>
      <c r="FB271" s="63">
        <f t="shared" si="49"/>
        <v>20291</v>
      </c>
      <c r="FC271" s="63">
        <f t="shared" si="49"/>
        <v>20330</v>
      </c>
      <c r="FD271" s="63">
        <f t="shared" si="49"/>
        <v>20422</v>
      </c>
      <c r="FE271" s="63">
        <f t="shared" si="49"/>
        <v>20632</v>
      </c>
      <c r="FF271" s="63">
        <f t="shared" si="49"/>
        <v>20754</v>
      </c>
      <c r="FG271" s="63">
        <f t="shared" si="49"/>
        <v>20958</v>
      </c>
      <c r="FH271" s="63">
        <f t="shared" si="49"/>
        <v>21056</v>
      </c>
      <c r="FI271" s="64">
        <f t="shared" si="49"/>
        <v>21125</v>
      </c>
      <c r="FJ271" s="62">
        <f t="shared" si="49"/>
        <v>21176</v>
      </c>
      <c r="FK271" s="63">
        <f t="shared" si="49"/>
        <v>21218</v>
      </c>
      <c r="FL271" s="63">
        <f t="shared" si="49"/>
        <v>21399</v>
      </c>
      <c r="FM271" s="63">
        <f t="shared" si="49"/>
        <v>21478</v>
      </c>
      <c r="FN271" s="63">
        <f t="shared" si="49"/>
        <v>21678</v>
      </c>
      <c r="FO271" s="63">
        <f t="shared" si="49"/>
        <v>21762</v>
      </c>
      <c r="FP271" s="63">
        <f t="shared" si="49"/>
        <v>21867</v>
      </c>
      <c r="FQ271" s="63">
        <f t="shared" si="49"/>
        <v>21956</v>
      </c>
      <c r="FR271" s="63">
        <f t="shared" si="49"/>
        <v>22054</v>
      </c>
      <c r="FS271" s="63">
        <f t="shared" si="49"/>
        <v>22151</v>
      </c>
      <c r="FT271" s="63">
        <f t="shared" si="49"/>
        <v>22511</v>
      </c>
      <c r="FU271" s="64">
        <f t="shared" si="49"/>
        <v>22917</v>
      </c>
      <c r="FV271" s="62">
        <f t="shared" si="49"/>
        <v>22739</v>
      </c>
      <c r="FW271" s="63">
        <f t="shared" si="49"/>
        <v>22607</v>
      </c>
      <c r="FX271" s="63">
        <f t="shared" si="49"/>
        <v>22961</v>
      </c>
      <c r="FY271" s="63">
        <f t="shared" ref="FY271:GH271" si="50">SUM(FY260:FY270)</f>
        <v>23164</v>
      </c>
      <c r="FZ271" s="63">
        <f t="shared" si="50"/>
        <v>23246</v>
      </c>
      <c r="GA271" s="63">
        <f t="shared" si="50"/>
        <v>23364</v>
      </c>
      <c r="GB271" s="63">
        <f t="shared" si="50"/>
        <v>23475</v>
      </c>
      <c r="GC271" s="63">
        <f t="shared" si="50"/>
        <v>23712</v>
      </c>
      <c r="GD271" s="63">
        <f t="shared" si="50"/>
        <v>23785</v>
      </c>
      <c r="GE271" s="63">
        <f t="shared" si="50"/>
        <v>23915</v>
      </c>
      <c r="GF271" s="63">
        <f t="shared" si="50"/>
        <v>24050</v>
      </c>
      <c r="GG271" s="64">
        <f t="shared" si="50"/>
        <v>24074</v>
      </c>
      <c r="GH271" s="62">
        <f t="shared" si="50"/>
        <v>24183</v>
      </c>
      <c r="GI271" s="63">
        <f t="shared" ref="GI271:GP271" si="51">SUM(GI260:GI270)</f>
        <v>24416</v>
      </c>
      <c r="GJ271" s="63">
        <f t="shared" si="51"/>
        <v>24655</v>
      </c>
      <c r="GK271" s="63">
        <f t="shared" si="51"/>
        <v>24821</v>
      </c>
      <c r="GL271" s="63">
        <f t="shared" si="51"/>
        <v>24989</v>
      </c>
      <c r="GM271" s="63">
        <f t="shared" si="51"/>
        <v>24121</v>
      </c>
      <c r="GN271" s="63">
        <f t="shared" si="51"/>
        <v>23866</v>
      </c>
      <c r="GO271" s="63">
        <f t="shared" si="51"/>
        <v>23951</v>
      </c>
      <c r="GP271" s="64">
        <f t="shared" si="51"/>
        <v>24217</v>
      </c>
    </row>
    <row r="272" spans="2:198" x14ac:dyDescent="0.25">
      <c r="B272" s="50"/>
      <c r="C272" s="51" t="s">
        <v>354</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457</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8">
        <v>16</v>
      </c>
      <c r="GE272" s="48">
        <v>16</v>
      </c>
      <c r="GF272" s="48">
        <v>16</v>
      </c>
      <c r="GG272" s="49">
        <v>16</v>
      </c>
      <c r="GH272" s="47">
        <v>15</v>
      </c>
      <c r="GI272" s="48">
        <v>14</v>
      </c>
      <c r="GJ272" s="48">
        <v>14</v>
      </c>
      <c r="GK272" s="48">
        <v>13</v>
      </c>
      <c r="GL272" s="48">
        <v>12</v>
      </c>
      <c r="GM272" s="48">
        <v>11</v>
      </c>
      <c r="GN272" s="48">
        <v>1</v>
      </c>
      <c r="GO272" s="48"/>
      <c r="GP272" s="49"/>
    </row>
    <row r="273" spans="2:198" x14ac:dyDescent="0.25">
      <c r="B273" s="50"/>
      <c r="C273" s="51" t="s">
        <v>355</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372</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3">
        <v>309</v>
      </c>
      <c r="GE273" s="53">
        <v>313</v>
      </c>
      <c r="GF273" s="53">
        <v>323</v>
      </c>
      <c r="GG273" s="54">
        <v>328</v>
      </c>
      <c r="GH273" s="52">
        <v>320</v>
      </c>
      <c r="GI273" s="53">
        <v>318</v>
      </c>
      <c r="GJ273" s="53">
        <v>335</v>
      </c>
      <c r="GK273" s="53">
        <v>339</v>
      </c>
      <c r="GL273" s="53">
        <v>341</v>
      </c>
      <c r="GM273" s="53">
        <v>366</v>
      </c>
      <c r="GN273" s="53">
        <v>340</v>
      </c>
      <c r="GO273" s="53">
        <v>345</v>
      </c>
      <c r="GP273" s="54">
        <v>368</v>
      </c>
    </row>
    <row r="274" spans="2:198" x14ac:dyDescent="0.25">
      <c r="B274" s="50"/>
      <c r="C274" s="51" t="s">
        <v>356</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373</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3">
        <v>29</v>
      </c>
      <c r="GE274" s="53">
        <v>30</v>
      </c>
      <c r="GF274" s="53">
        <v>30</v>
      </c>
      <c r="GG274" s="54">
        <v>31</v>
      </c>
      <c r="GH274" s="52">
        <v>31</v>
      </c>
      <c r="GI274" s="53">
        <v>31</v>
      </c>
      <c r="GJ274" s="53">
        <v>31</v>
      </c>
      <c r="GK274" s="53">
        <v>30</v>
      </c>
      <c r="GL274" s="53">
        <v>32</v>
      </c>
      <c r="GM274" s="53">
        <v>50</v>
      </c>
      <c r="GN274" s="53">
        <v>34</v>
      </c>
      <c r="GO274" s="53">
        <v>33</v>
      </c>
      <c r="GP274" s="54">
        <v>35</v>
      </c>
    </row>
    <row r="275" spans="2:198" x14ac:dyDescent="0.25">
      <c r="B275" s="50"/>
      <c r="C275" s="51" t="s">
        <v>357</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374</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3">
        <v>8311</v>
      </c>
      <c r="GE275" s="53">
        <v>8320</v>
      </c>
      <c r="GF275" s="53">
        <v>8355</v>
      </c>
      <c r="GG275" s="54">
        <v>8305</v>
      </c>
      <c r="GH275" s="52">
        <v>8291</v>
      </c>
      <c r="GI275" s="53">
        <v>8320</v>
      </c>
      <c r="GJ275" s="53">
        <v>8395</v>
      </c>
      <c r="GK275" s="53">
        <v>8424</v>
      </c>
      <c r="GL275" s="53">
        <v>8440</v>
      </c>
      <c r="GM275" s="53">
        <v>8645</v>
      </c>
      <c r="GN275" s="53">
        <v>8605</v>
      </c>
      <c r="GO275" s="53">
        <v>8645</v>
      </c>
      <c r="GP275" s="54">
        <v>8746</v>
      </c>
    </row>
    <row r="276" spans="2:198" x14ac:dyDescent="0.25">
      <c r="B276" s="50"/>
      <c r="C276" s="51" t="s">
        <v>358</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375</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3">
        <v>1931</v>
      </c>
      <c r="GE276" s="53">
        <v>1938</v>
      </c>
      <c r="GF276" s="53">
        <v>1931</v>
      </c>
      <c r="GG276" s="54">
        <v>1957</v>
      </c>
      <c r="GH276" s="52">
        <v>1966</v>
      </c>
      <c r="GI276" s="53">
        <v>1966</v>
      </c>
      <c r="GJ276" s="53">
        <v>1991</v>
      </c>
      <c r="GK276" s="53">
        <v>2001</v>
      </c>
      <c r="GL276" s="53">
        <v>2002</v>
      </c>
      <c r="GM276" s="53">
        <v>2006</v>
      </c>
      <c r="GN276" s="53">
        <v>2019</v>
      </c>
      <c r="GO276" s="53">
        <v>2039</v>
      </c>
      <c r="GP276" s="54">
        <v>2048</v>
      </c>
    </row>
    <row r="277" spans="2:198" x14ac:dyDescent="0.25">
      <c r="B277" s="50"/>
      <c r="C277" s="51" t="s">
        <v>359</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376</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3">
        <v>51</v>
      </c>
      <c r="GE277" s="53">
        <v>53</v>
      </c>
      <c r="GF277" s="53">
        <v>58</v>
      </c>
      <c r="GG277" s="54">
        <v>57</v>
      </c>
      <c r="GH277" s="52">
        <v>60</v>
      </c>
      <c r="GI277" s="53">
        <v>59</v>
      </c>
      <c r="GJ277" s="53">
        <v>65</v>
      </c>
      <c r="GK277" s="53">
        <v>66</v>
      </c>
      <c r="GL277" s="53">
        <v>65</v>
      </c>
      <c r="GM277" s="53">
        <v>68</v>
      </c>
      <c r="GN277" s="53">
        <v>68</v>
      </c>
      <c r="GO277" s="53">
        <v>71</v>
      </c>
      <c r="GP277" s="54">
        <v>77</v>
      </c>
    </row>
    <row r="278" spans="2:198" x14ac:dyDescent="0.25">
      <c r="B278" s="50"/>
      <c r="C278" s="51" t="s">
        <v>360</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377</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3">
        <v>43902</v>
      </c>
      <c r="GE278" s="53">
        <v>44041</v>
      </c>
      <c r="GF278" s="53">
        <v>43685</v>
      </c>
      <c r="GG278" s="54">
        <v>44117</v>
      </c>
      <c r="GH278" s="52">
        <v>43863</v>
      </c>
      <c r="GI278" s="53">
        <v>43957</v>
      </c>
      <c r="GJ278" s="53">
        <v>44434</v>
      </c>
      <c r="GK278" s="53">
        <v>44668</v>
      </c>
      <c r="GL278" s="53">
        <v>44788</v>
      </c>
      <c r="GM278" s="53">
        <v>44806</v>
      </c>
      <c r="GN278" s="53">
        <v>44671</v>
      </c>
      <c r="GO278" s="53">
        <v>44815</v>
      </c>
      <c r="GP278" s="54">
        <v>45099</v>
      </c>
    </row>
    <row r="279" spans="2:198" ht="13" thickBot="1" x14ac:dyDescent="0.3">
      <c r="B279" s="55"/>
      <c r="C279" s="56" t="s">
        <v>435</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378</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3">
        <v>2</v>
      </c>
      <c r="GE279" s="53">
        <v>2</v>
      </c>
      <c r="GF279" s="53">
        <v>2</v>
      </c>
      <c r="GG279" s="54">
        <v>2</v>
      </c>
      <c r="GH279" s="52">
        <v>2</v>
      </c>
      <c r="GI279" s="53">
        <v>2</v>
      </c>
      <c r="GJ279" s="53">
        <v>2</v>
      </c>
      <c r="GK279" s="53">
        <v>2</v>
      </c>
      <c r="GL279" s="53">
        <v>2</v>
      </c>
      <c r="GM279" s="53"/>
      <c r="GN279" s="53">
        <v>1</v>
      </c>
      <c r="GO279" s="53">
        <v>1</v>
      </c>
      <c r="GP279" s="54"/>
    </row>
    <row r="280" spans="2:198" ht="13" thickBot="1" x14ac:dyDescent="0.3">
      <c r="B280" s="60" t="s">
        <v>361</v>
      </c>
      <c r="C280" s="61"/>
      <c r="D280" s="64">
        <f t="shared" ref="D280:BO280" si="52">SUM(D249:D279)</f>
        <v>44577</v>
      </c>
      <c r="E280" s="64">
        <f t="shared" si="52"/>
        <v>51546</v>
      </c>
      <c r="F280" s="64">
        <f t="shared" si="52"/>
        <v>56884</v>
      </c>
      <c r="G280" s="62">
        <f t="shared" si="52"/>
        <v>56758</v>
      </c>
      <c r="H280" s="63">
        <f t="shared" si="52"/>
        <v>56369</v>
      </c>
      <c r="I280" s="63">
        <f t="shared" si="52"/>
        <v>57345</v>
      </c>
      <c r="J280" s="63">
        <f t="shared" si="52"/>
        <v>58001</v>
      </c>
      <c r="K280" s="63">
        <f t="shared" si="52"/>
        <v>58229</v>
      </c>
      <c r="L280" s="63">
        <f t="shared" si="52"/>
        <v>58521</v>
      </c>
      <c r="M280" s="63">
        <f t="shared" si="52"/>
        <v>58907</v>
      </c>
      <c r="N280" s="63">
        <f t="shared" si="52"/>
        <v>59397</v>
      </c>
      <c r="O280" s="63">
        <f t="shared" si="52"/>
        <v>59510</v>
      </c>
      <c r="P280" s="63">
        <f t="shared" si="52"/>
        <v>60194</v>
      </c>
      <c r="Q280" s="63">
        <f t="shared" si="52"/>
        <v>60459</v>
      </c>
      <c r="R280" s="64">
        <f t="shared" si="52"/>
        <v>60910</v>
      </c>
      <c r="S280" s="63">
        <f t="shared" si="52"/>
        <v>60990</v>
      </c>
      <c r="T280" s="63">
        <f t="shared" si="52"/>
        <v>60820</v>
      </c>
      <c r="U280" s="63">
        <f t="shared" si="52"/>
        <v>61879</v>
      </c>
      <c r="V280" s="63">
        <f t="shared" si="52"/>
        <v>62803</v>
      </c>
      <c r="W280" s="63">
        <f t="shared" si="52"/>
        <v>63587</v>
      </c>
      <c r="X280" s="63">
        <f t="shared" si="52"/>
        <v>64167</v>
      </c>
      <c r="Y280" s="63">
        <f t="shared" si="52"/>
        <v>65034</v>
      </c>
      <c r="Z280" s="63">
        <f t="shared" si="52"/>
        <v>66089</v>
      </c>
      <c r="AA280" s="63">
        <f t="shared" si="52"/>
        <v>67266</v>
      </c>
      <c r="AB280" s="63">
        <f t="shared" si="52"/>
        <v>68349</v>
      </c>
      <c r="AC280" s="63">
        <f t="shared" si="52"/>
        <v>69193</v>
      </c>
      <c r="AD280" s="64">
        <f t="shared" si="52"/>
        <v>69776</v>
      </c>
      <c r="AE280" s="63">
        <f t="shared" si="52"/>
        <v>70059</v>
      </c>
      <c r="AF280" s="63">
        <f t="shared" si="52"/>
        <v>70499</v>
      </c>
      <c r="AG280" s="114">
        <f t="shared" si="52"/>
        <v>71610</v>
      </c>
      <c r="AH280" s="63">
        <f t="shared" si="52"/>
        <v>73040</v>
      </c>
      <c r="AI280" s="63">
        <f t="shared" si="52"/>
        <v>73796</v>
      </c>
      <c r="AJ280" s="63">
        <f t="shared" si="52"/>
        <v>74354</v>
      </c>
      <c r="AK280" s="63">
        <f t="shared" si="52"/>
        <v>75293</v>
      </c>
      <c r="AL280" s="63">
        <f t="shared" si="52"/>
        <v>75561</v>
      </c>
      <c r="AM280" s="63">
        <f t="shared" si="52"/>
        <v>75856</v>
      </c>
      <c r="AN280" s="63">
        <f t="shared" si="52"/>
        <v>76619</v>
      </c>
      <c r="AO280" s="63">
        <f t="shared" si="52"/>
        <v>76986</v>
      </c>
      <c r="AP280" s="64">
        <f t="shared" si="52"/>
        <v>77202</v>
      </c>
      <c r="AQ280" s="62">
        <f t="shared" si="52"/>
        <v>77426</v>
      </c>
      <c r="AR280" s="63">
        <f t="shared" si="52"/>
        <v>77931</v>
      </c>
      <c r="AS280" s="63">
        <f t="shared" si="52"/>
        <v>79409</v>
      </c>
      <c r="AT280" s="63">
        <f t="shared" si="52"/>
        <v>80268</v>
      </c>
      <c r="AU280" s="63">
        <f t="shared" si="52"/>
        <v>80954</v>
      </c>
      <c r="AV280" s="63">
        <f t="shared" si="52"/>
        <v>81863</v>
      </c>
      <c r="AW280" s="63">
        <f t="shared" si="52"/>
        <v>82076</v>
      </c>
      <c r="AX280" s="63">
        <f t="shared" si="52"/>
        <v>82669</v>
      </c>
      <c r="AY280" s="63">
        <f t="shared" si="52"/>
        <v>82841</v>
      </c>
      <c r="AZ280" s="63">
        <f t="shared" si="52"/>
        <v>83936</v>
      </c>
      <c r="BA280" s="63">
        <f t="shared" si="52"/>
        <v>84141</v>
      </c>
      <c r="BB280" s="64">
        <f t="shared" si="52"/>
        <v>84126</v>
      </c>
      <c r="BC280" s="62">
        <f t="shared" si="52"/>
        <v>84390</v>
      </c>
      <c r="BD280" s="63">
        <f t="shared" si="52"/>
        <v>84622</v>
      </c>
      <c r="BE280" s="63">
        <f t="shared" si="52"/>
        <v>86307</v>
      </c>
      <c r="BF280" s="63">
        <f t="shared" si="52"/>
        <v>86956</v>
      </c>
      <c r="BG280" s="63">
        <f t="shared" si="52"/>
        <v>87749</v>
      </c>
      <c r="BH280" s="63">
        <f t="shared" si="52"/>
        <v>88811</v>
      </c>
      <c r="BI280" s="63">
        <f t="shared" si="52"/>
        <v>90179</v>
      </c>
      <c r="BJ280" s="63">
        <f t="shared" si="52"/>
        <v>91372</v>
      </c>
      <c r="BK280" s="63">
        <f t="shared" si="52"/>
        <v>91900</v>
      </c>
      <c r="BL280" s="63">
        <f t="shared" si="52"/>
        <v>92722</v>
      </c>
      <c r="BM280" s="63">
        <f t="shared" si="52"/>
        <v>93443</v>
      </c>
      <c r="BN280" s="64">
        <f t="shared" si="52"/>
        <v>93755</v>
      </c>
      <c r="BO280" s="62">
        <f t="shared" si="52"/>
        <v>94491</v>
      </c>
      <c r="BP280" s="63">
        <f t="shared" ref="BP280:DJ280" si="53">SUM(BP249:BP279)</f>
        <v>95053</v>
      </c>
      <c r="BQ280" s="63">
        <f t="shared" si="53"/>
        <v>97165</v>
      </c>
      <c r="BR280" s="63">
        <f t="shared" si="53"/>
        <v>98330</v>
      </c>
      <c r="BS280" s="63">
        <f t="shared" si="53"/>
        <v>99590</v>
      </c>
      <c r="BT280" s="63">
        <f t="shared" si="53"/>
        <v>100269</v>
      </c>
      <c r="BU280" s="63">
        <f t="shared" si="53"/>
        <v>101415</v>
      </c>
      <c r="BV280" s="63">
        <f t="shared" si="53"/>
        <v>102675</v>
      </c>
      <c r="BW280" s="63">
        <f t="shared" si="53"/>
        <v>103489</v>
      </c>
      <c r="BX280" s="63">
        <f t="shared" si="53"/>
        <v>104207</v>
      </c>
      <c r="BY280" s="63">
        <f t="shared" si="53"/>
        <v>104504</v>
      </c>
      <c r="BZ280" s="64">
        <f t="shared" si="53"/>
        <v>104522</v>
      </c>
      <c r="CA280" s="63">
        <f t="shared" si="53"/>
        <v>105070</v>
      </c>
      <c r="CB280" s="63">
        <f t="shared" si="53"/>
        <v>105446</v>
      </c>
      <c r="CC280" s="63">
        <f t="shared" si="53"/>
        <v>104733</v>
      </c>
      <c r="CD280" s="63">
        <f t="shared" si="53"/>
        <v>106905</v>
      </c>
      <c r="CE280" s="63">
        <f t="shared" si="53"/>
        <v>108002</v>
      </c>
      <c r="CF280" s="63">
        <f t="shared" si="53"/>
        <v>108569</v>
      </c>
      <c r="CG280" s="63">
        <f t="shared" si="53"/>
        <v>109243</v>
      </c>
      <c r="CH280" s="63">
        <f t="shared" si="53"/>
        <v>110091</v>
      </c>
      <c r="CI280" s="63">
        <f t="shared" si="53"/>
        <v>110482</v>
      </c>
      <c r="CJ280" s="63">
        <f t="shared" si="53"/>
        <v>110743</v>
      </c>
      <c r="CK280" s="63">
        <f t="shared" si="53"/>
        <v>110880</v>
      </c>
      <c r="CL280" s="64">
        <f t="shared" si="53"/>
        <v>111037</v>
      </c>
      <c r="CM280" s="63">
        <f t="shared" si="53"/>
        <v>111566</v>
      </c>
      <c r="CN280" s="63">
        <f t="shared" si="53"/>
        <v>112024</v>
      </c>
      <c r="CO280" s="63">
        <f t="shared" si="53"/>
        <v>113397</v>
      </c>
      <c r="CP280" s="63">
        <f t="shared" si="53"/>
        <v>113906</v>
      </c>
      <c r="CQ280" s="63">
        <f t="shared" si="53"/>
        <v>114355</v>
      </c>
      <c r="CR280" s="63">
        <f t="shared" si="53"/>
        <v>114716</v>
      </c>
      <c r="CS280" s="63">
        <f t="shared" si="53"/>
        <v>115437</v>
      </c>
      <c r="CT280" s="63">
        <f t="shared" si="53"/>
        <v>115916</v>
      </c>
      <c r="CU280" s="63">
        <f t="shared" si="53"/>
        <v>116364</v>
      </c>
      <c r="CV280" s="63">
        <f t="shared" si="53"/>
        <v>114332</v>
      </c>
      <c r="CW280" s="63">
        <f t="shared" si="53"/>
        <v>114025</v>
      </c>
      <c r="CX280" s="64">
        <f t="shared" si="53"/>
        <v>113995</v>
      </c>
      <c r="CY280" s="63">
        <f t="shared" si="53"/>
        <v>114236</v>
      </c>
      <c r="CZ280" s="63">
        <f t="shared" si="53"/>
        <v>114008</v>
      </c>
      <c r="DA280" s="63">
        <f t="shared" si="53"/>
        <v>114369</v>
      </c>
      <c r="DB280" s="63">
        <f t="shared" si="53"/>
        <v>114640</v>
      </c>
      <c r="DC280" s="63">
        <f t="shared" si="53"/>
        <v>114836</v>
      </c>
      <c r="DD280" s="63">
        <f t="shared" si="53"/>
        <v>114918</v>
      </c>
      <c r="DE280" s="63">
        <f t="shared" si="53"/>
        <v>115507</v>
      </c>
      <c r="DF280" s="63">
        <f t="shared" si="53"/>
        <v>116048</v>
      </c>
      <c r="DG280" s="63">
        <f t="shared" si="53"/>
        <v>115170</v>
      </c>
      <c r="DH280" s="63">
        <f t="shared" si="53"/>
        <v>118393</v>
      </c>
      <c r="DI280" s="63">
        <f t="shared" si="53"/>
        <v>117282</v>
      </c>
      <c r="DJ280" s="64">
        <f t="shared" si="53"/>
        <v>118836</v>
      </c>
      <c r="DL280" s="50"/>
      <c r="DM280" s="51" t="s">
        <v>379</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3">
        <v>60</v>
      </c>
      <c r="GE280" s="53">
        <v>58</v>
      </c>
      <c r="GF280" s="53">
        <v>62</v>
      </c>
      <c r="GG280" s="54">
        <v>69</v>
      </c>
      <c r="GH280" s="52">
        <v>75</v>
      </c>
      <c r="GI280" s="53">
        <v>77</v>
      </c>
      <c r="GJ280" s="53">
        <v>81</v>
      </c>
      <c r="GK280" s="53">
        <v>85</v>
      </c>
      <c r="GL280" s="53">
        <v>89</v>
      </c>
      <c r="GM280" s="53">
        <v>95</v>
      </c>
      <c r="GN280" s="53">
        <v>99</v>
      </c>
      <c r="GO280" s="53">
        <v>94</v>
      </c>
      <c r="GP280" s="54">
        <v>102</v>
      </c>
    </row>
    <row r="281" spans="2:198" x14ac:dyDescent="0.25">
      <c r="B281" s="74">
        <v>11</v>
      </c>
      <c r="C281" s="65" t="s">
        <v>362</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380</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3">
        <v>34</v>
      </c>
      <c r="GE281" s="53">
        <v>36</v>
      </c>
      <c r="GF281" s="53">
        <v>36</v>
      </c>
      <c r="GG281" s="54">
        <v>37</v>
      </c>
      <c r="GH281" s="52">
        <v>41</v>
      </c>
      <c r="GI281" s="53">
        <v>43</v>
      </c>
      <c r="GJ281" s="53">
        <v>43</v>
      </c>
      <c r="GK281" s="53">
        <v>45</v>
      </c>
      <c r="GL281" s="53">
        <v>47</v>
      </c>
      <c r="GM281" s="53">
        <v>54</v>
      </c>
      <c r="GN281" s="53">
        <v>55</v>
      </c>
      <c r="GO281" s="53">
        <v>56</v>
      </c>
      <c r="GP281" s="54">
        <v>59</v>
      </c>
    </row>
    <row r="282" spans="2:198" ht="13" thickBot="1" x14ac:dyDescent="0.3">
      <c r="B282" s="50"/>
      <c r="C282" s="51" t="s">
        <v>363</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381</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2">
        <v>132</v>
      </c>
      <c r="GE282" s="72">
        <v>141</v>
      </c>
      <c r="GF282" s="72">
        <v>144</v>
      </c>
      <c r="GG282" s="73">
        <v>153</v>
      </c>
      <c r="GH282" s="71">
        <v>162</v>
      </c>
      <c r="GI282" s="72">
        <v>167</v>
      </c>
      <c r="GJ282" s="72">
        <v>169</v>
      </c>
      <c r="GK282" s="72">
        <v>160</v>
      </c>
      <c r="GL282" s="72">
        <v>158</v>
      </c>
      <c r="GM282" s="72">
        <v>153</v>
      </c>
      <c r="GN282" s="72">
        <v>154</v>
      </c>
      <c r="GO282" s="72">
        <v>159</v>
      </c>
      <c r="GP282" s="73">
        <v>181</v>
      </c>
    </row>
    <row r="283" spans="2:198" ht="13" thickBot="1" x14ac:dyDescent="0.3">
      <c r="B283" s="50"/>
      <c r="C283" s="51" t="s">
        <v>514</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382</v>
      </c>
      <c r="DM283" s="61"/>
      <c r="DN283" s="62">
        <f>SUM(DN272:DN282)</f>
        <v>39324</v>
      </c>
      <c r="DO283" s="63">
        <f>SUM(DO272:DO282)</f>
        <v>39192</v>
      </c>
      <c r="DP283" s="63">
        <f>SUM(DP272:DP282)</f>
        <v>39691</v>
      </c>
      <c r="DQ283" s="63">
        <f t="shared" ref="DQ283:FX283" si="54">SUM(DQ272:DQ282)</f>
        <v>39902</v>
      </c>
      <c r="DR283" s="63">
        <f t="shared" si="54"/>
        <v>39847</v>
      </c>
      <c r="DS283" s="63">
        <f t="shared" si="54"/>
        <v>40250</v>
      </c>
      <c r="DT283" s="63">
        <f t="shared" si="54"/>
        <v>40681</v>
      </c>
      <c r="DU283" s="63">
        <f t="shared" si="54"/>
        <v>41011</v>
      </c>
      <c r="DV283" s="63">
        <f t="shared" si="54"/>
        <v>40835</v>
      </c>
      <c r="DW283" s="63">
        <f t="shared" si="54"/>
        <v>41024</v>
      </c>
      <c r="DX283" s="63">
        <f t="shared" si="54"/>
        <v>41252</v>
      </c>
      <c r="DY283" s="64">
        <f t="shared" si="54"/>
        <v>41383</v>
      </c>
      <c r="DZ283" s="63">
        <f t="shared" si="54"/>
        <v>41253</v>
      </c>
      <c r="EA283" s="63">
        <f t="shared" si="54"/>
        <v>41685</v>
      </c>
      <c r="EB283" s="63">
        <f t="shared" si="54"/>
        <v>41861</v>
      </c>
      <c r="EC283" s="63">
        <f t="shared" si="54"/>
        <v>42423</v>
      </c>
      <c r="ED283" s="63">
        <f t="shared" si="54"/>
        <v>42878</v>
      </c>
      <c r="EE283" s="63">
        <f t="shared" si="54"/>
        <v>43017</v>
      </c>
      <c r="EF283" s="63">
        <f t="shared" si="54"/>
        <v>43254</v>
      </c>
      <c r="EG283" s="63">
        <f t="shared" si="54"/>
        <v>43519</v>
      </c>
      <c r="EH283" s="63">
        <f t="shared" si="54"/>
        <v>43467</v>
      </c>
      <c r="EI283" s="63">
        <f t="shared" si="54"/>
        <v>43774</v>
      </c>
      <c r="EJ283" s="63">
        <f t="shared" si="54"/>
        <v>44218</v>
      </c>
      <c r="EK283" s="64">
        <f t="shared" si="54"/>
        <v>44512</v>
      </c>
      <c r="EL283" s="62">
        <f t="shared" si="54"/>
        <v>45216</v>
      </c>
      <c r="EM283" s="63">
        <f t="shared" si="54"/>
        <v>44827</v>
      </c>
      <c r="EN283" s="63">
        <f t="shared" si="54"/>
        <v>45490</v>
      </c>
      <c r="EO283" s="63">
        <f t="shared" si="54"/>
        <v>46096</v>
      </c>
      <c r="EP283" s="63">
        <f t="shared" si="54"/>
        <v>46651</v>
      </c>
      <c r="EQ283" s="63">
        <f t="shared" si="54"/>
        <v>47118</v>
      </c>
      <c r="ER283" s="63">
        <f t="shared" si="54"/>
        <v>47726</v>
      </c>
      <c r="ES283" s="63">
        <f t="shared" si="54"/>
        <v>47839</v>
      </c>
      <c r="ET283" s="63">
        <f t="shared" si="54"/>
        <v>48533</v>
      </c>
      <c r="EU283" s="63">
        <f t="shared" si="54"/>
        <v>48915</v>
      </c>
      <c r="EV283" s="63">
        <f t="shared" si="54"/>
        <v>49236</v>
      </c>
      <c r="EW283" s="64">
        <f t="shared" si="54"/>
        <v>49343</v>
      </c>
      <c r="EX283" s="62">
        <f t="shared" si="54"/>
        <v>49194</v>
      </c>
      <c r="EY283" s="63">
        <f t="shared" si="54"/>
        <v>48913</v>
      </c>
      <c r="EZ283" s="63">
        <f t="shared" si="54"/>
        <v>49925</v>
      </c>
      <c r="FA283" s="63">
        <f t="shared" si="54"/>
        <v>50595</v>
      </c>
      <c r="FB283" s="63">
        <f t="shared" si="54"/>
        <v>51148</v>
      </c>
      <c r="FC283" s="63">
        <f t="shared" si="54"/>
        <v>51609</v>
      </c>
      <c r="FD283" s="63">
        <f t="shared" si="54"/>
        <v>51755</v>
      </c>
      <c r="FE283" s="63">
        <f t="shared" si="54"/>
        <v>51990</v>
      </c>
      <c r="FF283" s="63">
        <f t="shared" si="54"/>
        <v>52157</v>
      </c>
      <c r="FG283" s="63">
        <f t="shared" si="54"/>
        <v>52490</v>
      </c>
      <c r="FH283" s="63">
        <f t="shared" si="54"/>
        <v>52671</v>
      </c>
      <c r="FI283" s="64">
        <f t="shared" si="54"/>
        <v>52299</v>
      </c>
      <c r="FJ283" s="62">
        <f t="shared" si="54"/>
        <v>52202</v>
      </c>
      <c r="FK283" s="63">
        <f t="shared" si="54"/>
        <v>52430</v>
      </c>
      <c r="FL283" s="63">
        <f t="shared" si="54"/>
        <v>52280</v>
      </c>
      <c r="FM283" s="63">
        <f t="shared" si="54"/>
        <v>52677</v>
      </c>
      <c r="FN283" s="63">
        <f t="shared" si="54"/>
        <v>52438</v>
      </c>
      <c r="FO283" s="63">
        <f t="shared" si="54"/>
        <v>52928</v>
      </c>
      <c r="FP283" s="63">
        <f t="shared" si="54"/>
        <v>52768</v>
      </c>
      <c r="FQ283" s="63">
        <f t="shared" si="54"/>
        <v>52829</v>
      </c>
      <c r="FR283" s="63">
        <f t="shared" si="54"/>
        <v>52893</v>
      </c>
      <c r="FS283" s="63">
        <f t="shared" si="54"/>
        <v>52869</v>
      </c>
      <c r="FT283" s="63">
        <f t="shared" si="54"/>
        <v>53105</v>
      </c>
      <c r="FU283" s="64">
        <f t="shared" si="54"/>
        <v>53384</v>
      </c>
      <c r="FV283" s="62">
        <f t="shared" si="54"/>
        <v>53510</v>
      </c>
      <c r="FW283" s="63">
        <f t="shared" si="54"/>
        <v>53745</v>
      </c>
      <c r="FX283" s="63">
        <f t="shared" si="54"/>
        <v>54023</v>
      </c>
      <c r="FY283" s="63">
        <f t="shared" ref="FY283:GH283" si="55">SUM(FY272:FY282)</f>
        <v>54194</v>
      </c>
      <c r="FZ283" s="63">
        <f t="shared" si="55"/>
        <v>54382</v>
      </c>
      <c r="GA283" s="63">
        <f t="shared" si="55"/>
        <v>54515</v>
      </c>
      <c r="GB283" s="63">
        <f t="shared" si="55"/>
        <v>54557</v>
      </c>
      <c r="GC283" s="63">
        <f t="shared" si="55"/>
        <v>54911</v>
      </c>
      <c r="GD283" s="63">
        <f t="shared" si="55"/>
        <v>54777</v>
      </c>
      <c r="GE283" s="63">
        <f t="shared" si="55"/>
        <v>54948</v>
      </c>
      <c r="GF283" s="63">
        <f t="shared" si="55"/>
        <v>54642</v>
      </c>
      <c r="GG283" s="64">
        <f t="shared" si="55"/>
        <v>55072</v>
      </c>
      <c r="GH283" s="62">
        <f t="shared" si="55"/>
        <v>54826</v>
      </c>
      <c r="GI283" s="63">
        <f t="shared" ref="GI283:GP283" si="56">SUM(GI272:GI282)</f>
        <v>54954</v>
      </c>
      <c r="GJ283" s="63">
        <f t="shared" si="56"/>
        <v>55560</v>
      </c>
      <c r="GK283" s="63">
        <f t="shared" si="56"/>
        <v>55833</v>
      </c>
      <c r="GL283" s="63">
        <f t="shared" si="56"/>
        <v>55976</v>
      </c>
      <c r="GM283" s="63">
        <f t="shared" si="56"/>
        <v>56254</v>
      </c>
      <c r="GN283" s="63">
        <f t="shared" si="56"/>
        <v>56047</v>
      </c>
      <c r="GO283" s="63">
        <f t="shared" si="56"/>
        <v>56258</v>
      </c>
      <c r="GP283" s="64">
        <f t="shared" si="56"/>
        <v>56715</v>
      </c>
    </row>
    <row r="284" spans="2:198" x14ac:dyDescent="0.25">
      <c r="B284" s="50"/>
      <c r="C284" s="51" t="s">
        <v>364</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383</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7">
        <v>2276</v>
      </c>
      <c r="GE284" s="67">
        <v>2649</v>
      </c>
      <c r="GF284" s="67">
        <v>2662</v>
      </c>
      <c r="GG284" s="68">
        <v>2665</v>
      </c>
      <c r="GH284" s="66">
        <v>2698</v>
      </c>
      <c r="GI284" s="67">
        <v>2700</v>
      </c>
      <c r="GJ284" s="67">
        <v>2706</v>
      </c>
      <c r="GK284" s="67">
        <v>2706</v>
      </c>
      <c r="GL284" s="67">
        <v>2719</v>
      </c>
      <c r="GM284" s="67">
        <v>2738</v>
      </c>
      <c r="GN284" s="67">
        <v>2748</v>
      </c>
      <c r="GO284" s="67">
        <v>2721</v>
      </c>
      <c r="GP284" s="68">
        <v>2742</v>
      </c>
    </row>
    <row r="285" spans="2:198" x14ac:dyDescent="0.25">
      <c r="B285" s="50"/>
      <c r="C285" s="51" t="s">
        <v>365</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384</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22450</v>
      </c>
      <c r="GA285" s="53">
        <v>22436</v>
      </c>
      <c r="GB285" s="53">
        <v>22311</v>
      </c>
      <c r="GC285" s="53">
        <v>22327</v>
      </c>
      <c r="GD285" s="53">
        <v>22265</v>
      </c>
      <c r="GE285" s="53">
        <v>22251</v>
      </c>
      <c r="GF285" s="53">
        <v>22210</v>
      </c>
      <c r="GG285" s="54">
        <v>22289</v>
      </c>
      <c r="GH285" s="52">
        <v>22109</v>
      </c>
      <c r="GI285" s="53">
        <v>22338</v>
      </c>
      <c r="GJ285" s="53">
        <v>22305</v>
      </c>
      <c r="GK285" s="53">
        <v>22287</v>
      </c>
      <c r="GL285" s="53">
        <v>22271</v>
      </c>
      <c r="GM285" s="53">
        <v>22224</v>
      </c>
      <c r="GN285" s="53">
        <v>22129</v>
      </c>
      <c r="GO285" s="53">
        <v>22082</v>
      </c>
      <c r="GP285" s="54">
        <v>22097</v>
      </c>
    </row>
    <row r="286" spans="2:198" x14ac:dyDescent="0.25">
      <c r="B286" s="50"/>
      <c r="C286" s="51" t="s">
        <v>366</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385</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3">
        <v>3575</v>
      </c>
      <c r="GE286" s="53">
        <v>3601</v>
      </c>
      <c r="GF286" s="53">
        <v>3657</v>
      </c>
      <c r="GG286" s="54">
        <v>3664</v>
      </c>
      <c r="GH286" s="52">
        <v>3649</v>
      </c>
      <c r="GI286" s="53">
        <v>3741</v>
      </c>
      <c r="GJ286" s="53">
        <v>3813</v>
      </c>
      <c r="GK286" s="53">
        <v>3816</v>
      </c>
      <c r="GL286" s="53">
        <v>3840</v>
      </c>
      <c r="GM286" s="53">
        <v>3841</v>
      </c>
      <c r="GN286" s="53">
        <v>3847</v>
      </c>
      <c r="GO286" s="53">
        <v>3734</v>
      </c>
      <c r="GP286" s="54">
        <v>3771</v>
      </c>
    </row>
    <row r="287" spans="2:198" x14ac:dyDescent="0.25">
      <c r="B287" s="50"/>
      <c r="C287" s="51" t="s">
        <v>367</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386</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3">
        <v>22628</v>
      </c>
      <c r="GE287" s="53">
        <v>22746</v>
      </c>
      <c r="GF287" s="53">
        <v>22682</v>
      </c>
      <c r="GG287" s="54">
        <v>22805</v>
      </c>
      <c r="GH287" s="52">
        <v>22801</v>
      </c>
      <c r="GI287" s="53">
        <v>23105</v>
      </c>
      <c r="GJ287" s="53">
        <v>22888</v>
      </c>
      <c r="GK287" s="53">
        <v>22896</v>
      </c>
      <c r="GL287" s="53">
        <v>22550</v>
      </c>
      <c r="GM287" s="53">
        <v>22904</v>
      </c>
      <c r="GN287" s="53">
        <v>22882</v>
      </c>
      <c r="GO287" s="53">
        <v>22926</v>
      </c>
      <c r="GP287" s="54">
        <v>23025</v>
      </c>
    </row>
    <row r="288" spans="2:198" x14ac:dyDescent="0.25">
      <c r="B288" s="50"/>
      <c r="C288" s="51" t="s">
        <v>368</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387</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3">
        <v>28193</v>
      </c>
      <c r="GE288" s="53">
        <v>28323</v>
      </c>
      <c r="GF288" s="53">
        <v>28442</v>
      </c>
      <c r="GG288" s="54">
        <v>28585</v>
      </c>
      <c r="GH288" s="52">
        <v>28574</v>
      </c>
      <c r="GI288" s="53">
        <v>28987</v>
      </c>
      <c r="GJ288" s="53">
        <v>28835</v>
      </c>
      <c r="GK288" s="53">
        <v>28810</v>
      </c>
      <c r="GL288" s="53">
        <v>28866</v>
      </c>
      <c r="GM288" s="53">
        <v>29315</v>
      </c>
      <c r="GN288" s="53">
        <v>29269</v>
      </c>
      <c r="GO288" s="53">
        <v>29367</v>
      </c>
      <c r="GP288" s="54">
        <v>29451</v>
      </c>
    </row>
    <row r="289" spans="2:198" x14ac:dyDescent="0.25">
      <c r="B289" s="50"/>
      <c r="C289" s="51" t="s">
        <v>369</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388</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3">
        <v>37874</v>
      </c>
      <c r="GE289" s="53">
        <v>37913</v>
      </c>
      <c r="GF289" s="53">
        <v>38081</v>
      </c>
      <c r="GG289" s="54">
        <v>38253</v>
      </c>
      <c r="GH289" s="52">
        <v>37951</v>
      </c>
      <c r="GI289" s="53">
        <v>38565</v>
      </c>
      <c r="GJ289" s="53">
        <v>38676</v>
      </c>
      <c r="GK289" s="53">
        <v>38898</v>
      </c>
      <c r="GL289" s="53">
        <v>39038</v>
      </c>
      <c r="GM289" s="53">
        <v>38928</v>
      </c>
      <c r="GN289" s="53">
        <v>38888</v>
      </c>
      <c r="GO289" s="53">
        <v>38799</v>
      </c>
      <c r="GP289" s="54">
        <v>39241</v>
      </c>
    </row>
    <row r="290" spans="2:198" x14ac:dyDescent="0.25">
      <c r="B290" s="50"/>
      <c r="C290" s="51" t="s">
        <v>370</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389</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3">
        <v>31400</v>
      </c>
      <c r="GE290" s="53">
        <v>31242</v>
      </c>
      <c r="GF290" s="53">
        <v>31056</v>
      </c>
      <c r="GG290" s="54">
        <v>31283</v>
      </c>
      <c r="GH290" s="52">
        <v>31054</v>
      </c>
      <c r="GI290" s="53">
        <v>31400</v>
      </c>
      <c r="GJ290" s="53">
        <v>31120</v>
      </c>
      <c r="GK290" s="53">
        <v>31048</v>
      </c>
      <c r="GL290" s="53">
        <v>31058</v>
      </c>
      <c r="GM290" s="53">
        <v>31161</v>
      </c>
      <c r="GN290" s="53">
        <v>31083</v>
      </c>
      <c r="GO290" s="53">
        <v>31170</v>
      </c>
      <c r="GP290" s="54">
        <v>31085</v>
      </c>
    </row>
    <row r="291" spans="2:198" ht="13" thickBot="1" x14ac:dyDescent="0.3">
      <c r="B291" s="55"/>
      <c r="C291" s="56" t="s">
        <v>435</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390</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3">
        <v>3814</v>
      </c>
      <c r="GE291" s="53">
        <v>4017</v>
      </c>
      <c r="GF291" s="53">
        <v>4060</v>
      </c>
      <c r="GG291" s="54">
        <v>4096</v>
      </c>
      <c r="GH291" s="52">
        <v>4110</v>
      </c>
      <c r="GI291" s="53">
        <v>4147</v>
      </c>
      <c r="GJ291" s="53">
        <v>4132</v>
      </c>
      <c r="GK291" s="53">
        <v>4164</v>
      </c>
      <c r="GL291" s="53">
        <v>4209</v>
      </c>
      <c r="GM291" s="53">
        <v>4249</v>
      </c>
      <c r="GN291" s="53">
        <v>4217</v>
      </c>
      <c r="GO291" s="53">
        <v>4140</v>
      </c>
      <c r="GP291" s="54">
        <v>4224</v>
      </c>
    </row>
    <row r="292" spans="2:198" ht="13" thickBot="1" x14ac:dyDescent="0.3">
      <c r="B292" s="60" t="s">
        <v>371</v>
      </c>
      <c r="C292" s="61"/>
      <c r="D292" s="64">
        <f t="shared" ref="D292:BO292" si="57">SUM(D281:D291)</f>
        <v>3466</v>
      </c>
      <c r="E292" s="64">
        <f t="shared" si="57"/>
        <v>5621</v>
      </c>
      <c r="F292" s="64">
        <f t="shared" si="57"/>
        <v>6521</v>
      </c>
      <c r="G292" s="62">
        <f t="shared" si="57"/>
        <v>6371</v>
      </c>
      <c r="H292" s="63">
        <f t="shared" si="57"/>
        <v>6417</v>
      </c>
      <c r="I292" s="63">
        <f t="shared" si="57"/>
        <v>6577</v>
      </c>
      <c r="J292" s="63">
        <f t="shared" si="57"/>
        <v>6625</v>
      </c>
      <c r="K292" s="63">
        <f t="shared" si="57"/>
        <v>6663</v>
      </c>
      <c r="L292" s="63">
        <f t="shared" si="57"/>
        <v>6785</v>
      </c>
      <c r="M292" s="63">
        <f t="shared" si="57"/>
        <v>6824</v>
      </c>
      <c r="N292" s="63">
        <f t="shared" si="57"/>
        <v>6928</v>
      </c>
      <c r="O292" s="63">
        <f t="shared" si="57"/>
        <v>6931</v>
      </c>
      <c r="P292" s="63">
        <f t="shared" si="57"/>
        <v>6955</v>
      </c>
      <c r="Q292" s="63">
        <f t="shared" si="57"/>
        <v>7045</v>
      </c>
      <c r="R292" s="64">
        <f t="shared" si="57"/>
        <v>7069</v>
      </c>
      <c r="S292" s="63">
        <f t="shared" si="57"/>
        <v>6993</v>
      </c>
      <c r="T292" s="63">
        <f t="shared" si="57"/>
        <v>7016</v>
      </c>
      <c r="U292" s="63">
        <f t="shared" si="57"/>
        <v>7185</v>
      </c>
      <c r="V292" s="63">
        <f t="shared" si="57"/>
        <v>7256</v>
      </c>
      <c r="W292" s="63">
        <f t="shared" si="57"/>
        <v>7342</v>
      </c>
      <c r="X292" s="63">
        <f t="shared" si="57"/>
        <v>7480</v>
      </c>
      <c r="Y292" s="63">
        <f t="shared" si="57"/>
        <v>7607</v>
      </c>
      <c r="Z292" s="63">
        <f t="shared" si="57"/>
        <v>7782</v>
      </c>
      <c r="AA292" s="63">
        <f t="shared" si="57"/>
        <v>7800</v>
      </c>
      <c r="AB292" s="63">
        <f t="shared" si="57"/>
        <v>7755</v>
      </c>
      <c r="AC292" s="63">
        <f t="shared" si="57"/>
        <v>7873</v>
      </c>
      <c r="AD292" s="64">
        <f t="shared" si="57"/>
        <v>7877</v>
      </c>
      <c r="AE292" s="63">
        <f t="shared" si="57"/>
        <v>7946</v>
      </c>
      <c r="AF292" s="63">
        <f t="shared" si="57"/>
        <v>7986</v>
      </c>
      <c r="AG292" s="114">
        <f t="shared" si="57"/>
        <v>8060</v>
      </c>
      <c r="AH292" s="63">
        <f t="shared" si="57"/>
        <v>8111</v>
      </c>
      <c r="AI292" s="63">
        <f t="shared" si="57"/>
        <v>8172</v>
      </c>
      <c r="AJ292" s="63">
        <f t="shared" si="57"/>
        <v>8339</v>
      </c>
      <c r="AK292" s="63">
        <f t="shared" si="57"/>
        <v>8346</v>
      </c>
      <c r="AL292" s="63">
        <f t="shared" si="57"/>
        <v>8471</v>
      </c>
      <c r="AM292" s="63">
        <f t="shared" si="57"/>
        <v>8479</v>
      </c>
      <c r="AN292" s="63">
        <f t="shared" si="57"/>
        <v>8556</v>
      </c>
      <c r="AO292" s="63">
        <f t="shared" si="57"/>
        <v>8585</v>
      </c>
      <c r="AP292" s="64">
        <f t="shared" si="57"/>
        <v>8663</v>
      </c>
      <c r="AQ292" s="62">
        <f t="shared" si="57"/>
        <v>8623</v>
      </c>
      <c r="AR292" s="63">
        <f t="shared" si="57"/>
        <v>8775</v>
      </c>
      <c r="AS292" s="63">
        <f t="shared" si="57"/>
        <v>8879</v>
      </c>
      <c r="AT292" s="63">
        <f t="shared" si="57"/>
        <v>9052</v>
      </c>
      <c r="AU292" s="63">
        <f t="shared" si="57"/>
        <v>9188</v>
      </c>
      <c r="AV292" s="63">
        <f t="shared" si="57"/>
        <v>9289</v>
      </c>
      <c r="AW292" s="63">
        <f t="shared" si="57"/>
        <v>9452</v>
      </c>
      <c r="AX292" s="63">
        <f t="shared" si="57"/>
        <v>9559</v>
      </c>
      <c r="AY292" s="63">
        <f t="shared" si="57"/>
        <v>9631</v>
      </c>
      <c r="AZ292" s="63">
        <f t="shared" si="57"/>
        <v>9730</v>
      </c>
      <c r="BA292" s="63">
        <f t="shared" si="57"/>
        <v>9818</v>
      </c>
      <c r="BB292" s="64">
        <f t="shared" si="57"/>
        <v>9923</v>
      </c>
      <c r="BC292" s="62">
        <f t="shared" si="57"/>
        <v>9982</v>
      </c>
      <c r="BD292" s="63">
        <f t="shared" si="57"/>
        <v>10103</v>
      </c>
      <c r="BE292" s="63">
        <f t="shared" si="57"/>
        <v>10341</v>
      </c>
      <c r="BF292" s="63">
        <f t="shared" si="57"/>
        <v>10510</v>
      </c>
      <c r="BG292" s="63">
        <f t="shared" si="57"/>
        <v>10696</v>
      </c>
      <c r="BH292" s="63">
        <f t="shared" si="57"/>
        <v>10876</v>
      </c>
      <c r="BI292" s="63">
        <f t="shared" si="57"/>
        <v>11093</v>
      </c>
      <c r="BJ292" s="63">
        <f t="shared" si="57"/>
        <v>11263</v>
      </c>
      <c r="BK292" s="63">
        <f t="shared" si="57"/>
        <v>11351</v>
      </c>
      <c r="BL292" s="63">
        <f t="shared" si="57"/>
        <v>11492</v>
      </c>
      <c r="BM292" s="63">
        <f t="shared" si="57"/>
        <v>11581</v>
      </c>
      <c r="BN292" s="64">
        <f t="shared" si="57"/>
        <v>11617</v>
      </c>
      <c r="BO292" s="62">
        <f t="shared" si="57"/>
        <v>11758</v>
      </c>
      <c r="BP292" s="63">
        <f t="shared" ref="BP292:DJ292" si="58">SUM(BP281:BP291)</f>
        <v>11891</v>
      </c>
      <c r="BQ292" s="63">
        <f t="shared" si="58"/>
        <v>12204</v>
      </c>
      <c r="BR292" s="63">
        <f t="shared" si="58"/>
        <v>12560</v>
      </c>
      <c r="BS292" s="63">
        <f t="shared" si="58"/>
        <v>12774</v>
      </c>
      <c r="BT292" s="63">
        <f t="shared" si="58"/>
        <v>13051</v>
      </c>
      <c r="BU292" s="63">
        <f t="shared" si="58"/>
        <v>13298</v>
      </c>
      <c r="BV292" s="63">
        <f t="shared" si="58"/>
        <v>13477</v>
      </c>
      <c r="BW292" s="63">
        <f t="shared" si="58"/>
        <v>13764</v>
      </c>
      <c r="BX292" s="63">
        <f t="shared" si="58"/>
        <v>13970</v>
      </c>
      <c r="BY292" s="63">
        <f t="shared" si="58"/>
        <v>14086</v>
      </c>
      <c r="BZ292" s="64">
        <f t="shared" si="58"/>
        <v>14213</v>
      </c>
      <c r="CA292" s="63">
        <f t="shared" si="58"/>
        <v>14318</v>
      </c>
      <c r="CB292" s="63">
        <f t="shared" si="58"/>
        <v>14422</v>
      </c>
      <c r="CC292" s="63">
        <f t="shared" si="58"/>
        <v>14640</v>
      </c>
      <c r="CD292" s="63">
        <f t="shared" si="58"/>
        <v>14870</v>
      </c>
      <c r="CE292" s="63">
        <f t="shared" si="58"/>
        <v>15059</v>
      </c>
      <c r="CF292" s="63">
        <f t="shared" si="58"/>
        <v>15192</v>
      </c>
      <c r="CG292" s="63">
        <f t="shared" si="58"/>
        <v>15335</v>
      </c>
      <c r="CH292" s="63">
        <f t="shared" si="58"/>
        <v>15521</v>
      </c>
      <c r="CI292" s="63">
        <f t="shared" si="58"/>
        <v>15548</v>
      </c>
      <c r="CJ292" s="63">
        <f t="shared" si="58"/>
        <v>15618</v>
      </c>
      <c r="CK292" s="63">
        <f t="shared" si="58"/>
        <v>15714</v>
      </c>
      <c r="CL292" s="64">
        <f t="shared" si="58"/>
        <v>15806</v>
      </c>
      <c r="CM292" s="63">
        <f t="shared" si="58"/>
        <v>15846</v>
      </c>
      <c r="CN292" s="63">
        <f t="shared" si="58"/>
        <v>15873</v>
      </c>
      <c r="CO292" s="63">
        <f t="shared" si="58"/>
        <v>16113</v>
      </c>
      <c r="CP292" s="63">
        <f t="shared" si="58"/>
        <v>16343</v>
      </c>
      <c r="CQ292" s="63">
        <f t="shared" si="58"/>
        <v>16569</v>
      </c>
      <c r="CR292" s="63">
        <f t="shared" si="58"/>
        <v>16593</v>
      </c>
      <c r="CS292" s="63">
        <f t="shared" si="58"/>
        <v>16723</v>
      </c>
      <c r="CT292" s="63">
        <f t="shared" si="58"/>
        <v>16843</v>
      </c>
      <c r="CU292" s="63">
        <f t="shared" si="58"/>
        <v>16957</v>
      </c>
      <c r="CV292" s="63">
        <f t="shared" si="58"/>
        <v>17078</v>
      </c>
      <c r="CW292" s="63">
        <f t="shared" si="58"/>
        <v>17106</v>
      </c>
      <c r="CX292" s="64">
        <f t="shared" si="58"/>
        <v>17166</v>
      </c>
      <c r="CY292" s="63">
        <f t="shared" si="58"/>
        <v>17125</v>
      </c>
      <c r="CZ292" s="63">
        <f t="shared" si="58"/>
        <v>17114</v>
      </c>
      <c r="DA292" s="63">
        <f t="shared" si="58"/>
        <v>17159</v>
      </c>
      <c r="DB292" s="63">
        <f t="shared" si="58"/>
        <v>17190</v>
      </c>
      <c r="DC292" s="63">
        <f t="shared" si="58"/>
        <v>17216</v>
      </c>
      <c r="DD292" s="63">
        <f t="shared" si="58"/>
        <v>17241</v>
      </c>
      <c r="DE292" s="63">
        <f t="shared" si="58"/>
        <v>17301</v>
      </c>
      <c r="DF292" s="63">
        <f t="shared" si="58"/>
        <v>17385</v>
      </c>
      <c r="DG292" s="63">
        <f t="shared" si="58"/>
        <v>17425</v>
      </c>
      <c r="DH292" s="63">
        <f t="shared" si="58"/>
        <v>17551</v>
      </c>
      <c r="DI292" s="63">
        <f t="shared" si="58"/>
        <v>17427</v>
      </c>
      <c r="DJ292" s="64">
        <f t="shared" si="58"/>
        <v>17343</v>
      </c>
      <c r="DL292" s="50"/>
      <c r="DM292" s="51" t="s">
        <v>391</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3">
        <v>37665</v>
      </c>
      <c r="GE292" s="53">
        <v>37746</v>
      </c>
      <c r="GF292" s="53">
        <v>37573</v>
      </c>
      <c r="GG292" s="54">
        <v>37791</v>
      </c>
      <c r="GH292" s="52">
        <v>37370</v>
      </c>
      <c r="GI292" s="53">
        <v>37909</v>
      </c>
      <c r="GJ292" s="53">
        <v>37462</v>
      </c>
      <c r="GK292" s="53">
        <v>37554</v>
      </c>
      <c r="GL292" s="53">
        <v>37565</v>
      </c>
      <c r="GM292" s="53">
        <v>37624</v>
      </c>
      <c r="GN292" s="53">
        <v>37230</v>
      </c>
      <c r="GO292" s="53">
        <v>37260</v>
      </c>
      <c r="GP292" s="54">
        <v>37277</v>
      </c>
    </row>
    <row r="293" spans="2:198" x14ac:dyDescent="0.25">
      <c r="B293" s="75">
        <v>12</v>
      </c>
      <c r="C293" s="45" t="s">
        <v>457</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392</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3">
        <v>6688</v>
      </c>
      <c r="GE293" s="53">
        <v>6639</v>
      </c>
      <c r="GF293" s="53">
        <v>6617</v>
      </c>
      <c r="GG293" s="54">
        <v>6645</v>
      </c>
      <c r="GH293" s="52">
        <v>6651</v>
      </c>
      <c r="GI293" s="53">
        <v>6757</v>
      </c>
      <c r="GJ293" s="53">
        <v>6773</v>
      </c>
      <c r="GK293" s="53">
        <v>6753</v>
      </c>
      <c r="GL293" s="53">
        <v>6740</v>
      </c>
      <c r="GM293" s="53">
        <v>6752</v>
      </c>
      <c r="GN293" s="53">
        <v>6685</v>
      </c>
      <c r="GO293" s="53">
        <v>6696</v>
      </c>
      <c r="GP293" s="54">
        <v>6703</v>
      </c>
    </row>
    <row r="294" spans="2:198" x14ac:dyDescent="0.25">
      <c r="B294" s="74"/>
      <c r="C294" s="50" t="s">
        <v>372</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393</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3">
        <v>53912</v>
      </c>
      <c r="GE294" s="53">
        <v>54232</v>
      </c>
      <c r="GF294" s="53">
        <v>54102</v>
      </c>
      <c r="GG294" s="54">
        <v>54649</v>
      </c>
      <c r="GH294" s="52">
        <v>54200</v>
      </c>
      <c r="GI294" s="53">
        <v>55356</v>
      </c>
      <c r="GJ294" s="53">
        <v>54802</v>
      </c>
      <c r="GK294" s="53">
        <v>54986</v>
      </c>
      <c r="GL294" s="53">
        <v>55273</v>
      </c>
      <c r="GM294" s="53">
        <v>55468</v>
      </c>
      <c r="GN294" s="53">
        <v>55376</v>
      </c>
      <c r="GO294" s="53">
        <v>55873</v>
      </c>
      <c r="GP294" s="54">
        <v>61381</v>
      </c>
    </row>
    <row r="295" spans="2:198" x14ac:dyDescent="0.25">
      <c r="B295" s="50"/>
      <c r="C295" s="51" t="s">
        <v>373</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394</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3">
        <v>27223</v>
      </c>
      <c r="GE295" s="53">
        <v>27460</v>
      </c>
      <c r="GF295" s="53">
        <v>27808</v>
      </c>
      <c r="GG295" s="54">
        <v>27874</v>
      </c>
      <c r="GH295" s="52">
        <v>27728</v>
      </c>
      <c r="GI295" s="53">
        <v>27844</v>
      </c>
      <c r="GJ295" s="53">
        <v>27955</v>
      </c>
      <c r="GK295" s="53">
        <v>28026</v>
      </c>
      <c r="GL295" s="53">
        <v>28068</v>
      </c>
      <c r="GM295" s="53">
        <v>28213</v>
      </c>
      <c r="GN295" s="53">
        <v>28275</v>
      </c>
      <c r="GO295" s="53">
        <v>28306</v>
      </c>
      <c r="GP295" s="54">
        <v>28360</v>
      </c>
    </row>
    <row r="296" spans="2:198" x14ac:dyDescent="0.25">
      <c r="B296" s="50"/>
      <c r="C296" s="51" t="s">
        <v>374</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395</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3">
        <v>34301</v>
      </c>
      <c r="GE296" s="53">
        <v>34371</v>
      </c>
      <c r="GF296" s="53">
        <v>34180</v>
      </c>
      <c r="GG296" s="54">
        <v>34523</v>
      </c>
      <c r="GH296" s="52">
        <v>34267</v>
      </c>
      <c r="GI296" s="53">
        <v>34763</v>
      </c>
      <c r="GJ296" s="53">
        <v>34667</v>
      </c>
      <c r="GK296" s="53">
        <v>34581</v>
      </c>
      <c r="GL296" s="53">
        <v>34681</v>
      </c>
      <c r="GM296" s="53">
        <v>34527</v>
      </c>
      <c r="GN296" s="53">
        <v>34420</v>
      </c>
      <c r="GO296" s="53">
        <v>34748</v>
      </c>
      <c r="GP296" s="54">
        <v>34644</v>
      </c>
    </row>
    <row r="297" spans="2:198" x14ac:dyDescent="0.25">
      <c r="B297" s="50"/>
      <c r="C297" s="51" t="s">
        <v>375</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396</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3">
        <v>4998</v>
      </c>
      <c r="GE297" s="53">
        <v>6024</v>
      </c>
      <c r="GF297" s="53">
        <v>6106</v>
      </c>
      <c r="GG297" s="54">
        <v>6182</v>
      </c>
      <c r="GH297" s="52">
        <v>6236</v>
      </c>
      <c r="GI297" s="53">
        <v>6232</v>
      </c>
      <c r="GJ297" s="53">
        <v>6318</v>
      </c>
      <c r="GK297" s="53">
        <v>6336</v>
      </c>
      <c r="GL297" s="53">
        <v>6349</v>
      </c>
      <c r="GM297" s="53">
        <v>6563</v>
      </c>
      <c r="GN297" s="53">
        <v>6453</v>
      </c>
      <c r="GO297" s="53">
        <v>6471</v>
      </c>
      <c r="GP297" s="54">
        <v>6492</v>
      </c>
    </row>
    <row r="298" spans="2:198" x14ac:dyDescent="0.25">
      <c r="B298" s="50"/>
      <c r="C298" s="51" t="s">
        <v>376</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397</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3">
        <v>35077</v>
      </c>
      <c r="GE298" s="53">
        <v>35240</v>
      </c>
      <c r="GF298" s="53">
        <v>35113</v>
      </c>
      <c r="GG298" s="54">
        <v>35572</v>
      </c>
      <c r="GH298" s="52">
        <v>35370</v>
      </c>
      <c r="GI298" s="53">
        <v>35810</v>
      </c>
      <c r="GJ298" s="53">
        <v>35762</v>
      </c>
      <c r="GK298" s="53">
        <v>35846</v>
      </c>
      <c r="GL298" s="53">
        <v>35964</v>
      </c>
      <c r="GM298" s="53">
        <v>35920</v>
      </c>
      <c r="GN298" s="53">
        <v>35960</v>
      </c>
      <c r="GO298" s="53">
        <v>36046</v>
      </c>
      <c r="GP298" s="54">
        <v>36090</v>
      </c>
    </row>
    <row r="299" spans="2:198" x14ac:dyDescent="0.25">
      <c r="B299" s="50"/>
      <c r="C299" s="51" t="s">
        <v>377</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398</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3">
        <v>117365</v>
      </c>
      <c r="GE299" s="53">
        <v>118223</v>
      </c>
      <c r="GF299" s="53">
        <v>118195</v>
      </c>
      <c r="GG299" s="54">
        <v>118880</v>
      </c>
      <c r="GH299" s="52">
        <v>118468</v>
      </c>
      <c r="GI299" s="53">
        <v>119499</v>
      </c>
      <c r="GJ299" s="53">
        <v>119395</v>
      </c>
      <c r="GK299" s="53">
        <v>119533</v>
      </c>
      <c r="GL299" s="53">
        <v>119951</v>
      </c>
      <c r="GM299" s="53">
        <v>120054</v>
      </c>
      <c r="GN299" s="53">
        <v>120298</v>
      </c>
      <c r="GO299" s="53">
        <v>120659</v>
      </c>
      <c r="GP299" s="54">
        <v>120652</v>
      </c>
    </row>
    <row r="300" spans="2:198" x14ac:dyDescent="0.25">
      <c r="B300" s="50"/>
      <c r="C300" s="51" t="s">
        <v>378</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399</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3">
        <v>25796</v>
      </c>
      <c r="GE300" s="53">
        <v>25920</v>
      </c>
      <c r="GF300" s="53">
        <v>25830</v>
      </c>
      <c r="GG300" s="54">
        <v>26054</v>
      </c>
      <c r="GH300" s="52">
        <v>25964</v>
      </c>
      <c r="GI300" s="53">
        <v>26351</v>
      </c>
      <c r="GJ300" s="53">
        <v>26068</v>
      </c>
      <c r="GK300" s="53">
        <v>26053</v>
      </c>
      <c r="GL300" s="53">
        <v>26088</v>
      </c>
      <c r="GM300" s="53">
        <v>26336</v>
      </c>
      <c r="GN300" s="53">
        <v>25846</v>
      </c>
      <c r="GO300" s="53">
        <v>25842</v>
      </c>
      <c r="GP300" s="54">
        <v>25960</v>
      </c>
    </row>
    <row r="301" spans="2:198" x14ac:dyDescent="0.25">
      <c r="B301" s="50"/>
      <c r="C301" s="51" t="s">
        <v>379</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400</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3">
        <v>16466</v>
      </c>
      <c r="GE301" s="53">
        <v>16355</v>
      </c>
      <c r="GF301" s="53">
        <v>16262</v>
      </c>
      <c r="GG301" s="54">
        <v>16261</v>
      </c>
      <c r="GH301" s="52">
        <v>16269</v>
      </c>
      <c r="GI301" s="53">
        <v>16436</v>
      </c>
      <c r="GJ301" s="53">
        <v>16332</v>
      </c>
      <c r="GK301" s="53">
        <v>16355</v>
      </c>
      <c r="GL301" s="53">
        <v>16348</v>
      </c>
      <c r="GM301" s="53">
        <v>16346</v>
      </c>
      <c r="GN301" s="53">
        <v>16141</v>
      </c>
      <c r="GO301" s="53">
        <v>16250</v>
      </c>
      <c r="GP301" s="54">
        <v>16386</v>
      </c>
    </row>
    <row r="302" spans="2:198" x14ac:dyDescent="0.25">
      <c r="B302" s="50"/>
      <c r="C302" s="51" t="s">
        <v>380</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401</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3">
        <v>29464</v>
      </c>
      <c r="GE302" s="53">
        <v>29740</v>
      </c>
      <c r="GF302" s="53">
        <v>29721</v>
      </c>
      <c r="GG302" s="54">
        <v>29803</v>
      </c>
      <c r="GH302" s="52">
        <v>29662</v>
      </c>
      <c r="GI302" s="53">
        <v>29794</v>
      </c>
      <c r="GJ302" s="53">
        <v>29831</v>
      </c>
      <c r="GK302" s="53">
        <v>29793</v>
      </c>
      <c r="GL302" s="53">
        <v>29851</v>
      </c>
      <c r="GM302" s="53">
        <v>29997</v>
      </c>
      <c r="GN302" s="53">
        <v>30056</v>
      </c>
      <c r="GO302" s="53">
        <v>29978</v>
      </c>
      <c r="GP302" s="54">
        <v>29895</v>
      </c>
    </row>
    <row r="303" spans="2:198" ht="13" thickBot="1" x14ac:dyDescent="0.3">
      <c r="B303" s="69"/>
      <c r="C303" s="70" t="s">
        <v>381</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402</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23853</v>
      </c>
      <c r="FW303" s="53">
        <v>23889</v>
      </c>
      <c r="FX303" s="53">
        <v>24034</v>
      </c>
      <c r="FY303" s="53">
        <v>24350</v>
      </c>
      <c r="FZ303" s="53">
        <v>24616</v>
      </c>
      <c r="GA303" s="53">
        <v>24599</v>
      </c>
      <c r="GB303" s="53">
        <v>24711</v>
      </c>
      <c r="GC303" s="53">
        <v>25109</v>
      </c>
      <c r="GD303" s="53">
        <v>25082</v>
      </c>
      <c r="GE303" s="53">
        <v>25061</v>
      </c>
      <c r="GF303" s="53">
        <v>25026</v>
      </c>
      <c r="GG303" s="54">
        <v>25132</v>
      </c>
      <c r="GH303" s="52">
        <v>23105</v>
      </c>
      <c r="GI303" s="53">
        <v>23541</v>
      </c>
      <c r="GJ303" s="53">
        <v>23515</v>
      </c>
      <c r="GK303" s="53">
        <v>23604</v>
      </c>
      <c r="GL303" s="53">
        <v>23692</v>
      </c>
      <c r="GM303" s="53">
        <v>23547</v>
      </c>
      <c r="GN303" s="53">
        <v>23540</v>
      </c>
      <c r="GO303" s="53">
        <v>23128</v>
      </c>
      <c r="GP303" s="54">
        <v>23252</v>
      </c>
    </row>
    <row r="304" spans="2:198" ht="13" thickBot="1" x14ac:dyDescent="0.3">
      <c r="B304" s="60" t="s">
        <v>382</v>
      </c>
      <c r="C304" s="61"/>
      <c r="D304" s="64">
        <f t="shared" ref="D304:BO304" si="59">SUM(D293:D303)</f>
        <v>10315</v>
      </c>
      <c r="E304" s="64">
        <f t="shared" si="59"/>
        <v>12259</v>
      </c>
      <c r="F304" s="64">
        <f t="shared" si="59"/>
        <v>14724</v>
      </c>
      <c r="G304" s="62">
        <f t="shared" si="59"/>
        <v>14729</v>
      </c>
      <c r="H304" s="63">
        <f t="shared" si="59"/>
        <v>14788</v>
      </c>
      <c r="I304" s="63">
        <f t="shared" si="59"/>
        <v>15110</v>
      </c>
      <c r="J304" s="63">
        <f t="shared" si="59"/>
        <v>15414</v>
      </c>
      <c r="K304" s="63">
        <f t="shared" si="59"/>
        <v>15752</v>
      </c>
      <c r="L304" s="63">
        <f t="shared" si="59"/>
        <v>16063</v>
      </c>
      <c r="M304" s="63">
        <f t="shared" si="59"/>
        <v>16242</v>
      </c>
      <c r="N304" s="63">
        <f t="shared" si="59"/>
        <v>16375</v>
      </c>
      <c r="O304" s="63">
        <f t="shared" si="59"/>
        <v>16425</v>
      </c>
      <c r="P304" s="63">
        <f t="shared" si="59"/>
        <v>16486</v>
      </c>
      <c r="Q304" s="63">
        <f t="shared" si="59"/>
        <v>16434</v>
      </c>
      <c r="R304" s="64">
        <f t="shared" si="59"/>
        <v>16236</v>
      </c>
      <c r="S304" s="63">
        <f t="shared" si="59"/>
        <v>16017</v>
      </c>
      <c r="T304" s="63">
        <f t="shared" si="59"/>
        <v>15941</v>
      </c>
      <c r="U304" s="63">
        <f t="shared" si="59"/>
        <v>16176</v>
      </c>
      <c r="V304" s="63">
        <f t="shared" si="59"/>
        <v>16407</v>
      </c>
      <c r="W304" s="63">
        <f t="shared" si="59"/>
        <v>16770</v>
      </c>
      <c r="X304" s="63">
        <f t="shared" si="59"/>
        <v>17372</v>
      </c>
      <c r="Y304" s="63">
        <f t="shared" si="59"/>
        <v>17635</v>
      </c>
      <c r="Z304" s="63">
        <f t="shared" si="59"/>
        <v>17917</v>
      </c>
      <c r="AA304" s="63">
        <f t="shared" si="59"/>
        <v>18027</v>
      </c>
      <c r="AB304" s="63">
        <f t="shared" si="59"/>
        <v>18202</v>
      </c>
      <c r="AC304" s="63">
        <f t="shared" si="59"/>
        <v>18380</v>
      </c>
      <c r="AD304" s="64">
        <f t="shared" si="59"/>
        <v>18291</v>
      </c>
      <c r="AE304" s="63">
        <f t="shared" si="59"/>
        <v>16915</v>
      </c>
      <c r="AF304" s="63">
        <f t="shared" si="59"/>
        <v>16637</v>
      </c>
      <c r="AG304" s="114">
        <f t="shared" si="59"/>
        <v>17037</v>
      </c>
      <c r="AH304" s="63">
        <f t="shared" si="59"/>
        <v>17081</v>
      </c>
      <c r="AI304" s="63">
        <f t="shared" si="59"/>
        <v>17197</v>
      </c>
      <c r="AJ304" s="63">
        <f t="shared" si="59"/>
        <v>17695</v>
      </c>
      <c r="AK304" s="63">
        <f t="shared" si="59"/>
        <v>18419</v>
      </c>
      <c r="AL304" s="63">
        <f t="shared" si="59"/>
        <v>19675</v>
      </c>
      <c r="AM304" s="63">
        <f t="shared" si="59"/>
        <v>19636</v>
      </c>
      <c r="AN304" s="63">
        <f t="shared" si="59"/>
        <v>21445</v>
      </c>
      <c r="AO304" s="63">
        <f t="shared" si="59"/>
        <v>21586</v>
      </c>
      <c r="AP304" s="64">
        <f t="shared" si="59"/>
        <v>21623</v>
      </c>
      <c r="AQ304" s="62">
        <f t="shared" si="59"/>
        <v>21487</v>
      </c>
      <c r="AR304" s="63">
        <f t="shared" si="59"/>
        <v>21491</v>
      </c>
      <c r="AS304" s="63">
        <f t="shared" si="59"/>
        <v>25415</v>
      </c>
      <c r="AT304" s="63">
        <f t="shared" si="59"/>
        <v>25297</v>
      </c>
      <c r="AU304" s="63">
        <f t="shared" si="59"/>
        <v>24622</v>
      </c>
      <c r="AV304" s="63">
        <f t="shared" si="59"/>
        <v>25005</v>
      </c>
      <c r="AW304" s="63">
        <f t="shared" si="59"/>
        <v>24915</v>
      </c>
      <c r="AX304" s="63">
        <f t="shared" si="59"/>
        <v>24343</v>
      </c>
      <c r="AY304" s="63">
        <f t="shared" si="59"/>
        <v>24659</v>
      </c>
      <c r="AZ304" s="63">
        <f t="shared" si="59"/>
        <v>25501</v>
      </c>
      <c r="BA304" s="63">
        <f t="shared" si="59"/>
        <v>25554</v>
      </c>
      <c r="BB304" s="64">
        <f t="shared" si="59"/>
        <v>25224</v>
      </c>
      <c r="BC304" s="62">
        <f t="shared" si="59"/>
        <v>25192</v>
      </c>
      <c r="BD304" s="63">
        <f t="shared" si="59"/>
        <v>24903</v>
      </c>
      <c r="BE304" s="63">
        <f t="shared" si="59"/>
        <v>25893</v>
      </c>
      <c r="BF304" s="63">
        <f t="shared" si="59"/>
        <v>26324</v>
      </c>
      <c r="BG304" s="63">
        <f t="shared" si="59"/>
        <v>27294</v>
      </c>
      <c r="BH304" s="63">
        <f t="shared" si="59"/>
        <v>27687</v>
      </c>
      <c r="BI304" s="63">
        <f t="shared" si="59"/>
        <v>27873</v>
      </c>
      <c r="BJ304" s="63">
        <f t="shared" si="59"/>
        <v>28229</v>
      </c>
      <c r="BK304" s="63">
        <f t="shared" si="59"/>
        <v>28558</v>
      </c>
      <c r="BL304" s="63">
        <f t="shared" si="59"/>
        <v>28946</v>
      </c>
      <c r="BM304" s="63">
        <f t="shared" si="59"/>
        <v>28920</v>
      </c>
      <c r="BN304" s="64">
        <f t="shared" si="59"/>
        <v>28933</v>
      </c>
      <c r="BO304" s="62">
        <f t="shared" si="59"/>
        <v>29246</v>
      </c>
      <c r="BP304" s="63">
        <f t="shared" ref="BP304:DJ304" si="60">SUM(BP293:BP303)</f>
        <v>28912</v>
      </c>
      <c r="BQ304" s="63">
        <f t="shared" si="60"/>
        <v>29666</v>
      </c>
      <c r="BR304" s="63">
        <f t="shared" si="60"/>
        <v>30420</v>
      </c>
      <c r="BS304" s="63">
        <f t="shared" si="60"/>
        <v>30873</v>
      </c>
      <c r="BT304" s="63">
        <f t="shared" si="60"/>
        <v>30816</v>
      </c>
      <c r="BU304" s="63">
        <f t="shared" si="60"/>
        <v>31580</v>
      </c>
      <c r="BV304" s="63">
        <f t="shared" si="60"/>
        <v>32136</v>
      </c>
      <c r="BW304" s="63">
        <f t="shared" si="60"/>
        <v>32387</v>
      </c>
      <c r="BX304" s="63">
        <f t="shared" si="60"/>
        <v>32699</v>
      </c>
      <c r="BY304" s="63">
        <f t="shared" si="60"/>
        <v>32817</v>
      </c>
      <c r="BZ304" s="64">
        <f t="shared" si="60"/>
        <v>32817</v>
      </c>
      <c r="CA304" s="63">
        <f t="shared" si="60"/>
        <v>32984</v>
      </c>
      <c r="CB304" s="63">
        <f t="shared" si="60"/>
        <v>33036</v>
      </c>
      <c r="CC304" s="63">
        <f t="shared" si="60"/>
        <v>33573</v>
      </c>
      <c r="CD304" s="63">
        <f t="shared" si="60"/>
        <v>33837</v>
      </c>
      <c r="CE304" s="63">
        <f t="shared" si="60"/>
        <v>34179</v>
      </c>
      <c r="CF304" s="63">
        <f t="shared" si="60"/>
        <v>34361</v>
      </c>
      <c r="CG304" s="63">
        <f t="shared" si="60"/>
        <v>34751</v>
      </c>
      <c r="CH304" s="63">
        <f t="shared" si="60"/>
        <v>32931</v>
      </c>
      <c r="CI304" s="63">
        <f t="shared" si="60"/>
        <v>35274</v>
      </c>
      <c r="CJ304" s="63">
        <f t="shared" si="60"/>
        <v>35588</v>
      </c>
      <c r="CK304" s="63">
        <f t="shared" si="60"/>
        <v>35661</v>
      </c>
      <c r="CL304" s="64">
        <f t="shared" si="60"/>
        <v>35955</v>
      </c>
      <c r="CM304" s="63">
        <f t="shared" si="60"/>
        <v>35899</v>
      </c>
      <c r="CN304" s="63">
        <f t="shared" si="60"/>
        <v>36190</v>
      </c>
      <c r="CO304" s="63">
        <f t="shared" si="60"/>
        <v>36753</v>
      </c>
      <c r="CP304" s="63">
        <f t="shared" si="60"/>
        <v>37027</v>
      </c>
      <c r="CQ304" s="63">
        <f t="shared" si="60"/>
        <v>37460</v>
      </c>
      <c r="CR304" s="63">
        <f t="shared" si="60"/>
        <v>37573</v>
      </c>
      <c r="CS304" s="63">
        <f t="shared" si="60"/>
        <v>37846</v>
      </c>
      <c r="CT304" s="63">
        <f t="shared" si="60"/>
        <v>37938</v>
      </c>
      <c r="CU304" s="63">
        <f t="shared" si="60"/>
        <v>38065</v>
      </c>
      <c r="CV304" s="63">
        <f t="shared" si="60"/>
        <v>38419</v>
      </c>
      <c r="CW304" s="63">
        <f t="shared" si="60"/>
        <v>38526</v>
      </c>
      <c r="CX304" s="64">
        <f t="shared" si="60"/>
        <v>38415</v>
      </c>
      <c r="CY304" s="63">
        <f t="shared" si="60"/>
        <v>38384</v>
      </c>
      <c r="CZ304" s="63">
        <f t="shared" si="60"/>
        <v>38444</v>
      </c>
      <c r="DA304" s="63">
        <f t="shared" si="60"/>
        <v>38630</v>
      </c>
      <c r="DB304" s="63">
        <f t="shared" si="60"/>
        <v>38837</v>
      </c>
      <c r="DC304" s="63">
        <f t="shared" si="60"/>
        <v>38913</v>
      </c>
      <c r="DD304" s="63">
        <f t="shared" si="60"/>
        <v>39083</v>
      </c>
      <c r="DE304" s="63">
        <f t="shared" si="60"/>
        <v>39173</v>
      </c>
      <c r="DF304" s="63">
        <f t="shared" si="60"/>
        <v>39253</v>
      </c>
      <c r="DG304" s="63">
        <f t="shared" si="60"/>
        <v>40495</v>
      </c>
      <c r="DH304" s="63">
        <f t="shared" si="60"/>
        <v>39453</v>
      </c>
      <c r="DI304" s="63">
        <f t="shared" si="60"/>
        <v>39380</v>
      </c>
      <c r="DJ304" s="64">
        <f t="shared" si="60"/>
        <v>39409</v>
      </c>
      <c r="DL304" s="50"/>
      <c r="DM304" s="51" t="s">
        <v>403</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123536</v>
      </c>
      <c r="FW304" s="53">
        <v>123572</v>
      </c>
      <c r="FX304" s="53">
        <v>124191</v>
      </c>
      <c r="FY304" s="53">
        <v>124851</v>
      </c>
      <c r="FZ304" s="53">
        <v>125121</v>
      </c>
      <c r="GA304" s="53">
        <v>125437</v>
      </c>
      <c r="GB304" s="53">
        <v>125412</v>
      </c>
      <c r="GC304" s="53">
        <v>125647</v>
      </c>
      <c r="GD304" s="53">
        <v>125640</v>
      </c>
      <c r="GE304" s="53">
        <v>126747</v>
      </c>
      <c r="GF304" s="53">
        <v>126904</v>
      </c>
      <c r="GG304" s="54">
        <v>127510</v>
      </c>
      <c r="GH304" s="52">
        <v>127067</v>
      </c>
      <c r="GI304" s="53">
        <v>127467</v>
      </c>
      <c r="GJ304" s="53">
        <v>128012</v>
      </c>
      <c r="GK304" s="53">
        <v>127963</v>
      </c>
      <c r="GL304" s="53">
        <v>128293</v>
      </c>
      <c r="GM304" s="53">
        <v>128250</v>
      </c>
      <c r="GN304" s="53">
        <v>128286</v>
      </c>
      <c r="GO304" s="53">
        <v>134723</v>
      </c>
      <c r="GP304" s="54">
        <v>127039</v>
      </c>
    </row>
    <row r="305" spans="2:198" x14ac:dyDescent="0.25">
      <c r="B305" s="74">
        <v>13</v>
      </c>
      <c r="C305" s="65" t="s">
        <v>383</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404</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3">
        <v>29866</v>
      </c>
      <c r="GE305" s="53">
        <v>30164</v>
      </c>
      <c r="GF305" s="53">
        <v>30247</v>
      </c>
      <c r="GG305" s="54">
        <v>30349</v>
      </c>
      <c r="GH305" s="52">
        <v>30318</v>
      </c>
      <c r="GI305" s="53">
        <v>30500</v>
      </c>
      <c r="GJ305" s="53">
        <v>30615</v>
      </c>
      <c r="GK305" s="53">
        <v>30742</v>
      </c>
      <c r="GL305" s="53">
        <v>30880</v>
      </c>
      <c r="GM305" s="53">
        <v>31115</v>
      </c>
      <c r="GN305" s="53">
        <v>31017</v>
      </c>
      <c r="GO305" s="53">
        <v>31070</v>
      </c>
      <c r="GP305" s="54">
        <v>31052</v>
      </c>
    </row>
    <row r="306" spans="2:198" x14ac:dyDescent="0.25">
      <c r="B306" s="50"/>
      <c r="C306" s="51" t="s">
        <v>384</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405</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3">
        <v>15150</v>
      </c>
      <c r="GE306" s="53">
        <v>15284</v>
      </c>
      <c r="GF306" s="53">
        <v>15416</v>
      </c>
      <c r="GG306" s="54">
        <v>15504</v>
      </c>
      <c r="GH306" s="52">
        <v>15520</v>
      </c>
      <c r="GI306" s="53">
        <v>15520</v>
      </c>
      <c r="GJ306" s="53">
        <v>15485</v>
      </c>
      <c r="GK306" s="53">
        <v>15481</v>
      </c>
      <c r="GL306" s="53">
        <v>15472</v>
      </c>
      <c r="GM306" s="53">
        <v>15560</v>
      </c>
      <c r="GN306" s="53">
        <v>15433</v>
      </c>
      <c r="GO306" s="53">
        <v>15572</v>
      </c>
      <c r="GP306" s="54">
        <v>15659</v>
      </c>
    </row>
    <row r="307" spans="2:198" x14ac:dyDescent="0.25">
      <c r="B307" s="50"/>
      <c r="C307" s="51" t="s">
        <v>385</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406</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3">
        <v>21955</v>
      </c>
      <c r="GE307" s="53">
        <v>22127</v>
      </c>
      <c r="GF307" s="53">
        <v>22215</v>
      </c>
      <c r="GG307" s="54">
        <v>22426</v>
      </c>
      <c r="GH307" s="52">
        <v>22290</v>
      </c>
      <c r="GI307" s="53">
        <v>22583</v>
      </c>
      <c r="GJ307" s="53">
        <v>22341</v>
      </c>
      <c r="GK307" s="53">
        <v>22338</v>
      </c>
      <c r="GL307" s="53">
        <v>22404</v>
      </c>
      <c r="GM307" s="53">
        <v>22710</v>
      </c>
      <c r="GN307" s="53">
        <v>22630</v>
      </c>
      <c r="GO307" s="53">
        <v>22680</v>
      </c>
      <c r="GP307" s="54">
        <v>22585</v>
      </c>
    </row>
    <row r="308" spans="2:198" x14ac:dyDescent="0.25">
      <c r="B308" s="50"/>
      <c r="C308" s="51" t="s">
        <v>386</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407</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3">
        <v>42758</v>
      </c>
      <c r="GE308" s="53">
        <v>43008</v>
      </c>
      <c r="GF308" s="53">
        <v>42960</v>
      </c>
      <c r="GG308" s="54">
        <v>43139</v>
      </c>
      <c r="GH308" s="52">
        <v>42956</v>
      </c>
      <c r="GI308" s="53">
        <v>43256</v>
      </c>
      <c r="GJ308" s="53">
        <v>43398</v>
      </c>
      <c r="GK308" s="53">
        <v>43500</v>
      </c>
      <c r="GL308" s="53">
        <v>43616</v>
      </c>
      <c r="GM308" s="53">
        <v>43972</v>
      </c>
      <c r="GN308" s="53">
        <v>42496</v>
      </c>
      <c r="GO308" s="53">
        <v>42621</v>
      </c>
      <c r="GP308" s="54">
        <v>42690</v>
      </c>
    </row>
    <row r="309" spans="2:198" x14ac:dyDescent="0.25">
      <c r="B309" s="50"/>
      <c r="C309" s="51" t="s">
        <v>387</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408</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3">
        <v>147417</v>
      </c>
      <c r="GE309" s="53">
        <v>147928</v>
      </c>
      <c r="GF309" s="53">
        <v>147126</v>
      </c>
      <c r="GG309" s="54">
        <v>147676</v>
      </c>
      <c r="GH309" s="52">
        <v>147056</v>
      </c>
      <c r="GI309" s="53">
        <v>148268</v>
      </c>
      <c r="GJ309" s="53">
        <v>147537</v>
      </c>
      <c r="GK309" s="53">
        <v>147479</v>
      </c>
      <c r="GL309" s="53">
        <v>147617</v>
      </c>
      <c r="GM309" s="53">
        <v>147590</v>
      </c>
      <c r="GN309" s="53">
        <v>147358</v>
      </c>
      <c r="GO309" s="53">
        <v>151044</v>
      </c>
      <c r="GP309" s="54">
        <v>150877</v>
      </c>
    </row>
    <row r="310" spans="2:198" x14ac:dyDescent="0.25">
      <c r="B310" s="50"/>
      <c r="C310" s="51" t="s">
        <v>388</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409</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3">
        <v>2824</v>
      </c>
      <c r="GE310" s="53">
        <v>2838</v>
      </c>
      <c r="GF310" s="53">
        <v>2897</v>
      </c>
      <c r="GG310" s="54">
        <v>2938</v>
      </c>
      <c r="GH310" s="52">
        <v>2955</v>
      </c>
      <c r="GI310" s="53">
        <v>2956</v>
      </c>
      <c r="GJ310" s="53">
        <v>2953</v>
      </c>
      <c r="GK310" s="53">
        <v>2977</v>
      </c>
      <c r="GL310" s="53">
        <v>2997</v>
      </c>
      <c r="GM310" s="53">
        <v>3010</v>
      </c>
      <c r="GN310" s="53">
        <v>3154</v>
      </c>
      <c r="GO310" s="53">
        <v>3177</v>
      </c>
      <c r="GP310" s="54">
        <v>3083</v>
      </c>
    </row>
    <row r="311" spans="2:198" x14ac:dyDescent="0.25">
      <c r="B311" s="50"/>
      <c r="C311" s="51" t="s">
        <v>389</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410</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3">
        <v>19517</v>
      </c>
      <c r="GE311" s="53">
        <v>19566</v>
      </c>
      <c r="GF311" s="53">
        <v>19495</v>
      </c>
      <c r="GG311" s="54">
        <v>19579</v>
      </c>
      <c r="GH311" s="52">
        <v>19442</v>
      </c>
      <c r="GI311" s="53">
        <v>19534</v>
      </c>
      <c r="GJ311" s="53">
        <v>19470</v>
      </c>
      <c r="GK311" s="53">
        <v>19521</v>
      </c>
      <c r="GL311" s="53">
        <v>19626</v>
      </c>
      <c r="GM311" s="53">
        <v>19643</v>
      </c>
      <c r="GN311" s="53">
        <v>19701</v>
      </c>
      <c r="GO311" s="53">
        <v>19620</v>
      </c>
      <c r="GP311" s="54">
        <v>19890</v>
      </c>
    </row>
    <row r="312" spans="2:198" x14ac:dyDescent="0.25">
      <c r="B312" s="50"/>
      <c r="C312" s="51" t="s">
        <v>390</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411</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3">
        <v>105496</v>
      </c>
      <c r="GE312" s="53">
        <v>106455</v>
      </c>
      <c r="GF312" s="53">
        <v>107238</v>
      </c>
      <c r="GG312" s="54">
        <v>107707</v>
      </c>
      <c r="GH312" s="52">
        <v>107769</v>
      </c>
      <c r="GI312" s="53">
        <v>108529</v>
      </c>
      <c r="GJ312" s="53">
        <v>109216</v>
      </c>
      <c r="GK312" s="53">
        <v>109489</v>
      </c>
      <c r="GL312" s="53">
        <v>109969</v>
      </c>
      <c r="GM312" s="53">
        <v>109723</v>
      </c>
      <c r="GN312" s="53">
        <v>109762</v>
      </c>
      <c r="GO312" s="53">
        <v>110303</v>
      </c>
      <c r="GP312" s="54">
        <v>110025</v>
      </c>
    </row>
    <row r="313" spans="2:198" x14ac:dyDescent="0.25">
      <c r="B313" s="50"/>
      <c r="C313" s="51" t="s">
        <v>391</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412</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3">
        <v>21097</v>
      </c>
      <c r="GE313" s="53">
        <v>21157</v>
      </c>
      <c r="GF313" s="53">
        <v>21083</v>
      </c>
      <c r="GG313" s="54">
        <v>21238</v>
      </c>
      <c r="GH313" s="52">
        <v>21206</v>
      </c>
      <c r="GI313" s="53">
        <v>21493</v>
      </c>
      <c r="GJ313" s="53">
        <v>21338</v>
      </c>
      <c r="GK313" s="53">
        <v>21442</v>
      </c>
      <c r="GL313" s="53">
        <v>21494</v>
      </c>
      <c r="GM313" s="53">
        <v>21498</v>
      </c>
      <c r="GN313" s="53">
        <v>21521</v>
      </c>
      <c r="GO313" s="53">
        <v>21094</v>
      </c>
      <c r="GP313" s="54">
        <v>21210</v>
      </c>
    </row>
    <row r="314" spans="2:198" x14ac:dyDescent="0.25">
      <c r="B314" s="50"/>
      <c r="C314" s="51" t="s">
        <v>392</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413</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3">
        <v>7931</v>
      </c>
      <c r="GE314" s="53">
        <v>8244</v>
      </c>
      <c r="GF314" s="53">
        <v>8228</v>
      </c>
      <c r="GG314" s="54">
        <v>8285</v>
      </c>
      <c r="GH314" s="52">
        <v>8248</v>
      </c>
      <c r="GI314" s="53">
        <v>8280</v>
      </c>
      <c r="GJ314" s="53">
        <v>8257</v>
      </c>
      <c r="GK314" s="53">
        <v>8287</v>
      </c>
      <c r="GL314" s="53">
        <v>8265</v>
      </c>
      <c r="GM314" s="53">
        <v>8385</v>
      </c>
      <c r="GN314" s="53">
        <v>8431</v>
      </c>
      <c r="GO314" s="53">
        <v>8271</v>
      </c>
      <c r="GP314" s="54">
        <v>8429</v>
      </c>
    </row>
    <row r="315" spans="2:198" x14ac:dyDescent="0.25">
      <c r="B315" s="50"/>
      <c r="C315" s="51" t="s">
        <v>393</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414</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3">
        <v>23554</v>
      </c>
      <c r="GE315" s="53">
        <v>23760</v>
      </c>
      <c r="GF315" s="53">
        <v>23552</v>
      </c>
      <c r="GG315" s="54">
        <v>23766</v>
      </c>
      <c r="GH315" s="52">
        <v>23550</v>
      </c>
      <c r="GI315" s="53">
        <v>23788</v>
      </c>
      <c r="GJ315" s="53">
        <v>23681</v>
      </c>
      <c r="GK315" s="53">
        <v>23737</v>
      </c>
      <c r="GL315" s="53">
        <v>23755</v>
      </c>
      <c r="GM315" s="53">
        <v>23864</v>
      </c>
      <c r="GN315" s="53">
        <v>23818</v>
      </c>
      <c r="GO315" s="53">
        <v>23844</v>
      </c>
      <c r="GP315" s="54">
        <v>23944</v>
      </c>
    </row>
    <row r="316" spans="2:198" x14ac:dyDescent="0.25">
      <c r="B316" s="50"/>
      <c r="C316" s="51" t="s">
        <v>394</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415</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3">
        <v>23067</v>
      </c>
      <c r="GE316" s="53">
        <v>23148</v>
      </c>
      <c r="GF316" s="53">
        <v>23095</v>
      </c>
      <c r="GG316" s="54">
        <v>23195</v>
      </c>
      <c r="GH316" s="52">
        <v>23064</v>
      </c>
      <c r="GI316" s="53">
        <v>23268</v>
      </c>
      <c r="GJ316" s="53">
        <v>23096</v>
      </c>
      <c r="GK316" s="53">
        <v>23201</v>
      </c>
      <c r="GL316" s="53">
        <v>23468</v>
      </c>
      <c r="GM316" s="53">
        <v>23425</v>
      </c>
      <c r="GN316" s="53">
        <v>23294</v>
      </c>
      <c r="GO316" s="53">
        <v>23315</v>
      </c>
      <c r="GP316" s="54">
        <v>23273</v>
      </c>
    </row>
    <row r="317" spans="2:198" x14ac:dyDescent="0.25">
      <c r="B317" s="50"/>
      <c r="C317" s="51" t="s">
        <v>395</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416</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3">
        <v>56695</v>
      </c>
      <c r="GE317" s="53">
        <v>56818</v>
      </c>
      <c r="GF317" s="53">
        <v>56865</v>
      </c>
      <c r="GG317" s="54">
        <v>57014</v>
      </c>
      <c r="GH317" s="52">
        <v>56829</v>
      </c>
      <c r="GI317" s="53">
        <v>57393</v>
      </c>
      <c r="GJ317" s="53">
        <v>57147</v>
      </c>
      <c r="GK317" s="53">
        <v>57137</v>
      </c>
      <c r="GL317" s="53">
        <v>57239</v>
      </c>
      <c r="GM317" s="53">
        <v>57534</v>
      </c>
      <c r="GN317" s="53">
        <v>57447</v>
      </c>
      <c r="GO317" s="53">
        <v>57585</v>
      </c>
      <c r="GP317" s="54">
        <v>57549</v>
      </c>
    </row>
    <row r="318" spans="2:198" x14ac:dyDescent="0.25">
      <c r="B318" s="50"/>
      <c r="C318" s="51" t="s">
        <v>396</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417</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3">
        <v>3100</v>
      </c>
      <c r="GE318" s="53">
        <v>3086</v>
      </c>
      <c r="GF318" s="53">
        <v>3091</v>
      </c>
      <c r="GG318" s="54">
        <v>3125</v>
      </c>
      <c r="GH318" s="52">
        <v>3106</v>
      </c>
      <c r="GI318" s="53">
        <v>3157</v>
      </c>
      <c r="GJ318" s="53">
        <v>3176</v>
      </c>
      <c r="GK318" s="53">
        <v>3174</v>
      </c>
      <c r="GL318" s="53">
        <v>3176</v>
      </c>
      <c r="GM318" s="53">
        <v>4172</v>
      </c>
      <c r="GN318" s="53">
        <v>4249</v>
      </c>
      <c r="GO318" s="53">
        <v>4245</v>
      </c>
      <c r="GP318" s="54">
        <v>4282</v>
      </c>
    </row>
    <row r="319" spans="2:198" x14ac:dyDescent="0.25">
      <c r="B319" s="50"/>
      <c r="C319" s="51" t="s">
        <v>397</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418</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3">
        <v>75589</v>
      </c>
      <c r="GE319" s="53">
        <v>75953</v>
      </c>
      <c r="GF319" s="53">
        <v>76059</v>
      </c>
      <c r="GG319" s="54">
        <v>76202</v>
      </c>
      <c r="GH319" s="52">
        <v>75965</v>
      </c>
      <c r="GI319" s="53">
        <v>75986</v>
      </c>
      <c r="GJ319" s="53">
        <v>76501</v>
      </c>
      <c r="GK319" s="53">
        <v>76589</v>
      </c>
      <c r="GL319" s="53">
        <v>76970</v>
      </c>
      <c r="GM319" s="53">
        <v>77107</v>
      </c>
      <c r="GN319" s="53">
        <v>77407</v>
      </c>
      <c r="GO319" s="53">
        <v>78292</v>
      </c>
      <c r="GP319" s="54">
        <v>76423</v>
      </c>
    </row>
    <row r="320" spans="2:198" x14ac:dyDescent="0.25">
      <c r="B320" s="50"/>
      <c r="C320" s="51" t="s">
        <v>398</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419</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3">
        <v>60535</v>
      </c>
      <c r="GE320" s="53">
        <v>60646</v>
      </c>
      <c r="GF320" s="53">
        <v>60464</v>
      </c>
      <c r="GG320" s="54">
        <v>60691</v>
      </c>
      <c r="GH320" s="52">
        <v>60466</v>
      </c>
      <c r="GI320" s="53">
        <v>61083</v>
      </c>
      <c r="GJ320" s="53">
        <v>60814</v>
      </c>
      <c r="GK320" s="53">
        <v>60770</v>
      </c>
      <c r="GL320" s="53">
        <v>60921</v>
      </c>
      <c r="GM320" s="53">
        <v>60517</v>
      </c>
      <c r="GN320" s="53">
        <v>60218</v>
      </c>
      <c r="GO320" s="53">
        <v>60406</v>
      </c>
      <c r="GP320" s="54">
        <v>60285</v>
      </c>
    </row>
    <row r="321" spans="2:198" x14ac:dyDescent="0.25">
      <c r="B321" s="50"/>
      <c r="C321" s="51" t="s">
        <v>399</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420</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3">
        <v>147292</v>
      </c>
      <c r="GE321" s="53">
        <v>147575</v>
      </c>
      <c r="GF321" s="53">
        <v>147164</v>
      </c>
      <c r="GG321" s="54">
        <v>148071</v>
      </c>
      <c r="GH321" s="52">
        <v>147081</v>
      </c>
      <c r="GI321" s="53">
        <v>148248</v>
      </c>
      <c r="GJ321" s="53">
        <v>147451</v>
      </c>
      <c r="GK321" s="53">
        <v>147534</v>
      </c>
      <c r="GL321" s="53">
        <v>147583</v>
      </c>
      <c r="GM321" s="53">
        <v>146458</v>
      </c>
      <c r="GN321" s="53">
        <v>146098</v>
      </c>
      <c r="GO321" s="53">
        <v>145947</v>
      </c>
      <c r="GP321" s="54">
        <v>145771</v>
      </c>
    </row>
    <row r="322" spans="2:198" x14ac:dyDescent="0.25">
      <c r="B322" s="50"/>
      <c r="C322" s="51" t="s">
        <v>400</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421</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3">
        <v>50869</v>
      </c>
      <c r="GE322" s="53">
        <v>50866</v>
      </c>
      <c r="GF322" s="53">
        <v>50651</v>
      </c>
      <c r="GG322" s="54">
        <v>50969</v>
      </c>
      <c r="GH322" s="52">
        <v>50724</v>
      </c>
      <c r="GI322" s="53">
        <v>51261</v>
      </c>
      <c r="GJ322" s="53">
        <v>50933</v>
      </c>
      <c r="GK322" s="53">
        <v>50946</v>
      </c>
      <c r="GL322" s="53">
        <v>51053</v>
      </c>
      <c r="GM322" s="53">
        <v>51361</v>
      </c>
      <c r="GN322" s="53">
        <v>51309</v>
      </c>
      <c r="GO322" s="53">
        <v>51225</v>
      </c>
      <c r="GP322" s="54">
        <v>51357</v>
      </c>
    </row>
    <row r="323" spans="2:198" x14ac:dyDescent="0.25">
      <c r="B323" s="50"/>
      <c r="C323" s="51" t="s">
        <v>401</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422</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3">
        <v>36324</v>
      </c>
      <c r="GE323" s="53">
        <v>36298</v>
      </c>
      <c r="GF323" s="53">
        <v>36145</v>
      </c>
      <c r="GG323" s="54">
        <v>36511</v>
      </c>
      <c r="GH323" s="52">
        <v>36253</v>
      </c>
      <c r="GI323" s="53">
        <v>36595</v>
      </c>
      <c r="GJ323" s="53">
        <v>36391</v>
      </c>
      <c r="GK323" s="53">
        <v>36382</v>
      </c>
      <c r="GL323" s="53">
        <v>36331</v>
      </c>
      <c r="GM323" s="53">
        <v>36480</v>
      </c>
      <c r="GN323" s="53">
        <v>36240</v>
      </c>
      <c r="GO323" s="53">
        <v>36122</v>
      </c>
      <c r="GP323" s="54">
        <v>36017</v>
      </c>
    </row>
    <row r="324" spans="2:198" x14ac:dyDescent="0.25">
      <c r="B324" s="50"/>
      <c r="C324" s="51" t="s">
        <v>402</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423</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3">
        <v>39327</v>
      </c>
      <c r="GE324" s="53">
        <v>39539</v>
      </c>
      <c r="GF324" s="53">
        <v>39332</v>
      </c>
      <c r="GG324" s="54">
        <v>39612</v>
      </c>
      <c r="GH324" s="52">
        <v>39278</v>
      </c>
      <c r="GI324" s="53">
        <v>39784</v>
      </c>
      <c r="GJ324" s="53">
        <v>39543</v>
      </c>
      <c r="GK324" s="53">
        <v>39573</v>
      </c>
      <c r="GL324" s="53">
        <v>39630</v>
      </c>
      <c r="GM324" s="53">
        <v>40011</v>
      </c>
      <c r="GN324" s="53">
        <v>39718</v>
      </c>
      <c r="GO324" s="53">
        <v>39979</v>
      </c>
      <c r="GP324" s="54">
        <v>39904</v>
      </c>
    </row>
    <row r="325" spans="2:198" x14ac:dyDescent="0.25">
      <c r="B325" s="50"/>
      <c r="C325" s="51" t="s">
        <v>403</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424</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3">
        <v>33414</v>
      </c>
      <c r="GE325" s="53">
        <v>33418</v>
      </c>
      <c r="GF325" s="53">
        <v>33364</v>
      </c>
      <c r="GG325" s="54">
        <v>33414</v>
      </c>
      <c r="GH325" s="52">
        <v>33302</v>
      </c>
      <c r="GI325" s="53">
        <v>33660</v>
      </c>
      <c r="GJ325" s="53">
        <v>33460</v>
      </c>
      <c r="GK325" s="53">
        <v>33492</v>
      </c>
      <c r="GL325" s="53">
        <v>33666</v>
      </c>
      <c r="GM325" s="53">
        <v>33844</v>
      </c>
      <c r="GN325" s="53">
        <v>33863</v>
      </c>
      <c r="GO325" s="53">
        <v>34081</v>
      </c>
      <c r="GP325" s="54">
        <v>34185</v>
      </c>
    </row>
    <row r="326" spans="2:198" x14ac:dyDescent="0.25">
      <c r="B326" s="50"/>
      <c r="C326" s="51" t="s">
        <v>404</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425</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67016</v>
      </c>
      <c r="FW326" s="53">
        <v>66904</v>
      </c>
      <c r="FX326" s="53">
        <v>67111</v>
      </c>
      <c r="FY326" s="53">
        <v>67342</v>
      </c>
      <c r="FZ326" s="53">
        <v>67493</v>
      </c>
      <c r="GA326" s="53">
        <v>67574</v>
      </c>
      <c r="GB326" s="53">
        <v>67649</v>
      </c>
      <c r="GC326" s="53">
        <v>67814</v>
      </c>
      <c r="GD326" s="53">
        <v>67819</v>
      </c>
      <c r="GE326" s="53">
        <v>68198</v>
      </c>
      <c r="GF326" s="53">
        <v>68026</v>
      </c>
      <c r="GG326" s="54">
        <v>68425</v>
      </c>
      <c r="GH326" s="52">
        <v>68105</v>
      </c>
      <c r="GI326" s="53">
        <v>68947</v>
      </c>
      <c r="GJ326" s="53">
        <v>68858</v>
      </c>
      <c r="GK326" s="53">
        <v>68915</v>
      </c>
      <c r="GL326" s="53">
        <v>69250</v>
      </c>
      <c r="GM326" s="53">
        <v>69339</v>
      </c>
      <c r="GN326" s="53">
        <v>69176</v>
      </c>
      <c r="GO326" s="53">
        <v>68576</v>
      </c>
      <c r="GP326" s="54">
        <v>68430</v>
      </c>
    </row>
    <row r="327" spans="2:198" x14ac:dyDescent="0.25">
      <c r="B327" s="50"/>
      <c r="C327" s="51" t="s">
        <v>405</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426</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3">
        <v>25404</v>
      </c>
      <c r="GE327" s="53">
        <v>25317</v>
      </c>
      <c r="GF327" s="53">
        <v>25316</v>
      </c>
      <c r="GG327" s="54">
        <v>25439</v>
      </c>
      <c r="GH327" s="52">
        <v>25329</v>
      </c>
      <c r="GI327" s="53">
        <v>25586</v>
      </c>
      <c r="GJ327" s="53">
        <v>25611</v>
      </c>
      <c r="GK327" s="53">
        <v>25623</v>
      </c>
      <c r="GL327" s="53">
        <v>25699</v>
      </c>
      <c r="GM327" s="53">
        <v>25957</v>
      </c>
      <c r="GN327" s="53">
        <v>25881</v>
      </c>
      <c r="GO327" s="53">
        <v>25949</v>
      </c>
      <c r="GP327" s="54">
        <v>25923</v>
      </c>
    </row>
    <row r="328" spans="2:198" x14ac:dyDescent="0.25">
      <c r="B328" s="50"/>
      <c r="C328" s="51" t="s">
        <v>406</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427</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3">
        <v>1392</v>
      </c>
      <c r="GB328" s="53">
        <v>1435</v>
      </c>
      <c r="GC328" s="53">
        <v>1470</v>
      </c>
      <c r="GD328" s="53">
        <v>1483</v>
      </c>
      <c r="GE328" s="53">
        <v>1504</v>
      </c>
      <c r="GF328" s="53">
        <v>1516</v>
      </c>
      <c r="GG328" s="54">
        <v>1526</v>
      </c>
      <c r="GH328" s="52">
        <v>1522</v>
      </c>
      <c r="GI328" s="53">
        <v>1557</v>
      </c>
      <c r="GJ328" s="53">
        <v>1580</v>
      </c>
      <c r="GK328" s="53">
        <v>1622</v>
      </c>
      <c r="GL328" s="53">
        <v>1685</v>
      </c>
      <c r="GM328" s="53">
        <v>1720</v>
      </c>
      <c r="GN328" s="53">
        <v>1867</v>
      </c>
      <c r="GO328" s="53">
        <v>1884</v>
      </c>
      <c r="GP328" s="54">
        <v>1916</v>
      </c>
    </row>
    <row r="329" spans="2:198" x14ac:dyDescent="0.25">
      <c r="B329" s="50"/>
      <c r="C329" s="51" t="s">
        <v>407</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428</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3">
        <v>57053</v>
      </c>
      <c r="GE329" s="53">
        <v>57429</v>
      </c>
      <c r="GF329" s="53">
        <v>57378</v>
      </c>
      <c r="GG329" s="54">
        <v>57526</v>
      </c>
      <c r="GH329" s="52">
        <v>57241</v>
      </c>
      <c r="GI329" s="53">
        <v>57656</v>
      </c>
      <c r="GJ329" s="53">
        <v>57743</v>
      </c>
      <c r="GK329" s="53">
        <v>57633</v>
      </c>
      <c r="GL329" s="53">
        <v>57781</v>
      </c>
      <c r="GM329" s="53">
        <v>57187</v>
      </c>
      <c r="GN329" s="53">
        <v>57000</v>
      </c>
      <c r="GO329" s="53">
        <v>56588</v>
      </c>
      <c r="GP329" s="54">
        <v>57043</v>
      </c>
    </row>
    <row r="330" spans="2:198" x14ac:dyDescent="0.25">
      <c r="B330" s="50"/>
      <c r="C330" s="51" t="s">
        <v>408</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429</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3">
        <v>510</v>
      </c>
      <c r="GE330" s="53">
        <v>534</v>
      </c>
      <c r="GF330" s="53">
        <v>546</v>
      </c>
      <c r="GG330" s="54">
        <v>541</v>
      </c>
      <c r="GH330" s="52">
        <v>548</v>
      </c>
      <c r="GI330" s="53">
        <v>549</v>
      </c>
      <c r="GJ330" s="53">
        <v>556</v>
      </c>
      <c r="GK330" s="53">
        <v>565</v>
      </c>
      <c r="GL330" s="53">
        <v>577</v>
      </c>
      <c r="GM330" s="53">
        <v>581</v>
      </c>
      <c r="GN330" s="53">
        <v>585</v>
      </c>
      <c r="GO330" s="53">
        <v>558</v>
      </c>
      <c r="GP330" s="54">
        <v>582</v>
      </c>
    </row>
    <row r="331" spans="2:198" x14ac:dyDescent="0.25">
      <c r="B331" s="50"/>
      <c r="C331" s="51" t="s">
        <v>409</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430</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3">
        <v>14914</v>
      </c>
      <c r="GE331" s="53">
        <v>14898</v>
      </c>
      <c r="GF331" s="53">
        <v>14793</v>
      </c>
      <c r="GG331" s="54">
        <v>14910</v>
      </c>
      <c r="GH331" s="52">
        <v>14866</v>
      </c>
      <c r="GI331" s="53">
        <v>15017</v>
      </c>
      <c r="GJ331" s="53">
        <v>14941</v>
      </c>
      <c r="GK331" s="53">
        <v>15009</v>
      </c>
      <c r="GL331" s="53">
        <v>15026</v>
      </c>
      <c r="GM331" s="53">
        <v>15045</v>
      </c>
      <c r="GN331" s="53">
        <v>15032</v>
      </c>
      <c r="GO331" s="53">
        <v>15033</v>
      </c>
      <c r="GP331" s="54">
        <v>15128</v>
      </c>
    </row>
    <row r="332" spans="2:198" x14ac:dyDescent="0.25">
      <c r="B332" s="50"/>
      <c r="C332" s="51" t="s">
        <v>410</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431</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170990</v>
      </c>
      <c r="FW332" s="53">
        <v>170427</v>
      </c>
      <c r="FX332" s="53">
        <v>171900</v>
      </c>
      <c r="FY332" s="53">
        <v>172713</v>
      </c>
      <c r="FZ332" s="53">
        <v>172872</v>
      </c>
      <c r="GA332" s="53">
        <v>173411</v>
      </c>
      <c r="GB332" s="53">
        <v>174877</v>
      </c>
      <c r="GC332" s="53">
        <v>174189</v>
      </c>
      <c r="GD332" s="53">
        <v>174411</v>
      </c>
      <c r="GE332" s="53">
        <v>171734</v>
      </c>
      <c r="GF332" s="53">
        <v>171705</v>
      </c>
      <c r="GG332" s="54">
        <v>172160</v>
      </c>
      <c r="GH332" s="52">
        <v>171476</v>
      </c>
      <c r="GI332" s="53">
        <v>172429</v>
      </c>
      <c r="GJ332" s="53">
        <v>173748</v>
      </c>
      <c r="GK332" s="53">
        <v>173855</v>
      </c>
      <c r="GL332" s="53">
        <v>174796</v>
      </c>
      <c r="GM332" s="53">
        <v>170857</v>
      </c>
      <c r="GN332" s="53">
        <v>165889</v>
      </c>
      <c r="GO332" s="53">
        <v>167006</v>
      </c>
      <c r="GP332" s="54">
        <v>166970</v>
      </c>
    </row>
    <row r="333" spans="2:198" x14ac:dyDescent="0.25">
      <c r="B333" s="50"/>
      <c r="C333" s="51" t="s">
        <v>411</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432</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3">
        <v>15940</v>
      </c>
      <c r="GE333" s="53">
        <v>15978</v>
      </c>
      <c r="GF333" s="53">
        <v>15918</v>
      </c>
      <c r="GG333" s="54">
        <v>15934</v>
      </c>
      <c r="GH333" s="52">
        <v>15896</v>
      </c>
      <c r="GI333" s="53">
        <v>16031</v>
      </c>
      <c r="GJ333" s="53">
        <v>15992</v>
      </c>
      <c r="GK333" s="53">
        <v>15985</v>
      </c>
      <c r="GL333" s="53">
        <v>16076</v>
      </c>
      <c r="GM333" s="53">
        <v>16068</v>
      </c>
      <c r="GN333" s="53">
        <v>16018</v>
      </c>
      <c r="GO333" s="53">
        <v>16010</v>
      </c>
      <c r="GP333" s="54">
        <v>16014</v>
      </c>
    </row>
    <row r="334" spans="2:198" x14ac:dyDescent="0.25">
      <c r="B334" s="50"/>
      <c r="C334" s="51" t="s">
        <v>412</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433</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3">
        <v>3446</v>
      </c>
      <c r="GE334" s="53">
        <v>3444</v>
      </c>
      <c r="GF334" s="53">
        <v>3455</v>
      </c>
      <c r="GG334" s="54">
        <v>3466</v>
      </c>
      <c r="GH334" s="52">
        <v>3494</v>
      </c>
      <c r="GI334" s="53">
        <v>3492</v>
      </c>
      <c r="GJ334" s="53">
        <v>3593</v>
      </c>
      <c r="GK334" s="53">
        <v>3534</v>
      </c>
      <c r="GL334" s="53">
        <v>3560</v>
      </c>
      <c r="GM334" s="53">
        <v>3581</v>
      </c>
      <c r="GN334" s="53">
        <v>3575</v>
      </c>
      <c r="GO334" s="53">
        <v>3521</v>
      </c>
      <c r="GP334" s="54">
        <v>3581</v>
      </c>
    </row>
    <row r="335" spans="2:198" x14ac:dyDescent="0.25">
      <c r="B335" s="50"/>
      <c r="C335" s="51" t="s">
        <v>413</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434</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3">
        <v>36056</v>
      </c>
      <c r="GE335" s="53">
        <v>36551</v>
      </c>
      <c r="GF335" s="53">
        <v>36577</v>
      </c>
      <c r="GG335" s="54">
        <v>36721</v>
      </c>
      <c r="GH335" s="52">
        <v>36592</v>
      </c>
      <c r="GI335" s="53">
        <v>36702</v>
      </c>
      <c r="GJ335" s="53">
        <v>36848</v>
      </c>
      <c r="GK335" s="53">
        <v>36898</v>
      </c>
      <c r="GL335" s="53">
        <v>36972</v>
      </c>
      <c r="GM335" s="53">
        <v>37256</v>
      </c>
      <c r="GN335" s="53">
        <v>37153</v>
      </c>
      <c r="GO335" s="53">
        <v>36813</v>
      </c>
      <c r="GP335" s="54">
        <v>36684</v>
      </c>
    </row>
    <row r="336" spans="2:198" ht="13" thickBot="1" x14ac:dyDescent="0.3">
      <c r="B336" s="50"/>
      <c r="C336" s="51" t="s">
        <v>414</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435</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2"/>
      <c r="GE336" s="72"/>
      <c r="GF336" s="72"/>
      <c r="GG336" s="73"/>
      <c r="GH336" s="71"/>
      <c r="GI336" s="72"/>
      <c r="GJ336" s="72"/>
      <c r="GK336" s="72"/>
      <c r="GL336" s="72"/>
      <c r="GM336" s="72"/>
      <c r="GN336" s="72"/>
      <c r="GO336" s="72"/>
      <c r="GP336" s="73"/>
    </row>
    <row r="337" spans="2:198" ht="13" thickBot="1" x14ac:dyDescent="0.3">
      <c r="B337" s="50"/>
      <c r="C337" s="51" t="s">
        <v>415</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436</v>
      </c>
      <c r="DM337" s="61"/>
      <c r="DN337" s="62">
        <f>SUM(DN284:DN336)</f>
        <v>1590010</v>
      </c>
      <c r="DO337" s="63">
        <f>SUM(DO284:DO336)</f>
        <v>1594775</v>
      </c>
      <c r="DP337" s="63">
        <f>SUM(DP284:DP336)</f>
        <v>1610143</v>
      </c>
      <c r="DQ337" s="63">
        <f t="shared" ref="DQ337:FX337" si="61">SUM(DQ284:DQ336)</f>
        <v>1614674</v>
      </c>
      <c r="DR337" s="63">
        <f t="shared" si="61"/>
        <v>1622368</v>
      </c>
      <c r="DS337" s="63">
        <f t="shared" si="61"/>
        <v>1637012</v>
      </c>
      <c r="DT337" s="63">
        <f t="shared" si="61"/>
        <v>1646711</v>
      </c>
      <c r="DU337" s="63">
        <f t="shared" si="61"/>
        <v>1658299</v>
      </c>
      <c r="DV337" s="63">
        <f t="shared" si="61"/>
        <v>1661323</v>
      </c>
      <c r="DW337" s="63">
        <f t="shared" si="61"/>
        <v>1664308</v>
      </c>
      <c r="DX337" s="63">
        <f t="shared" si="61"/>
        <v>1664545</v>
      </c>
      <c r="DY337" s="64">
        <f t="shared" si="61"/>
        <v>1664387</v>
      </c>
      <c r="DZ337" s="63">
        <f t="shared" si="61"/>
        <v>1662857</v>
      </c>
      <c r="EA337" s="63">
        <f t="shared" si="61"/>
        <v>1666918</v>
      </c>
      <c r="EB337" s="63">
        <f t="shared" si="61"/>
        <v>1694529</v>
      </c>
      <c r="EC337" s="63">
        <f t="shared" si="61"/>
        <v>1720103</v>
      </c>
      <c r="ED337" s="63">
        <f t="shared" si="61"/>
        <v>1730554</v>
      </c>
      <c r="EE337" s="63">
        <f t="shared" si="61"/>
        <v>1740673</v>
      </c>
      <c r="EF337" s="63">
        <f t="shared" si="61"/>
        <v>1755690</v>
      </c>
      <c r="EG337" s="63">
        <f t="shared" si="61"/>
        <v>1769468</v>
      </c>
      <c r="EH337" s="63">
        <f t="shared" si="61"/>
        <v>1792211</v>
      </c>
      <c r="EI337" s="63">
        <f t="shared" si="61"/>
        <v>1812643</v>
      </c>
      <c r="EJ337" s="63">
        <f t="shared" si="61"/>
        <v>1825413</v>
      </c>
      <c r="EK337" s="64">
        <f t="shared" si="61"/>
        <v>1832531</v>
      </c>
      <c r="EL337" s="62">
        <f t="shared" si="61"/>
        <v>1839156</v>
      </c>
      <c r="EM337" s="63">
        <f t="shared" si="61"/>
        <v>1860042</v>
      </c>
      <c r="EN337" s="63">
        <f t="shared" si="61"/>
        <v>1889571</v>
      </c>
      <c r="EO337" s="63">
        <f t="shared" si="61"/>
        <v>1921309</v>
      </c>
      <c r="EP337" s="63">
        <f t="shared" si="61"/>
        <v>1924408</v>
      </c>
      <c r="EQ337" s="63">
        <f t="shared" si="61"/>
        <v>1937422</v>
      </c>
      <c r="ER337" s="63">
        <f t="shared" si="61"/>
        <v>1946825</v>
      </c>
      <c r="ES337" s="63">
        <f t="shared" si="61"/>
        <v>1948269</v>
      </c>
      <c r="ET337" s="63">
        <f t="shared" si="61"/>
        <v>1965119</v>
      </c>
      <c r="EU337" s="63">
        <f t="shared" si="61"/>
        <v>1980132</v>
      </c>
      <c r="EV337" s="63">
        <f t="shared" si="61"/>
        <v>1987599</v>
      </c>
      <c r="EW337" s="64">
        <f t="shared" si="61"/>
        <v>1994178</v>
      </c>
      <c r="EX337" s="62">
        <f t="shared" si="61"/>
        <v>1995126</v>
      </c>
      <c r="EY337" s="63">
        <f t="shared" si="61"/>
        <v>1986376</v>
      </c>
      <c r="EZ337" s="63">
        <f t="shared" si="61"/>
        <v>2013389</v>
      </c>
      <c r="FA337" s="63">
        <f t="shared" si="61"/>
        <v>2007067</v>
      </c>
      <c r="FB337" s="63">
        <f t="shared" si="61"/>
        <v>2009206</v>
      </c>
      <c r="FC337" s="63">
        <f t="shared" si="61"/>
        <v>2039347</v>
      </c>
      <c r="FD337" s="63">
        <f t="shared" si="61"/>
        <v>2052479</v>
      </c>
      <c r="FE337" s="63">
        <f t="shared" si="61"/>
        <v>2054651</v>
      </c>
      <c r="FF337" s="63">
        <f t="shared" si="61"/>
        <v>2052191</v>
      </c>
      <c r="FG337" s="63">
        <f t="shared" si="61"/>
        <v>2057525</v>
      </c>
      <c r="FH337" s="63">
        <f t="shared" si="61"/>
        <v>2063004</v>
      </c>
      <c r="FI337" s="64">
        <f t="shared" si="61"/>
        <v>2021507</v>
      </c>
      <c r="FJ337" s="62">
        <f t="shared" si="61"/>
        <v>1997407</v>
      </c>
      <c r="FK337" s="63">
        <f t="shared" si="61"/>
        <v>1994138</v>
      </c>
      <c r="FL337" s="63">
        <f t="shared" si="61"/>
        <v>2009122</v>
      </c>
      <c r="FM337" s="63">
        <f t="shared" si="61"/>
        <v>2005697</v>
      </c>
      <c r="FN337" s="63">
        <f t="shared" si="61"/>
        <v>1998035</v>
      </c>
      <c r="FO337" s="63">
        <f t="shared" si="61"/>
        <v>1994829</v>
      </c>
      <c r="FP337" s="63">
        <f t="shared" si="61"/>
        <v>1994225</v>
      </c>
      <c r="FQ337" s="63">
        <f t="shared" si="61"/>
        <v>2006922</v>
      </c>
      <c r="FR337" s="63">
        <f t="shared" si="61"/>
        <v>2007582</v>
      </c>
      <c r="FS337" s="63">
        <f t="shared" si="61"/>
        <v>2011064</v>
      </c>
      <c r="FT337" s="63">
        <f t="shared" si="61"/>
        <v>2013619</v>
      </c>
      <c r="FU337" s="64">
        <f t="shared" si="61"/>
        <v>2007885</v>
      </c>
      <c r="FV337" s="62">
        <f t="shared" si="61"/>
        <v>2005748</v>
      </c>
      <c r="FW337" s="63">
        <f t="shared" si="61"/>
        <v>2005413</v>
      </c>
      <c r="FX337" s="63">
        <f t="shared" si="61"/>
        <v>2015128</v>
      </c>
      <c r="FY337" s="63">
        <f t="shared" ref="FY337:GH337" si="62">SUM(FY284:FY336)</f>
        <v>2028492</v>
      </c>
      <c r="FZ337" s="63">
        <f t="shared" si="62"/>
        <v>2034972</v>
      </c>
      <c r="GA337" s="63">
        <f t="shared" si="62"/>
        <v>2039155</v>
      </c>
      <c r="GB337" s="63">
        <f t="shared" si="62"/>
        <v>2043437</v>
      </c>
      <c r="GC337" s="63">
        <f t="shared" si="62"/>
        <v>2051676</v>
      </c>
      <c r="GD337" s="63">
        <f t="shared" si="62"/>
        <v>2052515</v>
      </c>
      <c r="GE337" s="63">
        <f t="shared" si="62"/>
        <v>2059965</v>
      </c>
      <c r="GF337" s="63">
        <f t="shared" si="62"/>
        <v>2058204</v>
      </c>
      <c r="GG337" s="64">
        <f t="shared" si="62"/>
        <v>2068575</v>
      </c>
      <c r="GH337" s="62">
        <f t="shared" si="62"/>
        <v>2057750</v>
      </c>
      <c r="GI337" s="63">
        <f t="shared" ref="GI337:GP337" si="63">SUM(GI284:GI336)</f>
        <v>2075850</v>
      </c>
      <c r="GJ337" s="63">
        <f t="shared" si="63"/>
        <v>2073640</v>
      </c>
      <c r="GK337" s="63">
        <f t="shared" si="63"/>
        <v>2075438</v>
      </c>
      <c r="GL337" s="63">
        <f t="shared" si="63"/>
        <v>2080968</v>
      </c>
      <c r="GM337" s="63">
        <f t="shared" si="63"/>
        <v>2080527</v>
      </c>
      <c r="GN337" s="63">
        <f t="shared" si="63"/>
        <v>2070969</v>
      </c>
      <c r="GO337" s="63">
        <f t="shared" si="63"/>
        <v>2083350</v>
      </c>
      <c r="GP337" s="64">
        <f t="shared" si="63"/>
        <v>2080528</v>
      </c>
    </row>
    <row r="338" spans="2:198" x14ac:dyDescent="0.25">
      <c r="B338" s="50"/>
      <c r="C338" s="51" t="s">
        <v>416</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437</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7">
        <v>405</v>
      </c>
      <c r="GE338" s="67">
        <v>393</v>
      </c>
      <c r="GF338" s="67">
        <v>394</v>
      </c>
      <c r="GG338" s="68">
        <v>390</v>
      </c>
      <c r="GH338" s="66">
        <v>399</v>
      </c>
      <c r="GI338" s="67">
        <v>404</v>
      </c>
      <c r="GJ338" s="67">
        <v>409</v>
      </c>
      <c r="GK338" s="67">
        <v>418</v>
      </c>
      <c r="GL338" s="67">
        <v>425</v>
      </c>
      <c r="GM338" s="67">
        <v>420</v>
      </c>
      <c r="GN338" s="67">
        <v>418</v>
      </c>
      <c r="GO338" s="67">
        <v>424</v>
      </c>
      <c r="GP338" s="68">
        <v>438</v>
      </c>
    </row>
    <row r="339" spans="2:198" x14ac:dyDescent="0.25">
      <c r="B339" s="50"/>
      <c r="C339" s="51" t="s">
        <v>417</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438</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3">
        <v>1083</v>
      </c>
      <c r="GE339" s="53">
        <v>1086</v>
      </c>
      <c r="GF339" s="53">
        <v>1102</v>
      </c>
      <c r="GG339" s="54">
        <v>1109</v>
      </c>
      <c r="GH339" s="52">
        <v>1161</v>
      </c>
      <c r="GI339" s="53">
        <v>1173</v>
      </c>
      <c r="GJ339" s="53">
        <v>1165</v>
      </c>
      <c r="GK339" s="53">
        <v>1184</v>
      </c>
      <c r="GL339" s="53">
        <v>1180</v>
      </c>
      <c r="GM339" s="53">
        <v>1245</v>
      </c>
      <c r="GN339" s="53">
        <v>1374</v>
      </c>
      <c r="GO339" s="53">
        <v>1373</v>
      </c>
      <c r="GP339" s="54">
        <v>1426</v>
      </c>
    </row>
    <row r="340" spans="2:198" x14ac:dyDescent="0.25">
      <c r="B340" s="50"/>
      <c r="C340" s="51" t="s">
        <v>418</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439</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3">
        <v>8397</v>
      </c>
      <c r="GE340" s="53">
        <v>8397</v>
      </c>
      <c r="GF340" s="53">
        <v>8427</v>
      </c>
      <c r="GG340" s="54">
        <v>8514</v>
      </c>
      <c r="GH340" s="52">
        <v>8488</v>
      </c>
      <c r="GI340" s="53">
        <v>8563</v>
      </c>
      <c r="GJ340" s="53">
        <v>8600</v>
      </c>
      <c r="GK340" s="53">
        <v>8635</v>
      </c>
      <c r="GL340" s="53">
        <v>8649</v>
      </c>
      <c r="GM340" s="53">
        <v>8603</v>
      </c>
      <c r="GN340" s="53">
        <v>8615</v>
      </c>
      <c r="GO340" s="53">
        <v>8590</v>
      </c>
      <c r="GP340" s="54">
        <v>8561</v>
      </c>
    </row>
    <row r="341" spans="2:198" x14ac:dyDescent="0.25">
      <c r="B341" s="50"/>
      <c r="C341" s="51" t="s">
        <v>419</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440</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3">
        <v>550</v>
      </c>
      <c r="GE341" s="53">
        <v>555</v>
      </c>
      <c r="GF341" s="53">
        <v>569</v>
      </c>
      <c r="GG341" s="54">
        <v>584</v>
      </c>
      <c r="GH341" s="52">
        <v>637</v>
      </c>
      <c r="GI341" s="53">
        <v>638</v>
      </c>
      <c r="GJ341" s="53">
        <v>621</v>
      </c>
      <c r="GK341" s="53">
        <v>638</v>
      </c>
      <c r="GL341" s="53">
        <v>651</v>
      </c>
      <c r="GM341" s="53">
        <v>665</v>
      </c>
      <c r="GN341" s="53">
        <v>663</v>
      </c>
      <c r="GO341" s="53">
        <v>647</v>
      </c>
      <c r="GP341" s="54">
        <v>712</v>
      </c>
    </row>
    <row r="342" spans="2:198" x14ac:dyDescent="0.25">
      <c r="B342" s="50"/>
      <c r="C342" s="51" t="s">
        <v>420</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441</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3">
        <v>2569</v>
      </c>
      <c r="GE342" s="53">
        <v>2589</v>
      </c>
      <c r="GF342" s="53">
        <v>2592</v>
      </c>
      <c r="GG342" s="54">
        <v>2583</v>
      </c>
      <c r="GH342" s="52">
        <v>2589</v>
      </c>
      <c r="GI342" s="53">
        <v>2609</v>
      </c>
      <c r="GJ342" s="53">
        <v>2628</v>
      </c>
      <c r="GK342" s="53">
        <v>2597</v>
      </c>
      <c r="GL342" s="53">
        <v>2623</v>
      </c>
      <c r="GM342" s="53">
        <v>2588</v>
      </c>
      <c r="GN342" s="53">
        <v>2599</v>
      </c>
      <c r="GO342" s="53">
        <v>2587</v>
      </c>
      <c r="GP342" s="54">
        <v>2589</v>
      </c>
    </row>
    <row r="343" spans="2:198" x14ac:dyDescent="0.25">
      <c r="B343" s="50"/>
      <c r="C343" s="51" t="s">
        <v>421</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442</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3">
        <v>2185</v>
      </c>
      <c r="GE343" s="53">
        <v>2189</v>
      </c>
      <c r="GF343" s="53">
        <v>2185</v>
      </c>
      <c r="GG343" s="54">
        <v>2208</v>
      </c>
      <c r="GH343" s="52">
        <v>2235</v>
      </c>
      <c r="GI343" s="53">
        <v>2259</v>
      </c>
      <c r="GJ343" s="53">
        <v>2305</v>
      </c>
      <c r="GK343" s="53">
        <v>2298</v>
      </c>
      <c r="GL343" s="53">
        <v>2315</v>
      </c>
      <c r="GM343" s="53">
        <v>2319</v>
      </c>
      <c r="GN343" s="53">
        <v>2346</v>
      </c>
      <c r="GO343" s="53">
        <v>2339</v>
      </c>
      <c r="GP343" s="54">
        <v>2377</v>
      </c>
    </row>
    <row r="344" spans="2:198" x14ac:dyDescent="0.25">
      <c r="B344" s="50"/>
      <c r="C344" s="51" t="s">
        <v>422</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443</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3">
        <v>1145</v>
      </c>
      <c r="GE344" s="53">
        <v>1144</v>
      </c>
      <c r="GF344" s="53">
        <v>1153</v>
      </c>
      <c r="GG344" s="54">
        <v>1166</v>
      </c>
      <c r="GH344" s="52">
        <v>1171</v>
      </c>
      <c r="GI344" s="53">
        <v>1176</v>
      </c>
      <c r="GJ344" s="53">
        <v>1190</v>
      </c>
      <c r="GK344" s="53">
        <v>1196</v>
      </c>
      <c r="GL344" s="53">
        <v>1206</v>
      </c>
      <c r="GM344" s="53">
        <v>1065</v>
      </c>
      <c r="GN344" s="53">
        <v>1060</v>
      </c>
      <c r="GO344" s="53">
        <v>1064</v>
      </c>
      <c r="GP344" s="54">
        <v>1086</v>
      </c>
    </row>
    <row r="345" spans="2:198" x14ac:dyDescent="0.25">
      <c r="B345" s="50"/>
      <c r="C345" s="51" t="s">
        <v>423</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515</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3">
        <v>3381</v>
      </c>
      <c r="GE345" s="53">
        <v>3328</v>
      </c>
      <c r="GF345" s="53">
        <v>3308</v>
      </c>
      <c r="GG345" s="54">
        <v>3338</v>
      </c>
      <c r="GH345" s="52">
        <v>3333</v>
      </c>
      <c r="GI345" s="53">
        <v>3352</v>
      </c>
      <c r="GJ345" s="53">
        <v>3453</v>
      </c>
      <c r="GK345" s="53">
        <v>3481</v>
      </c>
      <c r="GL345" s="53">
        <v>3519</v>
      </c>
      <c r="GM345" s="53">
        <v>3689</v>
      </c>
      <c r="GN345" s="53">
        <v>3713</v>
      </c>
      <c r="GO345" s="53">
        <v>3657</v>
      </c>
      <c r="GP345" s="54">
        <v>3670</v>
      </c>
    </row>
    <row r="346" spans="2:198" x14ac:dyDescent="0.25">
      <c r="B346" s="50"/>
      <c r="C346" s="51" t="s">
        <v>424</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444</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3">
        <v>2693</v>
      </c>
      <c r="GE346" s="53">
        <v>2722</v>
      </c>
      <c r="GF346" s="53">
        <v>2743</v>
      </c>
      <c r="GG346" s="54">
        <v>2761</v>
      </c>
      <c r="GH346" s="52">
        <v>2770</v>
      </c>
      <c r="GI346" s="53">
        <v>2777</v>
      </c>
      <c r="GJ346" s="53">
        <v>2815</v>
      </c>
      <c r="GK346" s="53">
        <v>2819</v>
      </c>
      <c r="GL346" s="53">
        <v>2841</v>
      </c>
      <c r="GM346" s="53">
        <v>2803</v>
      </c>
      <c r="GN346" s="53">
        <v>2866</v>
      </c>
      <c r="GO346" s="53">
        <v>2852</v>
      </c>
      <c r="GP346" s="54">
        <v>2864</v>
      </c>
    </row>
    <row r="347" spans="2:198" x14ac:dyDescent="0.25">
      <c r="B347" s="50"/>
      <c r="C347" s="51" t="s">
        <v>425</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445</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3">
        <v>4110</v>
      </c>
      <c r="GE347" s="53">
        <v>4111</v>
      </c>
      <c r="GF347" s="53">
        <v>4148</v>
      </c>
      <c r="GG347" s="54">
        <v>4219</v>
      </c>
      <c r="GH347" s="52">
        <v>4378</v>
      </c>
      <c r="GI347" s="53">
        <v>4400</v>
      </c>
      <c r="GJ347" s="53">
        <v>4402</v>
      </c>
      <c r="GK347" s="53">
        <v>4446</v>
      </c>
      <c r="GL347" s="53">
        <v>4437</v>
      </c>
      <c r="GM347" s="53">
        <v>4550</v>
      </c>
      <c r="GN347" s="53">
        <v>4547</v>
      </c>
      <c r="GO347" s="53">
        <v>4523</v>
      </c>
      <c r="GP347" s="54">
        <v>4735</v>
      </c>
    </row>
    <row r="348" spans="2:198" x14ac:dyDescent="0.25">
      <c r="B348" s="50"/>
      <c r="C348" s="51" t="s">
        <v>426</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446</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3">
        <v>5259</v>
      </c>
      <c r="GE348" s="53">
        <v>5250</v>
      </c>
      <c r="GF348" s="53">
        <v>5242</v>
      </c>
      <c r="GG348" s="54">
        <v>5277</v>
      </c>
      <c r="GH348" s="52">
        <v>5330</v>
      </c>
      <c r="GI348" s="53">
        <v>5363</v>
      </c>
      <c r="GJ348" s="53">
        <v>5421</v>
      </c>
      <c r="GK348" s="53">
        <v>5435</v>
      </c>
      <c r="GL348" s="53">
        <v>5446</v>
      </c>
      <c r="GM348" s="53">
        <v>5336</v>
      </c>
      <c r="GN348" s="53">
        <v>5332</v>
      </c>
      <c r="GO348" s="53">
        <v>5300</v>
      </c>
      <c r="GP348" s="54">
        <v>5297</v>
      </c>
    </row>
    <row r="349" spans="2:198" ht="13" thickBot="1" x14ac:dyDescent="0.3">
      <c r="B349" s="50"/>
      <c r="C349" s="51" t="s">
        <v>427</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447</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2">
        <v>50431</v>
      </c>
      <c r="GE349" s="72">
        <v>50416</v>
      </c>
      <c r="GF349" s="72">
        <v>50336</v>
      </c>
      <c r="GG349" s="73">
        <v>50571</v>
      </c>
      <c r="GH349" s="71">
        <v>50335</v>
      </c>
      <c r="GI349" s="72">
        <v>50611</v>
      </c>
      <c r="GJ349" s="72">
        <v>51119</v>
      </c>
      <c r="GK349" s="72">
        <v>51324</v>
      </c>
      <c r="GL349" s="72">
        <v>51510</v>
      </c>
      <c r="GM349" s="72">
        <v>49934</v>
      </c>
      <c r="GN349" s="72">
        <v>49775</v>
      </c>
      <c r="GO349" s="72">
        <v>49714</v>
      </c>
      <c r="GP349" s="73">
        <v>49405</v>
      </c>
    </row>
    <row r="350" spans="2:198" ht="13" thickBot="1" x14ac:dyDescent="0.3">
      <c r="B350" s="50"/>
      <c r="C350" s="51" t="s">
        <v>428</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448</v>
      </c>
      <c r="DM350" s="61"/>
      <c r="DN350" s="62">
        <f>SUM(DN338:DN349)</f>
        <v>56545</v>
      </c>
      <c r="DO350" s="63">
        <f>SUM(DO338:DO349)</f>
        <v>56439</v>
      </c>
      <c r="DP350" s="63">
        <f>SUM(DP338:DP349)</f>
        <v>56678</v>
      </c>
      <c r="DQ350" s="63">
        <f t="shared" ref="DQ350:FX350" si="64">SUM(DQ338:DQ349)</f>
        <v>56693</v>
      </c>
      <c r="DR350" s="63">
        <f t="shared" si="64"/>
        <v>56338</v>
      </c>
      <c r="DS350" s="63">
        <f t="shared" si="64"/>
        <v>56656</v>
      </c>
      <c r="DT350" s="63">
        <f t="shared" si="64"/>
        <v>56585</v>
      </c>
      <c r="DU350" s="63">
        <f t="shared" si="64"/>
        <v>56476</v>
      </c>
      <c r="DV350" s="63">
        <f t="shared" si="64"/>
        <v>56379</v>
      </c>
      <c r="DW350" s="63">
        <f t="shared" si="64"/>
        <v>56259</v>
      </c>
      <c r="DX350" s="63">
        <f t="shared" si="64"/>
        <v>56216</v>
      </c>
      <c r="DY350" s="64">
        <f t="shared" si="64"/>
        <v>55973</v>
      </c>
      <c r="DZ350" s="63">
        <f t="shared" si="64"/>
        <v>55887</v>
      </c>
      <c r="EA350" s="63">
        <f t="shared" si="64"/>
        <v>55904</v>
      </c>
      <c r="EB350" s="63">
        <f t="shared" si="64"/>
        <v>56582</v>
      </c>
      <c r="EC350" s="63">
        <f t="shared" si="64"/>
        <v>56649</v>
      </c>
      <c r="ED350" s="63">
        <f t="shared" si="64"/>
        <v>56888</v>
      </c>
      <c r="EE350" s="63">
        <f t="shared" si="64"/>
        <v>57255</v>
      </c>
      <c r="EF350" s="63">
        <f t="shared" si="64"/>
        <v>57465</v>
      </c>
      <c r="EG350" s="63">
        <f t="shared" si="64"/>
        <v>57702</v>
      </c>
      <c r="EH350" s="63">
        <f t="shared" si="64"/>
        <v>57931</v>
      </c>
      <c r="EI350" s="63">
        <f t="shared" si="64"/>
        <v>58329</v>
      </c>
      <c r="EJ350" s="63">
        <f t="shared" si="64"/>
        <v>58870</v>
      </c>
      <c r="EK350" s="64">
        <f t="shared" si="64"/>
        <v>59093</v>
      </c>
      <c r="EL350" s="62">
        <f t="shared" si="64"/>
        <v>59447</v>
      </c>
      <c r="EM350" s="63">
        <f t="shared" si="64"/>
        <v>59807</v>
      </c>
      <c r="EN350" s="63">
        <f t="shared" si="64"/>
        <v>60862</v>
      </c>
      <c r="EO350" s="63">
        <f t="shared" si="64"/>
        <v>61852</v>
      </c>
      <c r="EP350" s="63">
        <f t="shared" si="64"/>
        <v>62940</v>
      </c>
      <c r="EQ350" s="63">
        <f t="shared" si="64"/>
        <v>63351</v>
      </c>
      <c r="ER350" s="63">
        <f t="shared" si="64"/>
        <v>63884</v>
      </c>
      <c r="ES350" s="63">
        <f t="shared" si="64"/>
        <v>65393</v>
      </c>
      <c r="ET350" s="63">
        <f t="shared" si="64"/>
        <v>66014</v>
      </c>
      <c r="EU350" s="63">
        <f t="shared" si="64"/>
        <v>66125</v>
      </c>
      <c r="EV350" s="63">
        <f t="shared" si="64"/>
        <v>66248</v>
      </c>
      <c r="EW350" s="64">
        <f t="shared" si="64"/>
        <v>67602</v>
      </c>
      <c r="EX350" s="62">
        <f t="shared" si="64"/>
        <v>68741</v>
      </c>
      <c r="EY350" s="63">
        <f t="shared" si="64"/>
        <v>69426</v>
      </c>
      <c r="EZ350" s="63">
        <f t="shared" si="64"/>
        <v>71331</v>
      </c>
      <c r="FA350" s="63">
        <f t="shared" si="64"/>
        <v>73729</v>
      </c>
      <c r="FB350" s="63">
        <f t="shared" si="64"/>
        <v>73935</v>
      </c>
      <c r="FC350" s="63">
        <f t="shared" si="64"/>
        <v>74634</v>
      </c>
      <c r="FD350" s="63">
        <f t="shared" si="64"/>
        <v>75789</v>
      </c>
      <c r="FE350" s="63">
        <f t="shared" si="64"/>
        <v>76606</v>
      </c>
      <c r="FF350" s="63">
        <f t="shared" si="64"/>
        <v>76788</v>
      </c>
      <c r="FG350" s="63">
        <f t="shared" si="64"/>
        <v>77187</v>
      </c>
      <c r="FH350" s="63">
        <f t="shared" si="64"/>
        <v>77477</v>
      </c>
      <c r="FI350" s="64">
        <f t="shared" si="64"/>
        <v>77197</v>
      </c>
      <c r="FJ350" s="62">
        <f t="shared" si="64"/>
        <v>76614</v>
      </c>
      <c r="FK350" s="63">
        <f t="shared" si="64"/>
        <v>76554</v>
      </c>
      <c r="FL350" s="63">
        <f t="shared" si="64"/>
        <v>77515</v>
      </c>
      <c r="FM350" s="63">
        <f t="shared" si="64"/>
        <v>77579</v>
      </c>
      <c r="FN350" s="63">
        <f t="shared" si="64"/>
        <v>77515</v>
      </c>
      <c r="FO350" s="63">
        <f t="shared" si="64"/>
        <v>77343</v>
      </c>
      <c r="FP350" s="63">
        <f t="shared" si="64"/>
        <v>77639</v>
      </c>
      <c r="FQ350" s="63">
        <f t="shared" si="64"/>
        <v>78750</v>
      </c>
      <c r="FR350" s="63">
        <f t="shared" si="64"/>
        <v>78809</v>
      </c>
      <c r="FS350" s="63">
        <f t="shared" si="64"/>
        <v>79580</v>
      </c>
      <c r="FT350" s="63">
        <f t="shared" si="64"/>
        <v>79548</v>
      </c>
      <c r="FU350" s="64">
        <f t="shared" si="64"/>
        <v>80337</v>
      </c>
      <c r="FV350" s="62">
        <f t="shared" si="64"/>
        <v>80875</v>
      </c>
      <c r="FW350" s="63">
        <f t="shared" si="64"/>
        <v>80295</v>
      </c>
      <c r="FX350" s="63">
        <f t="shared" si="64"/>
        <v>80621</v>
      </c>
      <c r="FY350" s="63">
        <f t="shared" ref="FY350:GH350" si="65">SUM(FY338:FY349)</f>
        <v>81034</v>
      </c>
      <c r="FZ350" s="63">
        <f t="shared" si="65"/>
        <v>81372</v>
      </c>
      <c r="GA350" s="63">
        <f t="shared" si="65"/>
        <v>81624</v>
      </c>
      <c r="GB350" s="63">
        <f t="shared" si="65"/>
        <v>81825</v>
      </c>
      <c r="GC350" s="63">
        <f t="shared" si="65"/>
        <v>82406</v>
      </c>
      <c r="GD350" s="63">
        <f t="shared" si="65"/>
        <v>82208</v>
      </c>
      <c r="GE350" s="63">
        <f t="shared" si="65"/>
        <v>82180</v>
      </c>
      <c r="GF350" s="63">
        <f t="shared" si="65"/>
        <v>82199</v>
      </c>
      <c r="GG350" s="64">
        <f t="shared" si="65"/>
        <v>82720</v>
      </c>
      <c r="GH350" s="62">
        <f t="shared" si="65"/>
        <v>82826</v>
      </c>
      <c r="GI350" s="63">
        <f t="shared" ref="GI350:GP350" si="66">SUM(GI338:GI349)</f>
        <v>83325</v>
      </c>
      <c r="GJ350" s="63">
        <f t="shared" si="66"/>
        <v>84128</v>
      </c>
      <c r="GK350" s="63">
        <f t="shared" si="66"/>
        <v>84471</v>
      </c>
      <c r="GL350" s="63">
        <f t="shared" si="66"/>
        <v>84802</v>
      </c>
      <c r="GM350" s="63">
        <f t="shared" si="66"/>
        <v>83217</v>
      </c>
      <c r="GN350" s="63">
        <f t="shared" si="66"/>
        <v>83308</v>
      </c>
      <c r="GO350" s="63">
        <f t="shared" si="66"/>
        <v>83070</v>
      </c>
      <c r="GP350" s="64">
        <f t="shared" si="66"/>
        <v>83160</v>
      </c>
    </row>
    <row r="351" spans="2:198" x14ac:dyDescent="0.25">
      <c r="B351" s="50"/>
      <c r="C351" s="51" t="s">
        <v>429</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449</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7">
        <v>58738</v>
      </c>
      <c r="GE351" s="67">
        <v>58910</v>
      </c>
      <c r="GF351" s="67">
        <v>58799</v>
      </c>
      <c r="GG351" s="68">
        <v>59324</v>
      </c>
      <c r="GH351" s="66">
        <v>58965</v>
      </c>
      <c r="GI351" s="67">
        <v>59449</v>
      </c>
      <c r="GJ351" s="67">
        <v>59232</v>
      </c>
      <c r="GK351" s="67">
        <v>59397</v>
      </c>
      <c r="GL351" s="67">
        <v>59477</v>
      </c>
      <c r="GM351" s="67">
        <v>59419</v>
      </c>
      <c r="GN351" s="67">
        <v>58361</v>
      </c>
      <c r="GO351" s="67">
        <v>59058</v>
      </c>
      <c r="GP351" s="68">
        <v>57746</v>
      </c>
    </row>
    <row r="352" spans="2:198" x14ac:dyDescent="0.25">
      <c r="B352" s="50"/>
      <c r="C352" s="51" t="s">
        <v>430</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450</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3">
        <v>47</v>
      </c>
      <c r="GE352" s="53">
        <v>53</v>
      </c>
      <c r="GF352" s="53">
        <v>56</v>
      </c>
      <c r="GG352" s="54">
        <v>50</v>
      </c>
      <c r="GH352" s="52">
        <v>46</v>
      </c>
      <c r="GI352" s="53">
        <v>45</v>
      </c>
      <c r="GJ352" s="53">
        <v>58</v>
      </c>
      <c r="GK352" s="53">
        <v>58</v>
      </c>
      <c r="GL352" s="53">
        <v>60</v>
      </c>
      <c r="GM352" s="53">
        <v>62</v>
      </c>
      <c r="GN352" s="53">
        <v>61</v>
      </c>
      <c r="GO352" s="53">
        <v>66</v>
      </c>
      <c r="GP352" s="54">
        <v>71</v>
      </c>
    </row>
    <row r="353" spans="2:198" x14ac:dyDescent="0.25">
      <c r="B353" s="50"/>
      <c r="C353" s="51" t="s">
        <v>431</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473</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2">
        <v>39</v>
      </c>
      <c r="GE353" s="72">
        <v>42</v>
      </c>
      <c r="GF353" s="72">
        <v>47</v>
      </c>
      <c r="GG353" s="73">
        <v>38</v>
      </c>
      <c r="GH353" s="71">
        <v>36</v>
      </c>
      <c r="GI353" s="72">
        <v>43</v>
      </c>
      <c r="GJ353" s="72">
        <v>64</v>
      </c>
      <c r="GK353" s="72">
        <v>88</v>
      </c>
      <c r="GL353" s="72">
        <v>100</v>
      </c>
      <c r="GM353" s="72">
        <v>123</v>
      </c>
      <c r="GN353" s="72">
        <v>156</v>
      </c>
      <c r="GO353" s="72">
        <v>164</v>
      </c>
      <c r="GP353" s="73">
        <v>185</v>
      </c>
    </row>
    <row r="354" spans="2:198" ht="13" thickBot="1" x14ac:dyDescent="0.3">
      <c r="B354" s="50"/>
      <c r="C354" s="51" t="s">
        <v>432</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451</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2">
        <v>99</v>
      </c>
      <c r="GE354" s="72">
        <v>89</v>
      </c>
      <c r="GF354" s="72">
        <v>89</v>
      </c>
      <c r="GG354" s="73">
        <v>86</v>
      </c>
      <c r="GH354" s="71">
        <v>84</v>
      </c>
      <c r="GI354" s="72">
        <v>85</v>
      </c>
      <c r="GJ354" s="72">
        <v>94</v>
      </c>
      <c r="GK354" s="72">
        <v>100</v>
      </c>
      <c r="GL354" s="72">
        <v>103</v>
      </c>
      <c r="GM354" s="72">
        <v>110</v>
      </c>
      <c r="GN354" s="72">
        <v>113</v>
      </c>
      <c r="GO354" s="72">
        <v>114</v>
      </c>
      <c r="GP354" s="73">
        <v>126</v>
      </c>
    </row>
    <row r="355" spans="2:198" ht="13" thickBot="1" x14ac:dyDescent="0.3">
      <c r="B355" s="50"/>
      <c r="C355" s="51" t="s">
        <v>433</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452</v>
      </c>
      <c r="DM355" s="61"/>
      <c r="DN355" s="62">
        <f>SUM(DN351:DN354)</f>
        <v>47657</v>
      </c>
      <c r="DO355" s="63">
        <f>SUM(DO351:DO354)</f>
        <v>47724</v>
      </c>
      <c r="DP355" s="63">
        <f>SUM(DP351:DP354)</f>
        <v>47738</v>
      </c>
      <c r="DQ355" s="63">
        <f t="shared" ref="DQ355:FX355" si="67">SUM(DQ351:DQ354)</f>
        <v>47922</v>
      </c>
      <c r="DR355" s="63">
        <f t="shared" si="67"/>
        <v>47896</v>
      </c>
      <c r="DS355" s="63">
        <f t="shared" si="67"/>
        <v>47888</v>
      </c>
      <c r="DT355" s="63">
        <f t="shared" si="67"/>
        <v>47836</v>
      </c>
      <c r="DU355" s="63">
        <f t="shared" si="67"/>
        <v>47821</v>
      </c>
      <c r="DV355" s="63">
        <f t="shared" si="67"/>
        <v>47897</v>
      </c>
      <c r="DW355" s="63">
        <f t="shared" si="67"/>
        <v>47944</v>
      </c>
      <c r="DX355" s="63">
        <f t="shared" si="67"/>
        <v>47969</v>
      </c>
      <c r="DY355" s="64">
        <f t="shared" si="67"/>
        <v>48069</v>
      </c>
      <c r="DZ355" s="63">
        <f t="shared" si="67"/>
        <v>48022</v>
      </c>
      <c r="EA355" s="63">
        <f t="shared" si="67"/>
        <v>48319</v>
      </c>
      <c r="EB355" s="63">
        <f t="shared" si="67"/>
        <v>48714</v>
      </c>
      <c r="EC355" s="63">
        <f t="shared" si="67"/>
        <v>49508</v>
      </c>
      <c r="ED355" s="63">
        <f t="shared" si="67"/>
        <v>49863</v>
      </c>
      <c r="EE355" s="63">
        <f t="shared" si="67"/>
        <v>50593</v>
      </c>
      <c r="EF355" s="63">
        <f t="shared" si="67"/>
        <v>51603</v>
      </c>
      <c r="EG355" s="63">
        <f t="shared" si="67"/>
        <v>52498</v>
      </c>
      <c r="EH355" s="63">
        <f t="shared" si="67"/>
        <v>53509</v>
      </c>
      <c r="EI355" s="63">
        <f t="shared" si="67"/>
        <v>54293</v>
      </c>
      <c r="EJ355" s="63">
        <f t="shared" si="67"/>
        <v>54676</v>
      </c>
      <c r="EK355" s="64">
        <f t="shared" si="67"/>
        <v>54826</v>
      </c>
      <c r="EL355" s="62">
        <f t="shared" si="67"/>
        <v>54955</v>
      </c>
      <c r="EM355" s="63">
        <f t="shared" si="67"/>
        <v>55748</v>
      </c>
      <c r="EN355" s="63">
        <f t="shared" si="67"/>
        <v>56328</v>
      </c>
      <c r="EO355" s="63">
        <f t="shared" si="67"/>
        <v>56973</v>
      </c>
      <c r="EP355" s="63">
        <f t="shared" si="67"/>
        <v>57484</v>
      </c>
      <c r="EQ355" s="63">
        <f t="shared" si="67"/>
        <v>57781</v>
      </c>
      <c r="ER355" s="63">
        <f t="shared" si="67"/>
        <v>58278</v>
      </c>
      <c r="ES355" s="63">
        <f t="shared" si="67"/>
        <v>58134</v>
      </c>
      <c r="ET355" s="63">
        <f t="shared" si="67"/>
        <v>58995</v>
      </c>
      <c r="EU355" s="63">
        <f t="shared" si="67"/>
        <v>59426</v>
      </c>
      <c r="EV355" s="63">
        <f t="shared" si="67"/>
        <v>59333</v>
      </c>
      <c r="EW355" s="64">
        <f t="shared" si="67"/>
        <v>59366</v>
      </c>
      <c r="EX355" s="62">
        <f t="shared" si="67"/>
        <v>59323</v>
      </c>
      <c r="EY355" s="63">
        <f t="shared" si="67"/>
        <v>59126</v>
      </c>
      <c r="EZ355" s="63">
        <f t="shared" si="67"/>
        <v>59838</v>
      </c>
      <c r="FA355" s="63">
        <f t="shared" si="67"/>
        <v>59632</v>
      </c>
      <c r="FB355" s="63">
        <f t="shared" si="67"/>
        <v>59602</v>
      </c>
      <c r="FC355" s="63">
        <f t="shared" si="67"/>
        <v>59642</v>
      </c>
      <c r="FD355" s="63">
        <f t="shared" si="67"/>
        <v>59665</v>
      </c>
      <c r="FE355" s="63">
        <f t="shared" si="67"/>
        <v>59917</v>
      </c>
      <c r="FF355" s="63">
        <f t="shared" si="67"/>
        <v>60000</v>
      </c>
      <c r="FG355" s="63">
        <f t="shared" si="67"/>
        <v>60210</v>
      </c>
      <c r="FH355" s="63">
        <f t="shared" si="67"/>
        <v>60150</v>
      </c>
      <c r="FI355" s="64">
        <f t="shared" si="67"/>
        <v>59757</v>
      </c>
      <c r="FJ355" s="62">
        <f t="shared" si="67"/>
        <v>59453</v>
      </c>
      <c r="FK355" s="63">
        <f t="shared" si="67"/>
        <v>59568</v>
      </c>
      <c r="FL355" s="63">
        <f t="shared" si="67"/>
        <v>60107</v>
      </c>
      <c r="FM355" s="63">
        <f t="shared" si="67"/>
        <v>59337</v>
      </c>
      <c r="FN355" s="63">
        <f t="shared" si="67"/>
        <v>58456</v>
      </c>
      <c r="FO355" s="63">
        <f t="shared" si="67"/>
        <v>58510</v>
      </c>
      <c r="FP355" s="63">
        <f t="shared" si="67"/>
        <v>57961</v>
      </c>
      <c r="FQ355" s="63">
        <f t="shared" si="67"/>
        <v>58856</v>
      </c>
      <c r="FR355" s="63">
        <f t="shared" si="67"/>
        <v>58875</v>
      </c>
      <c r="FS355" s="63">
        <f t="shared" si="67"/>
        <v>58897</v>
      </c>
      <c r="FT355" s="63">
        <f t="shared" si="67"/>
        <v>58890</v>
      </c>
      <c r="FU355" s="64">
        <f t="shared" si="67"/>
        <v>58928</v>
      </c>
      <c r="FV355" s="62">
        <f t="shared" si="67"/>
        <v>58851</v>
      </c>
      <c r="FW355" s="63">
        <f t="shared" si="67"/>
        <v>58776</v>
      </c>
      <c r="FX355" s="63">
        <f t="shared" si="67"/>
        <v>58860</v>
      </c>
      <c r="FY355" s="63">
        <f t="shared" ref="FY355:GH355" si="68">SUM(FY351:FY354)</f>
        <v>58984</v>
      </c>
      <c r="FZ355" s="63">
        <f t="shared" si="68"/>
        <v>59040</v>
      </c>
      <c r="GA355" s="63">
        <f t="shared" si="68"/>
        <v>59142</v>
      </c>
      <c r="GB355" s="63">
        <f t="shared" si="68"/>
        <v>59143</v>
      </c>
      <c r="GC355" s="63">
        <f t="shared" si="68"/>
        <v>59282</v>
      </c>
      <c r="GD355" s="63">
        <f t="shared" si="68"/>
        <v>58923</v>
      </c>
      <c r="GE355" s="63">
        <f t="shared" si="68"/>
        <v>59094</v>
      </c>
      <c r="GF355" s="63">
        <f t="shared" si="68"/>
        <v>58991</v>
      </c>
      <c r="GG355" s="64">
        <f t="shared" si="68"/>
        <v>59498</v>
      </c>
      <c r="GH355" s="62">
        <f t="shared" si="68"/>
        <v>59131</v>
      </c>
      <c r="GI355" s="63">
        <f t="shared" ref="GI355:GP355" si="69">SUM(GI351:GI354)</f>
        <v>59622</v>
      </c>
      <c r="GJ355" s="63">
        <f t="shared" si="69"/>
        <v>59448</v>
      </c>
      <c r="GK355" s="63">
        <f t="shared" si="69"/>
        <v>59643</v>
      </c>
      <c r="GL355" s="63">
        <f t="shared" si="69"/>
        <v>59740</v>
      </c>
      <c r="GM355" s="63">
        <f t="shared" si="69"/>
        <v>59714</v>
      </c>
      <c r="GN355" s="63">
        <f t="shared" si="69"/>
        <v>58691</v>
      </c>
      <c r="GO355" s="63">
        <f t="shared" si="69"/>
        <v>59402</v>
      </c>
      <c r="GP355" s="64">
        <f t="shared" si="69"/>
        <v>58128</v>
      </c>
    </row>
    <row r="356" spans="2:198" x14ac:dyDescent="0.25">
      <c r="B356" s="50"/>
      <c r="C356" s="51" t="s">
        <v>434</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246</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8">
        <v>3343</v>
      </c>
      <c r="GE356" s="48">
        <v>3339</v>
      </c>
      <c r="GF356" s="48">
        <v>3348</v>
      </c>
      <c r="GG356" s="49">
        <v>3359</v>
      </c>
      <c r="GH356" s="47">
        <v>3369</v>
      </c>
      <c r="GI356" s="48">
        <v>3383</v>
      </c>
      <c r="GJ356" s="48">
        <v>3450</v>
      </c>
      <c r="GK356" s="48">
        <v>3484</v>
      </c>
      <c r="GL356" s="48">
        <v>3478</v>
      </c>
      <c r="GM356" s="48">
        <v>3490</v>
      </c>
      <c r="GN356" s="48">
        <v>3518</v>
      </c>
      <c r="GO356" s="48">
        <v>3507</v>
      </c>
      <c r="GP356" s="49">
        <v>3551</v>
      </c>
    </row>
    <row r="357" spans="2:198" ht="13" thickBot="1" x14ac:dyDescent="0.3">
      <c r="B357" s="69"/>
      <c r="C357" s="70" t="s">
        <v>435</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39"/>
      <c r="DM357" s="51" t="s">
        <v>250</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3">
        <v>58116</v>
      </c>
      <c r="GE357" s="53">
        <v>59430</v>
      </c>
      <c r="GF357" s="53">
        <v>59374</v>
      </c>
      <c r="GG357" s="54">
        <v>60129</v>
      </c>
      <c r="GH357" s="52">
        <v>59658</v>
      </c>
      <c r="GI357" s="53">
        <v>60154</v>
      </c>
      <c r="GJ357" s="53">
        <v>60428</v>
      </c>
      <c r="GK357" s="53">
        <v>60634</v>
      </c>
      <c r="GL357" s="53">
        <v>60938</v>
      </c>
      <c r="GM357" s="53">
        <v>60368</v>
      </c>
      <c r="GN357" s="53">
        <v>57814</v>
      </c>
      <c r="GO357" s="53">
        <v>56847</v>
      </c>
      <c r="GP357" s="54">
        <v>56398</v>
      </c>
    </row>
    <row r="358" spans="2:198" ht="13" thickBot="1" x14ac:dyDescent="0.3">
      <c r="B358" s="60" t="s">
        <v>436</v>
      </c>
      <c r="C358" s="61"/>
      <c r="D358" s="64">
        <f t="shared" ref="D358:BO358" si="70">SUM(D305:D357)</f>
        <v>727150</v>
      </c>
      <c r="E358" s="64">
        <f t="shared" si="70"/>
        <v>765930</v>
      </c>
      <c r="F358" s="64">
        <f t="shared" si="70"/>
        <v>906965</v>
      </c>
      <c r="G358" s="62">
        <f t="shared" si="70"/>
        <v>907691</v>
      </c>
      <c r="H358" s="63">
        <f t="shared" si="70"/>
        <v>905731</v>
      </c>
      <c r="I358" s="63">
        <f t="shared" si="70"/>
        <v>907752</v>
      </c>
      <c r="J358" s="63">
        <f t="shared" si="70"/>
        <v>920280</v>
      </c>
      <c r="K358" s="63">
        <f t="shared" si="70"/>
        <v>931739</v>
      </c>
      <c r="L358" s="63">
        <f t="shared" si="70"/>
        <v>929858</v>
      </c>
      <c r="M358" s="63">
        <f t="shared" si="70"/>
        <v>942902</v>
      </c>
      <c r="N358" s="63">
        <f t="shared" si="70"/>
        <v>954277</v>
      </c>
      <c r="O358" s="63">
        <f t="shared" si="70"/>
        <v>963269</v>
      </c>
      <c r="P358" s="63">
        <f t="shared" si="70"/>
        <v>957657</v>
      </c>
      <c r="Q358" s="63">
        <f t="shared" si="70"/>
        <v>964717</v>
      </c>
      <c r="R358" s="64">
        <f t="shared" si="70"/>
        <v>965878</v>
      </c>
      <c r="S358" s="63">
        <f t="shared" si="70"/>
        <v>965970</v>
      </c>
      <c r="T358" s="63">
        <f t="shared" si="70"/>
        <v>968287</v>
      </c>
      <c r="U358" s="63">
        <f t="shared" si="70"/>
        <v>982446</v>
      </c>
      <c r="V358" s="63">
        <f t="shared" si="70"/>
        <v>994120</v>
      </c>
      <c r="W358" s="63">
        <f t="shared" si="70"/>
        <v>1009047</v>
      </c>
      <c r="X358" s="63">
        <f t="shared" si="70"/>
        <v>1020757</v>
      </c>
      <c r="Y358" s="63">
        <f t="shared" si="70"/>
        <v>1030108</v>
      </c>
      <c r="Z358" s="63">
        <f t="shared" si="70"/>
        <v>1042133</v>
      </c>
      <c r="AA358" s="63">
        <f t="shared" si="70"/>
        <v>1049187</v>
      </c>
      <c r="AB358" s="63">
        <f t="shared" si="70"/>
        <v>1055633</v>
      </c>
      <c r="AC358" s="63">
        <f t="shared" si="70"/>
        <v>1061735</v>
      </c>
      <c r="AD358" s="64">
        <f t="shared" si="70"/>
        <v>1061594</v>
      </c>
      <c r="AE358" s="63">
        <f t="shared" si="70"/>
        <v>1063908</v>
      </c>
      <c r="AF358" s="63">
        <f t="shared" si="70"/>
        <v>1064308</v>
      </c>
      <c r="AG358" s="114">
        <f t="shared" si="70"/>
        <v>1066958</v>
      </c>
      <c r="AH358" s="63">
        <f t="shared" si="70"/>
        <v>1084652</v>
      </c>
      <c r="AI358" s="63">
        <f t="shared" si="70"/>
        <v>1098941</v>
      </c>
      <c r="AJ358" s="63">
        <f t="shared" si="70"/>
        <v>1097189</v>
      </c>
      <c r="AK358" s="63">
        <f t="shared" si="70"/>
        <v>1110291</v>
      </c>
      <c r="AL358" s="63">
        <f t="shared" si="70"/>
        <v>1126424</v>
      </c>
      <c r="AM358" s="63">
        <f t="shared" si="70"/>
        <v>1128833</v>
      </c>
      <c r="AN358" s="63">
        <f t="shared" si="70"/>
        <v>1135604</v>
      </c>
      <c r="AO358" s="63">
        <f t="shared" si="70"/>
        <v>1140238</v>
      </c>
      <c r="AP358" s="64">
        <f t="shared" si="70"/>
        <v>1139079</v>
      </c>
      <c r="AQ358" s="62">
        <f t="shared" si="70"/>
        <v>1140482</v>
      </c>
      <c r="AR358" s="63">
        <f t="shared" si="70"/>
        <v>1142213</v>
      </c>
      <c r="AS358" s="63">
        <f t="shared" si="70"/>
        <v>1147646</v>
      </c>
      <c r="AT358" s="63">
        <f t="shared" si="70"/>
        <v>1136826</v>
      </c>
      <c r="AU358" s="63">
        <f t="shared" si="70"/>
        <v>1149445</v>
      </c>
      <c r="AV358" s="63">
        <f t="shared" si="70"/>
        <v>1154410</v>
      </c>
      <c r="AW358" s="63">
        <f t="shared" si="70"/>
        <v>1167833</v>
      </c>
      <c r="AX358" s="63">
        <f t="shared" si="70"/>
        <v>1167859</v>
      </c>
      <c r="AY358" s="63">
        <f t="shared" si="70"/>
        <v>1169110</v>
      </c>
      <c r="AZ358" s="63">
        <f t="shared" si="70"/>
        <v>1180618</v>
      </c>
      <c r="BA358" s="63">
        <f t="shared" si="70"/>
        <v>1181774</v>
      </c>
      <c r="BB358" s="64">
        <f t="shared" si="70"/>
        <v>1179399</v>
      </c>
      <c r="BC358" s="62">
        <f t="shared" si="70"/>
        <v>1176885</v>
      </c>
      <c r="BD358" s="63">
        <f t="shared" si="70"/>
        <v>1163846</v>
      </c>
      <c r="BE358" s="63">
        <f t="shared" si="70"/>
        <v>1195683</v>
      </c>
      <c r="BF358" s="63">
        <f t="shared" si="70"/>
        <v>1208037</v>
      </c>
      <c r="BG358" s="63">
        <f t="shared" si="70"/>
        <v>1214850</v>
      </c>
      <c r="BH358" s="63">
        <f t="shared" si="70"/>
        <v>1233520</v>
      </c>
      <c r="BI358" s="63">
        <f t="shared" si="70"/>
        <v>1238599</v>
      </c>
      <c r="BJ358" s="63">
        <f t="shared" si="70"/>
        <v>1247314</v>
      </c>
      <c r="BK358" s="63">
        <f t="shared" si="70"/>
        <v>1252926</v>
      </c>
      <c r="BL358" s="63">
        <f t="shared" si="70"/>
        <v>1257149</v>
      </c>
      <c r="BM358" s="63">
        <f t="shared" si="70"/>
        <v>1259075</v>
      </c>
      <c r="BN358" s="64">
        <f t="shared" si="70"/>
        <v>1256430</v>
      </c>
      <c r="BO358" s="62">
        <f t="shared" si="70"/>
        <v>1257533</v>
      </c>
      <c r="BP358" s="63">
        <f t="shared" ref="BP358:DJ358" si="71">SUM(BP305:BP357)</f>
        <v>1256233</v>
      </c>
      <c r="BQ358" s="63">
        <f t="shared" si="71"/>
        <v>1277027</v>
      </c>
      <c r="BR358" s="63">
        <f t="shared" si="71"/>
        <v>1292438</v>
      </c>
      <c r="BS358" s="63">
        <f t="shared" si="71"/>
        <v>1302398</v>
      </c>
      <c r="BT358" s="63">
        <f t="shared" si="71"/>
        <v>1300510</v>
      </c>
      <c r="BU358" s="63">
        <f t="shared" si="71"/>
        <v>1320228</v>
      </c>
      <c r="BV358" s="63">
        <f t="shared" si="71"/>
        <v>1328656</v>
      </c>
      <c r="BW358" s="63">
        <f t="shared" si="71"/>
        <v>1338744</v>
      </c>
      <c r="BX358" s="63">
        <f t="shared" si="71"/>
        <v>1346290</v>
      </c>
      <c r="BY358" s="63">
        <f t="shared" si="71"/>
        <v>1350450</v>
      </c>
      <c r="BZ358" s="64">
        <f t="shared" si="71"/>
        <v>1350059</v>
      </c>
      <c r="CA358" s="63">
        <f t="shared" si="71"/>
        <v>1353950</v>
      </c>
      <c r="CB358" s="63">
        <f t="shared" si="71"/>
        <v>1351651</v>
      </c>
      <c r="CC358" s="63">
        <f t="shared" si="71"/>
        <v>1365104</v>
      </c>
      <c r="CD358" s="63">
        <f t="shared" si="71"/>
        <v>1375702</v>
      </c>
      <c r="CE358" s="63">
        <f t="shared" si="71"/>
        <v>1385048</v>
      </c>
      <c r="CF358" s="63">
        <f t="shared" si="71"/>
        <v>1388647</v>
      </c>
      <c r="CG358" s="63">
        <f t="shared" si="71"/>
        <v>1402403</v>
      </c>
      <c r="CH358" s="63">
        <f t="shared" si="71"/>
        <v>1410017</v>
      </c>
      <c r="CI358" s="63">
        <f t="shared" si="71"/>
        <v>1414864</v>
      </c>
      <c r="CJ358" s="63">
        <f t="shared" si="71"/>
        <v>1421664</v>
      </c>
      <c r="CK358" s="63">
        <f t="shared" si="71"/>
        <v>1426918</v>
      </c>
      <c r="CL358" s="64">
        <f t="shared" si="71"/>
        <v>1421974</v>
      </c>
      <c r="CM358" s="63">
        <f t="shared" si="71"/>
        <v>1419429</v>
      </c>
      <c r="CN358" s="63">
        <f t="shared" si="71"/>
        <v>1427989</v>
      </c>
      <c r="CO358" s="63">
        <f t="shared" si="71"/>
        <v>1431557</v>
      </c>
      <c r="CP358" s="63">
        <f t="shared" si="71"/>
        <v>1441243</v>
      </c>
      <c r="CQ358" s="63">
        <f t="shared" si="71"/>
        <v>1456074</v>
      </c>
      <c r="CR358" s="63">
        <f t="shared" si="71"/>
        <v>1460974</v>
      </c>
      <c r="CS358" s="63">
        <f t="shared" si="71"/>
        <v>1467230</v>
      </c>
      <c r="CT358" s="63">
        <f t="shared" si="71"/>
        <v>1478330</v>
      </c>
      <c r="CU358" s="63">
        <f t="shared" si="71"/>
        <v>1486571</v>
      </c>
      <c r="CV358" s="63">
        <f t="shared" si="71"/>
        <v>1489541</v>
      </c>
      <c r="CW358" s="63">
        <f t="shared" si="71"/>
        <v>1484678</v>
      </c>
      <c r="CX358" s="64">
        <f t="shared" si="71"/>
        <v>1486501</v>
      </c>
      <c r="CY358" s="63">
        <f t="shared" si="71"/>
        <v>1485862</v>
      </c>
      <c r="CZ358" s="63">
        <f t="shared" si="71"/>
        <v>1477507</v>
      </c>
      <c r="DA358" s="63">
        <f t="shared" si="71"/>
        <v>1494723</v>
      </c>
      <c r="DB358" s="63">
        <f t="shared" si="71"/>
        <v>1505297</v>
      </c>
      <c r="DC358" s="63">
        <f t="shared" si="71"/>
        <v>1511133</v>
      </c>
      <c r="DD358" s="63">
        <f t="shared" si="71"/>
        <v>1519527</v>
      </c>
      <c r="DE358" s="63">
        <f t="shared" si="71"/>
        <v>1525430</v>
      </c>
      <c r="DF358" s="63">
        <f t="shared" si="71"/>
        <v>1536912</v>
      </c>
      <c r="DG358" s="63">
        <f t="shared" si="71"/>
        <v>1545820</v>
      </c>
      <c r="DH358" s="63">
        <f t="shared" si="71"/>
        <v>1545466</v>
      </c>
      <c r="DI358" s="63">
        <f t="shared" si="71"/>
        <v>1548920</v>
      </c>
      <c r="DJ358" s="64">
        <f t="shared" si="71"/>
        <v>1555111</v>
      </c>
      <c r="DL358" s="239"/>
      <c r="DM358" s="51" t="s">
        <v>251</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3">
        <v>5337</v>
      </c>
      <c r="GE358" s="53">
        <v>3951</v>
      </c>
      <c r="GF358" s="53">
        <v>3954</v>
      </c>
      <c r="GG358" s="54">
        <v>3997</v>
      </c>
      <c r="GH358" s="52">
        <v>4027</v>
      </c>
      <c r="GI358" s="53">
        <v>4029</v>
      </c>
      <c r="GJ358" s="53">
        <v>4073</v>
      </c>
      <c r="GK358" s="53">
        <v>4113</v>
      </c>
      <c r="GL358" s="53">
        <v>4156</v>
      </c>
      <c r="GM358" s="53">
        <v>4497</v>
      </c>
      <c r="GN358" s="53">
        <v>7083</v>
      </c>
      <c r="GO358" s="53">
        <v>8050</v>
      </c>
      <c r="GP358" s="54">
        <v>8123</v>
      </c>
    </row>
    <row r="359" spans="2:198" x14ac:dyDescent="0.25">
      <c r="B359" s="74">
        <v>14</v>
      </c>
      <c r="C359" s="65" t="s">
        <v>437</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39"/>
      <c r="DM359" s="51" t="s">
        <v>252</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3">
        <v>630</v>
      </c>
      <c r="GE359" s="53">
        <v>651</v>
      </c>
      <c r="GF359" s="53">
        <v>661</v>
      </c>
      <c r="GG359" s="54">
        <v>668</v>
      </c>
      <c r="GH359" s="52">
        <v>693</v>
      </c>
      <c r="GI359" s="53">
        <v>697</v>
      </c>
      <c r="GJ359" s="53">
        <v>711</v>
      </c>
      <c r="GK359" s="53">
        <v>716</v>
      </c>
      <c r="GL359" s="53">
        <v>724</v>
      </c>
      <c r="GM359" s="53">
        <v>748</v>
      </c>
      <c r="GN359" s="53">
        <v>765</v>
      </c>
      <c r="GO359" s="53">
        <v>769</v>
      </c>
      <c r="GP359" s="54">
        <v>797</v>
      </c>
    </row>
    <row r="360" spans="2:198" x14ac:dyDescent="0.25">
      <c r="B360" s="50"/>
      <c r="C360" s="51" t="s">
        <v>438</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39"/>
      <c r="DM360" s="51" t="s">
        <v>253</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3">
        <v>2568</v>
      </c>
      <c r="GE360" s="53">
        <v>2567</v>
      </c>
      <c r="GF360" s="53">
        <v>2590</v>
      </c>
      <c r="GG360" s="54">
        <v>2601</v>
      </c>
      <c r="GH360" s="52">
        <v>2609</v>
      </c>
      <c r="GI360" s="53">
        <v>2618</v>
      </c>
      <c r="GJ360" s="53">
        <v>2631</v>
      </c>
      <c r="GK360" s="53">
        <v>2633</v>
      </c>
      <c r="GL360" s="53">
        <v>2645</v>
      </c>
      <c r="GM360" s="53">
        <v>2640</v>
      </c>
      <c r="GN360" s="53">
        <v>2647</v>
      </c>
      <c r="GO360" s="53">
        <v>2623</v>
      </c>
      <c r="GP360" s="54">
        <v>2651</v>
      </c>
    </row>
    <row r="361" spans="2:198" x14ac:dyDescent="0.25">
      <c r="B361" s="50"/>
      <c r="C361" s="51" t="s">
        <v>439</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39"/>
      <c r="DM361" s="51" t="s">
        <v>254</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3">
        <v>1337</v>
      </c>
      <c r="GE361" s="53">
        <v>1327</v>
      </c>
      <c r="GF361" s="53">
        <v>1321</v>
      </c>
      <c r="GG361" s="54">
        <v>1329</v>
      </c>
      <c r="GH361" s="52">
        <v>1340</v>
      </c>
      <c r="GI361" s="53">
        <v>1321</v>
      </c>
      <c r="GJ361" s="53">
        <v>1344</v>
      </c>
      <c r="GK361" s="53">
        <v>1354</v>
      </c>
      <c r="GL361" s="53">
        <v>1362</v>
      </c>
      <c r="GM361" s="53">
        <v>1526</v>
      </c>
      <c r="GN361" s="53">
        <v>1555</v>
      </c>
      <c r="GO361" s="53">
        <v>1528</v>
      </c>
      <c r="GP361" s="54">
        <v>1575</v>
      </c>
    </row>
    <row r="362" spans="2:198" x14ac:dyDescent="0.25">
      <c r="B362" s="50"/>
      <c r="C362" s="51" t="s">
        <v>440</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39"/>
      <c r="DM362" s="51" t="s">
        <v>259</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3">
        <v>508</v>
      </c>
      <c r="GE362" s="53">
        <v>515</v>
      </c>
      <c r="GF362" s="53">
        <v>513</v>
      </c>
      <c r="GG362" s="54">
        <v>520</v>
      </c>
      <c r="GH362" s="52">
        <v>531</v>
      </c>
      <c r="GI362" s="53">
        <v>552</v>
      </c>
      <c r="GJ362" s="53">
        <v>567</v>
      </c>
      <c r="GK362" s="53">
        <v>586</v>
      </c>
      <c r="GL362" s="53">
        <v>595</v>
      </c>
      <c r="GM362" s="53">
        <v>587</v>
      </c>
      <c r="GN362" s="53">
        <v>589</v>
      </c>
      <c r="GO362" s="53">
        <v>591</v>
      </c>
      <c r="GP362" s="54">
        <v>616</v>
      </c>
    </row>
    <row r="363" spans="2:198" x14ac:dyDescent="0.25">
      <c r="B363" s="50"/>
      <c r="C363" s="51" t="s">
        <v>441</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39"/>
      <c r="DM363" s="51" t="s">
        <v>271</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3">
        <v>316</v>
      </c>
      <c r="GE363" s="53">
        <v>332</v>
      </c>
      <c r="GF363" s="53">
        <v>353</v>
      </c>
      <c r="GG363" s="54">
        <v>352</v>
      </c>
      <c r="GH363" s="52">
        <v>350</v>
      </c>
      <c r="GI363" s="53">
        <v>351</v>
      </c>
      <c r="GJ363" s="53">
        <v>357</v>
      </c>
      <c r="GK363" s="53">
        <v>360</v>
      </c>
      <c r="GL363" s="53">
        <v>366</v>
      </c>
      <c r="GM363" s="53">
        <v>364</v>
      </c>
      <c r="GN363" s="53">
        <v>362</v>
      </c>
      <c r="GO363" s="53">
        <v>354</v>
      </c>
      <c r="GP363" s="54">
        <v>363</v>
      </c>
    </row>
    <row r="364" spans="2:198" x14ac:dyDescent="0.25">
      <c r="B364" s="50"/>
      <c r="C364" s="51" t="s">
        <v>442</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39"/>
      <c r="DM364" s="51" t="s">
        <v>272</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3">
        <v>365</v>
      </c>
      <c r="GE364" s="53">
        <v>375</v>
      </c>
      <c r="GF364" s="53">
        <v>374</v>
      </c>
      <c r="GG364" s="54">
        <v>370</v>
      </c>
      <c r="GH364" s="52">
        <v>375</v>
      </c>
      <c r="GI364" s="53">
        <v>373</v>
      </c>
      <c r="GJ364" s="53">
        <v>380</v>
      </c>
      <c r="GK364" s="53">
        <v>400</v>
      </c>
      <c r="GL364" s="53">
        <v>405</v>
      </c>
      <c r="GM364" s="53">
        <v>292</v>
      </c>
      <c r="GN364" s="53">
        <v>284</v>
      </c>
      <c r="GO364" s="53">
        <v>306</v>
      </c>
      <c r="GP364" s="54">
        <v>316</v>
      </c>
    </row>
    <row r="365" spans="2:198" x14ac:dyDescent="0.25">
      <c r="B365" s="50"/>
      <c r="C365" s="51" t="s">
        <v>443</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39"/>
      <c r="DM365" s="51" t="s">
        <v>273</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3">
        <v>741</v>
      </c>
      <c r="GE365" s="53">
        <v>753</v>
      </c>
      <c r="GF365" s="53">
        <v>762</v>
      </c>
      <c r="GG365" s="54">
        <v>773</v>
      </c>
      <c r="GH365" s="52">
        <v>765</v>
      </c>
      <c r="GI365" s="53">
        <v>780</v>
      </c>
      <c r="GJ365" s="53">
        <v>791</v>
      </c>
      <c r="GK365" s="53">
        <v>796</v>
      </c>
      <c r="GL365" s="53">
        <v>809</v>
      </c>
      <c r="GM365" s="53">
        <v>820</v>
      </c>
      <c r="GN365" s="53">
        <v>841</v>
      </c>
      <c r="GO365" s="53">
        <v>840</v>
      </c>
      <c r="GP365" s="54">
        <v>850</v>
      </c>
    </row>
    <row r="366" spans="2:198" x14ac:dyDescent="0.25">
      <c r="B366" s="50"/>
      <c r="C366" s="51" t="s">
        <v>515</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39"/>
      <c r="DM366" s="51" t="s">
        <v>275</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3">
        <v>1912</v>
      </c>
      <c r="GE366" s="53">
        <v>1914</v>
      </c>
      <c r="GF366" s="53">
        <v>1920</v>
      </c>
      <c r="GG366" s="54">
        <v>1943</v>
      </c>
      <c r="GH366" s="52">
        <v>1993</v>
      </c>
      <c r="GI366" s="53">
        <v>2027</v>
      </c>
      <c r="GJ366" s="53">
        <v>2071</v>
      </c>
      <c r="GK366" s="53">
        <v>2111</v>
      </c>
      <c r="GL366" s="53">
        <v>2143</v>
      </c>
      <c r="GM366" s="53">
        <v>2204</v>
      </c>
      <c r="GN366" s="53">
        <v>2266</v>
      </c>
      <c r="GO366" s="53">
        <v>2251</v>
      </c>
      <c r="GP366" s="54">
        <v>2312</v>
      </c>
    </row>
    <row r="367" spans="2:198" x14ac:dyDescent="0.25">
      <c r="B367" s="50"/>
      <c r="C367" s="51" t="s">
        <v>444</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39"/>
      <c r="DM367" s="51" t="s">
        <v>276</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3">
        <v>251</v>
      </c>
      <c r="GE367" s="53">
        <v>253</v>
      </c>
      <c r="GF367" s="53">
        <v>258</v>
      </c>
      <c r="GG367" s="54">
        <v>257</v>
      </c>
      <c r="GH367" s="52">
        <v>264</v>
      </c>
      <c r="GI367" s="53">
        <v>268</v>
      </c>
      <c r="GJ367" s="53">
        <v>271</v>
      </c>
      <c r="GK367" s="53">
        <v>276</v>
      </c>
      <c r="GL367" s="53">
        <v>284</v>
      </c>
      <c r="GM367" s="53">
        <v>285</v>
      </c>
      <c r="GN367" s="53">
        <v>274</v>
      </c>
      <c r="GO367" s="53">
        <v>278</v>
      </c>
      <c r="GP367" s="54">
        <v>288</v>
      </c>
    </row>
    <row r="368" spans="2:198" x14ac:dyDescent="0.25">
      <c r="B368" s="50"/>
      <c r="C368" s="51" t="s">
        <v>445</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39"/>
      <c r="DM368" s="51" t="s">
        <v>279</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3">
        <v>2880</v>
      </c>
      <c r="GE368" s="53">
        <v>2922</v>
      </c>
      <c r="GF368" s="53">
        <v>2936</v>
      </c>
      <c r="GG368" s="54">
        <v>2944</v>
      </c>
      <c r="GH368" s="52">
        <v>2994</v>
      </c>
      <c r="GI368" s="53">
        <v>3004</v>
      </c>
      <c r="GJ368" s="53">
        <v>3026</v>
      </c>
      <c r="GK368" s="53">
        <v>3002</v>
      </c>
      <c r="GL368" s="53">
        <v>3051</v>
      </c>
      <c r="GM368" s="53">
        <v>3048</v>
      </c>
      <c r="GN368" s="53">
        <v>3035</v>
      </c>
      <c r="GO368" s="53">
        <v>3016</v>
      </c>
      <c r="GP368" s="54">
        <v>3067</v>
      </c>
    </row>
    <row r="369" spans="2:198" x14ac:dyDescent="0.25">
      <c r="B369" s="50"/>
      <c r="C369" s="51" t="s">
        <v>446</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39"/>
      <c r="DM369" s="51" t="s">
        <v>280</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3">
        <v>987</v>
      </c>
      <c r="GE369" s="53">
        <v>997</v>
      </c>
      <c r="GF369" s="53">
        <v>994</v>
      </c>
      <c r="GG369" s="54">
        <v>983</v>
      </c>
      <c r="GH369" s="52">
        <v>989</v>
      </c>
      <c r="GI369" s="53">
        <v>977</v>
      </c>
      <c r="GJ369" s="53">
        <v>984</v>
      </c>
      <c r="GK369" s="53">
        <v>984</v>
      </c>
      <c r="GL369" s="53">
        <v>984</v>
      </c>
      <c r="GM369" s="53">
        <v>991</v>
      </c>
      <c r="GN369" s="53">
        <v>985</v>
      </c>
      <c r="GO369" s="53">
        <v>974</v>
      </c>
      <c r="GP369" s="54">
        <v>994</v>
      </c>
    </row>
    <row r="370" spans="2:198" ht="13" thickBot="1" x14ac:dyDescent="0.3">
      <c r="B370" s="69"/>
      <c r="C370" s="70" t="s">
        <v>447</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39"/>
      <c r="DM370" s="51" t="s">
        <v>281</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3">
        <v>542</v>
      </c>
      <c r="GE370" s="53">
        <v>552</v>
      </c>
      <c r="GF370" s="53">
        <v>559</v>
      </c>
      <c r="GG370" s="54">
        <v>568</v>
      </c>
      <c r="GH370" s="52">
        <v>570</v>
      </c>
      <c r="GI370" s="53">
        <v>580</v>
      </c>
      <c r="GJ370" s="53">
        <v>586</v>
      </c>
      <c r="GK370" s="53">
        <v>591</v>
      </c>
      <c r="GL370" s="53">
        <v>599</v>
      </c>
      <c r="GM370" s="53">
        <v>616</v>
      </c>
      <c r="GN370" s="53">
        <v>621</v>
      </c>
      <c r="GO370" s="53">
        <v>629</v>
      </c>
      <c r="GP370" s="54">
        <v>645</v>
      </c>
    </row>
    <row r="371" spans="2:198" ht="13" thickBot="1" x14ac:dyDescent="0.3">
      <c r="B371" s="60" t="s">
        <v>448</v>
      </c>
      <c r="C371" s="61"/>
      <c r="D371" s="64">
        <f t="shared" ref="D371:BO371" si="72">SUM(D359:D370)</f>
        <v>18639</v>
      </c>
      <c r="E371" s="64">
        <f t="shared" si="72"/>
        <v>21915</v>
      </c>
      <c r="F371" s="64">
        <f t="shared" si="72"/>
        <v>25631</v>
      </c>
      <c r="G371" s="62">
        <f t="shared" si="72"/>
        <v>25728</v>
      </c>
      <c r="H371" s="63">
        <f t="shared" si="72"/>
        <v>25802</v>
      </c>
      <c r="I371" s="63">
        <f t="shared" si="72"/>
        <v>26366</v>
      </c>
      <c r="J371" s="63">
        <f t="shared" si="72"/>
        <v>26794</v>
      </c>
      <c r="K371" s="63">
        <f t="shared" si="72"/>
        <v>27035</v>
      </c>
      <c r="L371" s="63">
        <f t="shared" si="72"/>
        <v>27206</v>
      </c>
      <c r="M371" s="63">
        <f t="shared" si="72"/>
        <v>27171</v>
      </c>
      <c r="N371" s="63">
        <f t="shared" si="72"/>
        <v>27600</v>
      </c>
      <c r="O371" s="63">
        <f t="shared" si="72"/>
        <v>27739</v>
      </c>
      <c r="P371" s="63">
        <f t="shared" si="72"/>
        <v>28109</v>
      </c>
      <c r="Q371" s="63">
        <f t="shared" si="72"/>
        <v>28360</v>
      </c>
      <c r="R371" s="64">
        <f t="shared" si="72"/>
        <v>28493</v>
      </c>
      <c r="S371" s="63">
        <f t="shared" si="72"/>
        <v>28614</v>
      </c>
      <c r="T371" s="63">
        <f t="shared" si="72"/>
        <v>28575</v>
      </c>
      <c r="U371" s="63">
        <f t="shared" si="72"/>
        <v>29462</v>
      </c>
      <c r="V371" s="63">
        <f t="shared" si="72"/>
        <v>30206</v>
      </c>
      <c r="W371" s="63">
        <f t="shared" si="72"/>
        <v>30801</v>
      </c>
      <c r="X371" s="63">
        <f t="shared" si="72"/>
        <v>30982</v>
      </c>
      <c r="Y371" s="63">
        <f t="shared" si="72"/>
        <v>31345</v>
      </c>
      <c r="Z371" s="63">
        <f t="shared" si="72"/>
        <v>31933</v>
      </c>
      <c r="AA371" s="63">
        <f t="shared" si="72"/>
        <v>32605</v>
      </c>
      <c r="AB371" s="63">
        <f t="shared" si="72"/>
        <v>33064</v>
      </c>
      <c r="AC371" s="63">
        <f t="shared" si="72"/>
        <v>33500</v>
      </c>
      <c r="AD371" s="64">
        <f t="shared" si="72"/>
        <v>33765</v>
      </c>
      <c r="AE371" s="63">
        <f t="shared" si="72"/>
        <v>33623</v>
      </c>
      <c r="AF371" s="63">
        <f t="shared" si="72"/>
        <v>34028</v>
      </c>
      <c r="AG371" s="114">
        <f t="shared" si="72"/>
        <v>34583</v>
      </c>
      <c r="AH371" s="63">
        <f t="shared" si="72"/>
        <v>35053</v>
      </c>
      <c r="AI371" s="63">
        <f t="shared" si="72"/>
        <v>35187</v>
      </c>
      <c r="AJ371" s="63">
        <f t="shared" si="72"/>
        <v>35448</v>
      </c>
      <c r="AK371" s="63">
        <f t="shared" si="72"/>
        <v>35758</v>
      </c>
      <c r="AL371" s="63">
        <f t="shared" si="72"/>
        <v>35943</v>
      </c>
      <c r="AM371" s="63">
        <f t="shared" si="72"/>
        <v>36153</v>
      </c>
      <c r="AN371" s="63">
        <f t="shared" si="72"/>
        <v>36456</v>
      </c>
      <c r="AO371" s="63">
        <f t="shared" si="72"/>
        <v>36699</v>
      </c>
      <c r="AP371" s="64">
        <f t="shared" si="72"/>
        <v>36780</v>
      </c>
      <c r="AQ371" s="62">
        <f t="shared" si="72"/>
        <v>36984</v>
      </c>
      <c r="AR371" s="63">
        <f t="shared" si="72"/>
        <v>37146</v>
      </c>
      <c r="AS371" s="63">
        <f t="shared" si="72"/>
        <v>38314</v>
      </c>
      <c r="AT371" s="63">
        <f t="shared" si="72"/>
        <v>38782</v>
      </c>
      <c r="AU371" s="63">
        <f t="shared" si="72"/>
        <v>39341</v>
      </c>
      <c r="AV371" s="63">
        <f t="shared" si="72"/>
        <v>39877</v>
      </c>
      <c r="AW371" s="63">
        <f t="shared" si="72"/>
        <v>39978</v>
      </c>
      <c r="AX371" s="63">
        <f t="shared" si="72"/>
        <v>40223</v>
      </c>
      <c r="AY371" s="63">
        <f t="shared" si="72"/>
        <v>40356</v>
      </c>
      <c r="AZ371" s="63">
        <f t="shared" si="72"/>
        <v>40845</v>
      </c>
      <c r="BA371" s="63">
        <f t="shared" si="72"/>
        <v>40956</v>
      </c>
      <c r="BB371" s="64">
        <f t="shared" si="72"/>
        <v>40941</v>
      </c>
      <c r="BC371" s="62">
        <f t="shared" si="72"/>
        <v>41138</v>
      </c>
      <c r="BD371" s="63">
        <f t="shared" si="72"/>
        <v>41261</v>
      </c>
      <c r="BE371" s="63">
        <f t="shared" si="72"/>
        <v>42207</v>
      </c>
      <c r="BF371" s="63">
        <f t="shared" si="72"/>
        <v>42513</v>
      </c>
      <c r="BG371" s="63">
        <f t="shared" si="72"/>
        <v>42772</v>
      </c>
      <c r="BH371" s="63">
        <f t="shared" si="72"/>
        <v>43282</v>
      </c>
      <c r="BI371" s="63">
        <f t="shared" si="72"/>
        <v>43860</v>
      </c>
      <c r="BJ371" s="63">
        <f t="shared" si="72"/>
        <v>44389</v>
      </c>
      <c r="BK371" s="63">
        <f t="shared" si="72"/>
        <v>44771</v>
      </c>
      <c r="BL371" s="63">
        <f t="shared" si="72"/>
        <v>45115</v>
      </c>
      <c r="BM371" s="63">
        <f t="shared" si="72"/>
        <v>45539</v>
      </c>
      <c r="BN371" s="64">
        <f t="shared" si="72"/>
        <v>45748</v>
      </c>
      <c r="BO371" s="62">
        <f t="shared" si="72"/>
        <v>45979</v>
      </c>
      <c r="BP371" s="63">
        <f t="shared" ref="BP371:DJ371" si="73">SUM(BP359:BP370)</f>
        <v>46217</v>
      </c>
      <c r="BQ371" s="63">
        <f t="shared" si="73"/>
        <v>47262</v>
      </c>
      <c r="BR371" s="63">
        <f t="shared" si="73"/>
        <v>47855</v>
      </c>
      <c r="BS371" s="63">
        <f t="shared" si="73"/>
        <v>48351</v>
      </c>
      <c r="BT371" s="63">
        <f t="shared" si="73"/>
        <v>48679</v>
      </c>
      <c r="BU371" s="63">
        <f t="shared" si="73"/>
        <v>49092</v>
      </c>
      <c r="BV371" s="63">
        <f t="shared" si="73"/>
        <v>49647</v>
      </c>
      <c r="BW371" s="63">
        <f t="shared" si="73"/>
        <v>50011</v>
      </c>
      <c r="BX371" s="63">
        <f t="shared" si="73"/>
        <v>50258</v>
      </c>
      <c r="BY371" s="63">
        <f t="shared" si="73"/>
        <v>50336</v>
      </c>
      <c r="BZ371" s="64">
        <f t="shared" si="73"/>
        <v>50380</v>
      </c>
      <c r="CA371" s="63">
        <f t="shared" si="73"/>
        <v>50522</v>
      </c>
      <c r="CB371" s="63">
        <f t="shared" si="73"/>
        <v>50537</v>
      </c>
      <c r="CC371" s="63">
        <f t="shared" si="73"/>
        <v>51156</v>
      </c>
      <c r="CD371" s="63">
        <f t="shared" si="73"/>
        <v>51599</v>
      </c>
      <c r="CE371" s="63">
        <f t="shared" si="73"/>
        <v>51907</v>
      </c>
      <c r="CF371" s="63">
        <f t="shared" si="73"/>
        <v>52180</v>
      </c>
      <c r="CG371" s="63">
        <f t="shared" si="73"/>
        <v>52407</v>
      </c>
      <c r="CH371" s="63">
        <f t="shared" si="73"/>
        <v>52649</v>
      </c>
      <c r="CI371" s="63">
        <f t="shared" si="73"/>
        <v>52916</v>
      </c>
      <c r="CJ371" s="63">
        <f t="shared" si="73"/>
        <v>53094</v>
      </c>
      <c r="CK371" s="63">
        <f t="shared" si="73"/>
        <v>53170</v>
      </c>
      <c r="CL371" s="64">
        <f t="shared" si="73"/>
        <v>53345</v>
      </c>
      <c r="CM371" s="63">
        <f t="shared" si="73"/>
        <v>53347</v>
      </c>
      <c r="CN371" s="63">
        <f t="shared" si="73"/>
        <v>53774</v>
      </c>
      <c r="CO371" s="63">
        <f t="shared" si="73"/>
        <v>54364</v>
      </c>
      <c r="CP371" s="63">
        <f t="shared" si="73"/>
        <v>54579</v>
      </c>
      <c r="CQ371" s="63">
        <f t="shared" si="73"/>
        <v>54971</v>
      </c>
      <c r="CR371" s="63">
        <f t="shared" si="73"/>
        <v>55169</v>
      </c>
      <c r="CS371" s="63">
        <f t="shared" si="73"/>
        <v>55380</v>
      </c>
      <c r="CT371" s="63">
        <f t="shared" si="73"/>
        <v>55595</v>
      </c>
      <c r="CU371" s="63">
        <f t="shared" si="73"/>
        <v>55653</v>
      </c>
      <c r="CV371" s="63">
        <f t="shared" si="73"/>
        <v>55853</v>
      </c>
      <c r="CW371" s="63">
        <f t="shared" si="73"/>
        <v>55746</v>
      </c>
      <c r="CX371" s="64">
        <f t="shared" si="73"/>
        <v>55539</v>
      </c>
      <c r="CY371" s="63">
        <f t="shared" si="73"/>
        <v>55604</v>
      </c>
      <c r="CZ371" s="63">
        <f t="shared" si="73"/>
        <v>55485</v>
      </c>
      <c r="DA371" s="63">
        <f t="shared" si="73"/>
        <v>55541</v>
      </c>
      <c r="DB371" s="63">
        <f t="shared" si="73"/>
        <v>55954</v>
      </c>
      <c r="DC371" s="63">
        <f t="shared" si="73"/>
        <v>56088</v>
      </c>
      <c r="DD371" s="63">
        <f t="shared" si="73"/>
        <v>56178</v>
      </c>
      <c r="DE371" s="63">
        <f t="shared" si="73"/>
        <v>56417</v>
      </c>
      <c r="DF371" s="63">
        <f t="shared" si="73"/>
        <v>56577</v>
      </c>
      <c r="DG371" s="63">
        <f t="shared" si="73"/>
        <v>56498</v>
      </c>
      <c r="DH371" s="63">
        <f t="shared" si="73"/>
        <v>57147</v>
      </c>
      <c r="DI371" s="63">
        <f t="shared" si="73"/>
        <v>57049</v>
      </c>
      <c r="DJ371" s="64">
        <f t="shared" si="73"/>
        <v>56736</v>
      </c>
      <c r="DL371" s="239"/>
      <c r="DM371" s="51" t="s">
        <v>282</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3">
        <v>8364</v>
      </c>
      <c r="GE371" s="53">
        <v>8371</v>
      </c>
      <c r="GF371" s="53">
        <v>8365</v>
      </c>
      <c r="GG371" s="54">
        <v>8436</v>
      </c>
      <c r="GH371" s="52">
        <v>8437</v>
      </c>
      <c r="GI371" s="53">
        <v>8481</v>
      </c>
      <c r="GJ371" s="53">
        <v>8504</v>
      </c>
      <c r="GK371" s="53">
        <v>8553</v>
      </c>
      <c r="GL371" s="53">
        <v>8543</v>
      </c>
      <c r="GM371" s="53">
        <v>8625</v>
      </c>
      <c r="GN371" s="53">
        <v>8665</v>
      </c>
      <c r="GO371" s="53">
        <v>8609</v>
      </c>
      <c r="GP371" s="54">
        <v>8692</v>
      </c>
    </row>
    <row r="372" spans="2:198" x14ac:dyDescent="0.25">
      <c r="B372" s="74">
        <v>15</v>
      </c>
      <c r="C372" s="65" t="s">
        <v>449</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39"/>
      <c r="DM372" s="51" t="s">
        <v>283</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3">
        <v>630</v>
      </c>
      <c r="GE372" s="53">
        <v>637</v>
      </c>
      <c r="GF372" s="53">
        <v>634</v>
      </c>
      <c r="GG372" s="54">
        <v>640</v>
      </c>
      <c r="GH372" s="52">
        <v>648</v>
      </c>
      <c r="GI372" s="53">
        <v>655</v>
      </c>
      <c r="GJ372" s="53">
        <v>655</v>
      </c>
      <c r="GK372" s="53">
        <v>659</v>
      </c>
      <c r="GL372" s="53">
        <v>671</v>
      </c>
      <c r="GM372" s="53">
        <v>685</v>
      </c>
      <c r="GN372" s="53">
        <v>676</v>
      </c>
      <c r="GO372" s="53">
        <v>674</v>
      </c>
      <c r="GP372" s="54">
        <v>697</v>
      </c>
    </row>
    <row r="373" spans="2:198" x14ac:dyDescent="0.25">
      <c r="B373" s="50"/>
      <c r="C373" s="51" t="s">
        <v>450</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39"/>
      <c r="DM373" s="51" t="s">
        <v>284</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3">
        <v>1040</v>
      </c>
      <c r="GE373" s="53">
        <v>1053</v>
      </c>
      <c r="GF373" s="53">
        <v>1080</v>
      </c>
      <c r="GG373" s="54">
        <v>1094</v>
      </c>
      <c r="GH373" s="52">
        <v>1088</v>
      </c>
      <c r="GI373" s="53">
        <v>1094</v>
      </c>
      <c r="GJ373" s="53">
        <v>1088</v>
      </c>
      <c r="GK373" s="53">
        <v>1112</v>
      </c>
      <c r="GL373" s="53">
        <v>1119</v>
      </c>
      <c r="GM373" s="53">
        <v>1118</v>
      </c>
      <c r="GN373" s="53">
        <v>1145</v>
      </c>
      <c r="GO373" s="53">
        <v>1138</v>
      </c>
      <c r="GP373" s="54">
        <v>1159</v>
      </c>
    </row>
    <row r="374" spans="2:198" x14ac:dyDescent="0.25">
      <c r="B374" s="69"/>
      <c r="C374" s="70" t="s">
        <v>473</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39"/>
      <c r="DM374" s="51" t="s">
        <v>285</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3">
        <v>533</v>
      </c>
      <c r="GE374" s="53">
        <v>542</v>
      </c>
      <c r="GF374" s="53">
        <v>541</v>
      </c>
      <c r="GG374" s="54">
        <v>543</v>
      </c>
      <c r="GH374" s="52">
        <v>552</v>
      </c>
      <c r="GI374" s="53">
        <v>558</v>
      </c>
      <c r="GJ374" s="53">
        <v>577</v>
      </c>
      <c r="GK374" s="53">
        <v>588</v>
      </c>
      <c r="GL374" s="53">
        <v>582</v>
      </c>
      <c r="GM374" s="53">
        <v>586</v>
      </c>
      <c r="GN374" s="53">
        <v>585</v>
      </c>
      <c r="GO374" s="53">
        <v>594</v>
      </c>
      <c r="GP374" s="54">
        <v>608</v>
      </c>
    </row>
    <row r="375" spans="2:198" ht="13" thickBot="1" x14ac:dyDescent="0.3">
      <c r="B375" s="69"/>
      <c r="C375" s="70" t="s">
        <v>451</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39"/>
      <c r="DM375" s="51" t="s">
        <v>293</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3">
        <v>398</v>
      </c>
      <c r="GE375" s="53">
        <v>405</v>
      </c>
      <c r="GF375" s="53">
        <v>410</v>
      </c>
      <c r="GG375" s="54">
        <v>409</v>
      </c>
      <c r="GH375" s="52">
        <v>425</v>
      </c>
      <c r="GI375" s="53">
        <v>423</v>
      </c>
      <c r="GJ375" s="53">
        <v>431</v>
      </c>
      <c r="GK375" s="53">
        <v>435</v>
      </c>
      <c r="GL375" s="53">
        <v>444</v>
      </c>
      <c r="GM375" s="53">
        <v>442</v>
      </c>
      <c r="GN375" s="53">
        <v>429</v>
      </c>
      <c r="GO375" s="53">
        <v>431</v>
      </c>
      <c r="GP375" s="54">
        <v>441</v>
      </c>
    </row>
    <row r="376" spans="2:198" ht="13" thickBot="1" x14ac:dyDescent="0.3">
      <c r="B376" s="60" t="s">
        <v>452</v>
      </c>
      <c r="C376" s="61"/>
      <c r="D376" s="64">
        <f t="shared" ref="D376:BO376" si="74">SUM(D372:D375)</f>
        <v>15954</v>
      </c>
      <c r="E376" s="64">
        <f t="shared" si="74"/>
        <v>18310</v>
      </c>
      <c r="F376" s="64">
        <f t="shared" si="74"/>
        <v>21127</v>
      </c>
      <c r="G376" s="62">
        <f t="shared" si="74"/>
        <v>21319</v>
      </c>
      <c r="H376" s="63">
        <f t="shared" si="74"/>
        <v>21372</v>
      </c>
      <c r="I376" s="63">
        <f t="shared" si="74"/>
        <v>21355</v>
      </c>
      <c r="J376" s="63">
        <f t="shared" si="74"/>
        <v>21791</v>
      </c>
      <c r="K376" s="63">
        <f t="shared" si="74"/>
        <v>21843</v>
      </c>
      <c r="L376" s="63">
        <f t="shared" si="74"/>
        <v>22074</v>
      </c>
      <c r="M376" s="63">
        <f t="shared" si="74"/>
        <v>22138</v>
      </c>
      <c r="N376" s="63">
        <f t="shared" si="74"/>
        <v>22340</v>
      </c>
      <c r="O376" s="63">
        <f t="shared" si="74"/>
        <v>22469</v>
      </c>
      <c r="P376" s="63">
        <f t="shared" si="74"/>
        <v>22566</v>
      </c>
      <c r="Q376" s="63">
        <f t="shared" si="74"/>
        <v>22664</v>
      </c>
      <c r="R376" s="64">
        <f t="shared" si="74"/>
        <v>22664</v>
      </c>
      <c r="S376" s="63">
        <f t="shared" si="74"/>
        <v>22647</v>
      </c>
      <c r="T376" s="63">
        <f t="shared" si="74"/>
        <v>22731</v>
      </c>
      <c r="U376" s="63">
        <f t="shared" si="74"/>
        <v>23216</v>
      </c>
      <c r="V376" s="63">
        <f t="shared" si="74"/>
        <v>23526</v>
      </c>
      <c r="W376" s="63">
        <f t="shared" si="74"/>
        <v>24142</v>
      </c>
      <c r="X376" s="63">
        <f t="shared" si="74"/>
        <v>24403</v>
      </c>
      <c r="Y376" s="63">
        <f t="shared" si="74"/>
        <v>24641</v>
      </c>
      <c r="Z376" s="63">
        <f t="shared" si="74"/>
        <v>24921</v>
      </c>
      <c r="AA376" s="63">
        <f t="shared" si="74"/>
        <v>25075</v>
      </c>
      <c r="AB376" s="63">
        <f t="shared" si="74"/>
        <v>25307</v>
      </c>
      <c r="AC376" s="63">
        <f t="shared" si="74"/>
        <v>25560</v>
      </c>
      <c r="AD376" s="64">
        <f t="shared" si="74"/>
        <v>25928</v>
      </c>
      <c r="AE376" s="63">
        <f t="shared" si="74"/>
        <v>25396</v>
      </c>
      <c r="AF376" s="63">
        <f t="shared" si="74"/>
        <v>25558</v>
      </c>
      <c r="AG376" s="114">
        <f t="shared" si="74"/>
        <v>25360</v>
      </c>
      <c r="AH376" s="63">
        <f t="shared" si="74"/>
        <v>26185</v>
      </c>
      <c r="AI376" s="63">
        <f t="shared" si="74"/>
        <v>26579</v>
      </c>
      <c r="AJ376" s="63">
        <f t="shared" si="74"/>
        <v>26577</v>
      </c>
      <c r="AK376" s="63">
        <f t="shared" si="74"/>
        <v>26910</v>
      </c>
      <c r="AL376" s="63">
        <f t="shared" si="74"/>
        <v>27158</v>
      </c>
      <c r="AM376" s="63">
        <f t="shared" si="74"/>
        <v>27068</v>
      </c>
      <c r="AN376" s="63">
        <f t="shared" si="74"/>
        <v>27455</v>
      </c>
      <c r="AO376" s="63">
        <f t="shared" si="74"/>
        <v>27498</v>
      </c>
      <c r="AP376" s="64">
        <f t="shared" si="74"/>
        <v>27534</v>
      </c>
      <c r="AQ376" s="62">
        <f t="shared" si="74"/>
        <v>27497</v>
      </c>
      <c r="AR376" s="63">
        <f t="shared" si="74"/>
        <v>27645</v>
      </c>
      <c r="AS376" s="63">
        <f t="shared" si="74"/>
        <v>28054</v>
      </c>
      <c r="AT376" s="63">
        <f t="shared" si="74"/>
        <v>28162</v>
      </c>
      <c r="AU376" s="63">
        <f t="shared" si="74"/>
        <v>28332</v>
      </c>
      <c r="AV376" s="63">
        <f t="shared" si="74"/>
        <v>28643</v>
      </c>
      <c r="AW376" s="63">
        <f t="shared" si="74"/>
        <v>29016</v>
      </c>
      <c r="AX376" s="63">
        <f t="shared" si="74"/>
        <v>29098</v>
      </c>
      <c r="AY376" s="63">
        <f t="shared" si="74"/>
        <v>29239</v>
      </c>
      <c r="AZ376" s="63">
        <f t="shared" si="74"/>
        <v>29730</v>
      </c>
      <c r="BA376" s="63">
        <f t="shared" si="74"/>
        <v>29726</v>
      </c>
      <c r="BB376" s="64">
        <f t="shared" si="74"/>
        <v>29704</v>
      </c>
      <c r="BC376" s="62">
        <f t="shared" si="74"/>
        <v>29795</v>
      </c>
      <c r="BD376" s="63">
        <f t="shared" si="74"/>
        <v>29452</v>
      </c>
      <c r="BE376" s="63">
        <f t="shared" si="74"/>
        <v>30270</v>
      </c>
      <c r="BF376" s="63">
        <f t="shared" si="74"/>
        <v>30478</v>
      </c>
      <c r="BG376" s="63">
        <f t="shared" si="74"/>
        <v>30608</v>
      </c>
      <c r="BH376" s="63">
        <f t="shared" si="74"/>
        <v>31222</v>
      </c>
      <c r="BI376" s="63">
        <f t="shared" si="74"/>
        <v>31513</v>
      </c>
      <c r="BJ376" s="63">
        <f t="shared" si="74"/>
        <v>31773</v>
      </c>
      <c r="BK376" s="63">
        <f t="shared" si="74"/>
        <v>32042</v>
      </c>
      <c r="BL376" s="63">
        <f t="shared" si="74"/>
        <v>32370</v>
      </c>
      <c r="BM376" s="63">
        <f t="shared" si="74"/>
        <v>32575</v>
      </c>
      <c r="BN376" s="64">
        <f t="shared" si="74"/>
        <v>32642</v>
      </c>
      <c r="BO376" s="62">
        <f t="shared" si="74"/>
        <v>32881</v>
      </c>
      <c r="BP376" s="63">
        <f t="shared" ref="BP376:DJ376" si="75">SUM(BP372:BP375)</f>
        <v>32952</v>
      </c>
      <c r="BQ376" s="63">
        <f t="shared" si="75"/>
        <v>33550</v>
      </c>
      <c r="BR376" s="63">
        <f t="shared" si="75"/>
        <v>33978</v>
      </c>
      <c r="BS376" s="63">
        <f t="shared" si="75"/>
        <v>34380</v>
      </c>
      <c r="BT376" s="63">
        <f t="shared" si="75"/>
        <v>34461</v>
      </c>
      <c r="BU376" s="63">
        <f t="shared" si="75"/>
        <v>34861</v>
      </c>
      <c r="BV376" s="63">
        <f t="shared" si="75"/>
        <v>35105</v>
      </c>
      <c r="BW376" s="63">
        <f t="shared" si="75"/>
        <v>35364</v>
      </c>
      <c r="BX376" s="63">
        <f t="shared" si="75"/>
        <v>35870</v>
      </c>
      <c r="BY376" s="63">
        <f t="shared" si="75"/>
        <v>35974</v>
      </c>
      <c r="BZ376" s="64">
        <f t="shared" si="75"/>
        <v>36000</v>
      </c>
      <c r="CA376" s="63">
        <f t="shared" si="75"/>
        <v>36186</v>
      </c>
      <c r="CB376" s="63">
        <f t="shared" si="75"/>
        <v>36263</v>
      </c>
      <c r="CC376" s="63">
        <f t="shared" si="75"/>
        <v>36535</v>
      </c>
      <c r="CD376" s="63">
        <f t="shared" si="75"/>
        <v>36750</v>
      </c>
      <c r="CE376" s="63">
        <f t="shared" si="75"/>
        <v>37106</v>
      </c>
      <c r="CF376" s="63">
        <f t="shared" si="75"/>
        <v>37058</v>
      </c>
      <c r="CG376" s="63">
        <f t="shared" si="75"/>
        <v>38013</v>
      </c>
      <c r="CH376" s="63">
        <f t="shared" si="75"/>
        <v>38657</v>
      </c>
      <c r="CI376" s="63">
        <f t="shared" si="75"/>
        <v>39027</v>
      </c>
      <c r="CJ376" s="63">
        <f t="shared" si="75"/>
        <v>39615</v>
      </c>
      <c r="CK376" s="63">
        <f t="shared" si="75"/>
        <v>40129</v>
      </c>
      <c r="CL376" s="64">
        <f t="shared" si="75"/>
        <v>40423</v>
      </c>
      <c r="CM376" s="63">
        <f t="shared" si="75"/>
        <v>40914</v>
      </c>
      <c r="CN376" s="63">
        <f t="shared" si="75"/>
        <v>41320</v>
      </c>
      <c r="CO376" s="63">
        <f t="shared" si="75"/>
        <v>41875</v>
      </c>
      <c r="CP376" s="63">
        <f t="shared" si="75"/>
        <v>42260</v>
      </c>
      <c r="CQ376" s="63">
        <f t="shared" si="75"/>
        <v>42547</v>
      </c>
      <c r="CR376" s="63">
        <f t="shared" si="75"/>
        <v>43015</v>
      </c>
      <c r="CS376" s="63">
        <f t="shared" si="75"/>
        <v>43270</v>
      </c>
      <c r="CT376" s="63">
        <f t="shared" si="75"/>
        <v>43764</v>
      </c>
      <c r="CU376" s="63">
        <f t="shared" si="75"/>
        <v>44168</v>
      </c>
      <c r="CV376" s="63">
        <f t="shared" si="75"/>
        <v>44104</v>
      </c>
      <c r="CW376" s="63">
        <f t="shared" si="75"/>
        <v>44117</v>
      </c>
      <c r="CX376" s="64">
        <f t="shared" si="75"/>
        <v>44182</v>
      </c>
      <c r="CY376" s="63">
        <f t="shared" si="75"/>
        <v>44306</v>
      </c>
      <c r="CZ376" s="63">
        <f t="shared" si="75"/>
        <v>43876</v>
      </c>
      <c r="DA376" s="63">
        <f t="shared" si="75"/>
        <v>43854</v>
      </c>
      <c r="DB376" s="63">
        <f t="shared" si="75"/>
        <v>44435</v>
      </c>
      <c r="DC376" s="63">
        <f t="shared" si="75"/>
        <v>44626</v>
      </c>
      <c r="DD376" s="63">
        <f t="shared" si="75"/>
        <v>44957</v>
      </c>
      <c r="DE376" s="63">
        <f t="shared" si="75"/>
        <v>44853</v>
      </c>
      <c r="DF376" s="63">
        <f t="shared" si="75"/>
        <v>45264</v>
      </c>
      <c r="DG376" s="63">
        <f t="shared" si="75"/>
        <v>45885</v>
      </c>
      <c r="DH376" s="63">
        <f t="shared" si="75"/>
        <v>46800</v>
      </c>
      <c r="DI376" s="63">
        <f t="shared" si="75"/>
        <v>46422</v>
      </c>
      <c r="DJ376" s="64">
        <f t="shared" si="75"/>
        <v>46494</v>
      </c>
      <c r="DL376" s="240"/>
      <c r="DM376" s="56" t="s">
        <v>296</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8">
        <v>2834</v>
      </c>
      <c r="GE376" s="58">
        <v>2826</v>
      </c>
      <c r="GF376" s="58">
        <v>2826</v>
      </c>
      <c r="GG376" s="59">
        <v>2808</v>
      </c>
      <c r="GH376" s="57">
        <v>2807</v>
      </c>
      <c r="GI376" s="58">
        <v>2802</v>
      </c>
      <c r="GJ376" s="58">
        <v>2823</v>
      </c>
      <c r="GK376" s="58">
        <v>2823</v>
      </c>
      <c r="GL376" s="58">
        <v>2829</v>
      </c>
      <c r="GM376" s="58">
        <v>2841</v>
      </c>
      <c r="GN376" s="58">
        <v>2842</v>
      </c>
      <c r="GO376" s="58">
        <v>2811</v>
      </c>
      <c r="GP376" s="59">
        <v>2826</v>
      </c>
    </row>
    <row r="377" spans="2:198" ht="13" thickBot="1" x14ac:dyDescent="0.3">
      <c r="B377" s="45">
        <v>16</v>
      </c>
      <c r="C377" s="46" t="s">
        <v>246</v>
      </c>
      <c r="D377" s="227"/>
      <c r="E377" s="227"/>
      <c r="F377" s="227"/>
      <c r="G377" s="228"/>
      <c r="H377" s="229"/>
      <c r="I377" s="229"/>
      <c r="J377" s="229"/>
      <c r="K377" s="229"/>
      <c r="L377" s="229"/>
      <c r="M377" s="229"/>
      <c r="N377" s="229"/>
      <c r="O377" s="229"/>
      <c r="P377" s="229"/>
      <c r="Q377" s="229"/>
      <c r="R377" s="227"/>
      <c r="S377" s="229"/>
      <c r="T377" s="229"/>
      <c r="U377" s="229"/>
      <c r="V377" s="229"/>
      <c r="W377" s="229"/>
      <c r="X377" s="229"/>
      <c r="Y377" s="229"/>
      <c r="Z377" s="229"/>
      <c r="AA377" s="229"/>
      <c r="AB377" s="229"/>
      <c r="AC377" s="229"/>
      <c r="AD377" s="227"/>
      <c r="AE377" s="229"/>
      <c r="AF377" s="229"/>
      <c r="AG377" s="230"/>
      <c r="AH377" s="229"/>
      <c r="AI377" s="229"/>
      <c r="AJ377" s="229"/>
      <c r="AK377" s="229"/>
      <c r="AL377" s="229"/>
      <c r="AM377" s="229"/>
      <c r="AN377" s="229"/>
      <c r="AO377" s="229"/>
      <c r="AP377" s="227"/>
      <c r="AQ377" s="228"/>
      <c r="AR377" s="229"/>
      <c r="AS377" s="229"/>
      <c r="AT377" s="229"/>
      <c r="AU377" s="229"/>
      <c r="AV377" s="229"/>
      <c r="AW377" s="229"/>
      <c r="AX377" s="229"/>
      <c r="AY377" s="229"/>
      <c r="AZ377" s="229"/>
      <c r="BA377" s="229"/>
      <c r="BB377" s="227"/>
      <c r="BC377" s="228"/>
      <c r="BD377" s="229"/>
      <c r="BE377" s="229"/>
      <c r="BF377" s="229"/>
      <c r="BG377" s="229"/>
      <c r="BH377" s="229"/>
      <c r="BI377" s="229"/>
      <c r="BJ377" s="229"/>
      <c r="BK377" s="229"/>
      <c r="BL377" s="229"/>
      <c r="BM377" s="229"/>
      <c r="BN377" s="227"/>
      <c r="BO377" s="228"/>
      <c r="BP377" s="229"/>
      <c r="BQ377" s="229"/>
      <c r="BR377" s="229"/>
      <c r="BS377" s="229"/>
      <c r="BT377" s="229"/>
      <c r="BU377" s="229"/>
      <c r="BV377" s="229"/>
      <c r="BW377" s="229"/>
      <c r="BX377" s="229"/>
      <c r="BY377" s="229"/>
      <c r="BZ377" s="227"/>
      <c r="CA377" s="229"/>
      <c r="CB377" s="229"/>
      <c r="CC377" s="229"/>
      <c r="CD377" s="229"/>
      <c r="CE377" s="229"/>
      <c r="CF377" s="229"/>
      <c r="CG377" s="229"/>
      <c r="CH377" s="229"/>
      <c r="CI377" s="229"/>
      <c r="CJ377" s="229"/>
      <c r="CK377" s="229"/>
      <c r="CL377" s="227"/>
      <c r="CM377" s="229"/>
      <c r="CN377" s="229"/>
      <c r="CO377" s="229"/>
      <c r="CP377" s="229"/>
      <c r="CQ377" s="229"/>
      <c r="CR377" s="229"/>
      <c r="CS377" s="229"/>
      <c r="CT377" s="229"/>
      <c r="CU377" s="229"/>
      <c r="CV377" s="229"/>
      <c r="CW377" s="229"/>
      <c r="CX377" s="227"/>
      <c r="CY377" s="229"/>
      <c r="CZ377" s="229"/>
      <c r="DA377" s="229"/>
      <c r="DB377" s="229"/>
      <c r="DC377" s="229"/>
      <c r="DD377" s="229"/>
      <c r="DE377" s="229"/>
      <c r="DF377" s="229"/>
      <c r="DG377" s="48">
        <v>1564</v>
      </c>
      <c r="DH377" s="48">
        <v>1621</v>
      </c>
      <c r="DI377" s="48">
        <v>1623</v>
      </c>
      <c r="DJ377" s="49">
        <v>1577</v>
      </c>
      <c r="DL377" s="60" t="s">
        <v>512</v>
      </c>
      <c r="DM377" s="61"/>
      <c r="DN377" s="62">
        <f>SUM(DN356:DN376)</f>
        <v>56125</v>
      </c>
      <c r="DO377" s="63">
        <f>SUM(DO356:DO376)</f>
        <v>56094</v>
      </c>
      <c r="DP377" s="63">
        <f>SUM(DP356:DP376)</f>
        <v>56896</v>
      </c>
      <c r="DQ377" s="63">
        <f t="shared" ref="DQ377:FX377" si="76">SUM(DQ356:DQ376)</f>
        <v>57098</v>
      </c>
      <c r="DR377" s="63">
        <f t="shared" si="76"/>
        <v>56410</v>
      </c>
      <c r="DS377" s="63">
        <f t="shared" si="76"/>
        <v>56537</v>
      </c>
      <c r="DT377" s="63">
        <f t="shared" si="76"/>
        <v>56773</v>
      </c>
      <c r="DU377" s="63">
        <f t="shared" si="76"/>
        <v>56896</v>
      </c>
      <c r="DV377" s="63">
        <f t="shared" si="76"/>
        <v>56961</v>
      </c>
      <c r="DW377" s="63">
        <f t="shared" si="76"/>
        <v>57193</v>
      </c>
      <c r="DX377" s="63">
        <f t="shared" si="76"/>
        <v>57354</v>
      </c>
      <c r="DY377" s="64">
        <f t="shared" si="76"/>
        <v>57142</v>
      </c>
      <c r="DZ377" s="63">
        <f t="shared" si="76"/>
        <v>57077</v>
      </c>
      <c r="EA377" s="63">
        <f t="shared" si="76"/>
        <v>57216</v>
      </c>
      <c r="EB377" s="63">
        <f t="shared" si="76"/>
        <v>57990</v>
      </c>
      <c r="EC377" s="63">
        <f t="shared" si="76"/>
        <v>58922</v>
      </c>
      <c r="ED377" s="63">
        <f t="shared" si="76"/>
        <v>59886</v>
      </c>
      <c r="EE377" s="63">
        <f t="shared" si="76"/>
        <v>60768</v>
      </c>
      <c r="EF377" s="63">
        <f t="shared" si="76"/>
        <v>61508</v>
      </c>
      <c r="EG377" s="63">
        <f t="shared" si="76"/>
        <v>62388</v>
      </c>
      <c r="EH377" s="63">
        <f t="shared" si="76"/>
        <v>63754</v>
      </c>
      <c r="EI377" s="63">
        <f t="shared" si="76"/>
        <v>64868</v>
      </c>
      <c r="EJ377" s="63">
        <f t="shared" si="76"/>
        <v>65318</v>
      </c>
      <c r="EK377" s="64">
        <f t="shared" si="76"/>
        <v>65653</v>
      </c>
      <c r="EL377" s="62">
        <f t="shared" si="76"/>
        <v>66039</v>
      </c>
      <c r="EM377" s="63">
        <f t="shared" si="76"/>
        <v>66974</v>
      </c>
      <c r="EN377" s="63">
        <f t="shared" si="76"/>
        <v>68761</v>
      </c>
      <c r="EO377" s="63">
        <f t="shared" si="76"/>
        <v>70214</v>
      </c>
      <c r="EP377" s="63">
        <f t="shared" si="76"/>
        <v>71507</v>
      </c>
      <c r="EQ377" s="63">
        <f t="shared" si="76"/>
        <v>73818</v>
      </c>
      <c r="ER377" s="63">
        <f t="shared" si="76"/>
        <v>75143</v>
      </c>
      <c r="ES377" s="63">
        <f t="shared" si="76"/>
        <v>76202</v>
      </c>
      <c r="ET377" s="63">
        <f t="shared" si="76"/>
        <v>77251</v>
      </c>
      <c r="EU377" s="63">
        <f t="shared" si="76"/>
        <v>78115</v>
      </c>
      <c r="EV377" s="63">
        <f t="shared" si="76"/>
        <v>78591</v>
      </c>
      <c r="EW377" s="64">
        <f t="shared" si="76"/>
        <v>78579</v>
      </c>
      <c r="EX377" s="62">
        <f t="shared" si="76"/>
        <v>78495</v>
      </c>
      <c r="EY377" s="63">
        <f t="shared" si="76"/>
        <v>78699</v>
      </c>
      <c r="EZ377" s="63">
        <f t="shared" si="76"/>
        <v>80272</v>
      </c>
      <c r="FA377" s="63">
        <f t="shared" si="76"/>
        <v>81072</v>
      </c>
      <c r="FB377" s="63">
        <f t="shared" si="76"/>
        <v>81521</v>
      </c>
      <c r="FC377" s="63">
        <f t="shared" si="76"/>
        <v>81937</v>
      </c>
      <c r="FD377" s="63">
        <f t="shared" si="76"/>
        <v>82982</v>
      </c>
      <c r="FE377" s="63">
        <f t="shared" si="76"/>
        <v>84262</v>
      </c>
      <c r="FF377" s="63">
        <f t="shared" si="76"/>
        <v>85048</v>
      </c>
      <c r="FG377" s="63">
        <f t="shared" si="76"/>
        <v>85763</v>
      </c>
      <c r="FH377" s="63">
        <f t="shared" si="76"/>
        <v>86521</v>
      </c>
      <c r="FI377" s="64">
        <f t="shared" si="76"/>
        <v>85428</v>
      </c>
      <c r="FJ377" s="62">
        <f t="shared" si="76"/>
        <v>84740</v>
      </c>
      <c r="FK377" s="63">
        <f t="shared" si="76"/>
        <v>85249</v>
      </c>
      <c r="FL377" s="63">
        <f t="shared" si="76"/>
        <v>86430</v>
      </c>
      <c r="FM377" s="63">
        <f t="shared" si="76"/>
        <v>87101</v>
      </c>
      <c r="FN377" s="63">
        <f t="shared" si="76"/>
        <v>87587</v>
      </c>
      <c r="FO377" s="63">
        <f t="shared" si="76"/>
        <v>87580</v>
      </c>
      <c r="FP377" s="63">
        <f t="shared" si="76"/>
        <v>88355</v>
      </c>
      <c r="FQ377" s="63">
        <f t="shared" si="76"/>
        <v>89066</v>
      </c>
      <c r="FR377" s="63">
        <f t="shared" si="76"/>
        <v>89211</v>
      </c>
      <c r="FS377" s="63">
        <f t="shared" si="76"/>
        <v>89532</v>
      </c>
      <c r="FT377" s="63">
        <f t="shared" si="76"/>
        <v>89390</v>
      </c>
      <c r="FU377" s="64">
        <f t="shared" si="76"/>
        <v>89729</v>
      </c>
      <c r="FV377" s="62">
        <f t="shared" si="76"/>
        <v>89119</v>
      </c>
      <c r="FW377" s="63">
        <f t="shared" si="76"/>
        <v>89853</v>
      </c>
      <c r="FX377" s="63">
        <f t="shared" si="76"/>
        <v>90403</v>
      </c>
      <c r="FY377" s="63">
        <f t="shared" ref="FY377:GH377" si="77">SUM(FY356:FY376)</f>
        <v>91153</v>
      </c>
      <c r="FZ377" s="63">
        <f t="shared" si="77"/>
        <v>90375</v>
      </c>
      <c r="GA377" s="63">
        <f t="shared" si="77"/>
        <v>92291</v>
      </c>
      <c r="GB377" s="63">
        <f t="shared" si="77"/>
        <v>92704</v>
      </c>
      <c r="GC377" s="63">
        <f t="shared" si="77"/>
        <v>93460</v>
      </c>
      <c r="GD377" s="63">
        <f t="shared" si="77"/>
        <v>93632</v>
      </c>
      <c r="GE377" s="63">
        <f t="shared" si="77"/>
        <v>93712</v>
      </c>
      <c r="GF377" s="63">
        <f t="shared" si="77"/>
        <v>93773</v>
      </c>
      <c r="GG377" s="64">
        <f t="shared" si="77"/>
        <v>94723</v>
      </c>
      <c r="GH377" s="62">
        <f t="shared" si="77"/>
        <v>94484</v>
      </c>
      <c r="GI377" s="63">
        <f t="shared" ref="GI377:GP377" si="78">SUM(GI356:GI376)</f>
        <v>95127</v>
      </c>
      <c r="GJ377" s="63">
        <f t="shared" si="78"/>
        <v>95748</v>
      </c>
      <c r="GK377" s="63">
        <f t="shared" si="78"/>
        <v>96210</v>
      </c>
      <c r="GL377" s="63">
        <f t="shared" si="78"/>
        <v>96727</v>
      </c>
      <c r="GM377" s="63">
        <f t="shared" si="78"/>
        <v>96773</v>
      </c>
      <c r="GN377" s="63">
        <f t="shared" si="78"/>
        <v>96981</v>
      </c>
      <c r="GO377" s="63">
        <f t="shared" si="78"/>
        <v>96820</v>
      </c>
      <c r="GP377" s="64">
        <f t="shared" si="78"/>
        <v>96969</v>
      </c>
    </row>
    <row r="378" spans="2:198" ht="13" thickBot="1" x14ac:dyDescent="0.3">
      <c r="B378" s="239"/>
      <c r="C378" s="51" t="s">
        <v>250</v>
      </c>
      <c r="D378" s="231"/>
      <c r="E378" s="231"/>
      <c r="F378" s="231"/>
      <c r="G378" s="232"/>
      <c r="H378" s="233"/>
      <c r="I378" s="233"/>
      <c r="J378" s="233"/>
      <c r="K378" s="233"/>
      <c r="L378" s="233"/>
      <c r="M378" s="233"/>
      <c r="N378" s="233"/>
      <c r="O378" s="233"/>
      <c r="P378" s="233"/>
      <c r="Q378" s="233"/>
      <c r="R378" s="231"/>
      <c r="S378" s="233"/>
      <c r="T378" s="233"/>
      <c r="U378" s="233"/>
      <c r="V378" s="233"/>
      <c r="W378" s="233"/>
      <c r="X378" s="233"/>
      <c r="Y378" s="233"/>
      <c r="Z378" s="233"/>
      <c r="AA378" s="233"/>
      <c r="AB378" s="233"/>
      <c r="AC378" s="233"/>
      <c r="AD378" s="231"/>
      <c r="AE378" s="233"/>
      <c r="AF378" s="233"/>
      <c r="AG378" s="234"/>
      <c r="AH378" s="233"/>
      <c r="AI378" s="233"/>
      <c r="AJ378" s="233"/>
      <c r="AK378" s="233"/>
      <c r="AL378" s="233"/>
      <c r="AM378" s="233"/>
      <c r="AN378" s="233"/>
      <c r="AO378" s="233"/>
      <c r="AP378" s="231"/>
      <c r="AQ378" s="232"/>
      <c r="AR378" s="233"/>
      <c r="AS378" s="233"/>
      <c r="AT378" s="233"/>
      <c r="AU378" s="233"/>
      <c r="AV378" s="233"/>
      <c r="AW378" s="233"/>
      <c r="AX378" s="233"/>
      <c r="AY378" s="233"/>
      <c r="AZ378" s="233"/>
      <c r="BA378" s="233"/>
      <c r="BB378" s="231"/>
      <c r="BC378" s="232"/>
      <c r="BD378" s="233"/>
      <c r="BE378" s="233"/>
      <c r="BF378" s="233"/>
      <c r="BG378" s="233"/>
      <c r="BH378" s="233"/>
      <c r="BI378" s="233"/>
      <c r="BJ378" s="233"/>
      <c r="BK378" s="233"/>
      <c r="BL378" s="233"/>
      <c r="BM378" s="233"/>
      <c r="BN378" s="231"/>
      <c r="BO378" s="232"/>
      <c r="BP378" s="233"/>
      <c r="BQ378" s="233"/>
      <c r="BR378" s="233"/>
      <c r="BS378" s="233"/>
      <c r="BT378" s="233"/>
      <c r="BU378" s="233"/>
      <c r="BV378" s="233"/>
      <c r="BW378" s="233"/>
      <c r="BX378" s="233"/>
      <c r="BY378" s="233"/>
      <c r="BZ378" s="231"/>
      <c r="CA378" s="233"/>
      <c r="CB378" s="233"/>
      <c r="CC378" s="233"/>
      <c r="CD378" s="233"/>
      <c r="CE378" s="233"/>
      <c r="CF378" s="233"/>
      <c r="CG378" s="233"/>
      <c r="CH378" s="233"/>
      <c r="CI378" s="233"/>
      <c r="CJ378" s="233"/>
      <c r="CK378" s="233"/>
      <c r="CL378" s="231"/>
      <c r="CM378" s="233"/>
      <c r="CN378" s="233"/>
      <c r="CO378" s="233"/>
      <c r="CP378" s="233"/>
      <c r="CQ378" s="233"/>
      <c r="CR378" s="233"/>
      <c r="CS378" s="233"/>
      <c r="CT378" s="233"/>
      <c r="CU378" s="233"/>
      <c r="CV378" s="233"/>
      <c r="CW378" s="233"/>
      <c r="CX378" s="231"/>
      <c r="CY378" s="233"/>
      <c r="CZ378" s="233"/>
      <c r="DA378" s="233"/>
      <c r="DB378" s="233"/>
      <c r="DC378" s="233"/>
      <c r="DD378" s="233"/>
      <c r="DE378" s="233"/>
      <c r="DF378" s="233"/>
      <c r="DG378" s="53">
        <v>39496</v>
      </c>
      <c r="DH378" s="53">
        <v>40037</v>
      </c>
      <c r="DI378" s="53">
        <v>40347</v>
      </c>
      <c r="DJ378" s="54">
        <v>40731</v>
      </c>
      <c r="DL378" s="219" t="s">
        <v>453</v>
      </c>
      <c r="DM378" s="220"/>
      <c r="DN378" s="221">
        <f t="shared" ref="DN378:FX378" si="79">+DN18+DN28+DN39+DN56+DN95+DN129+DN160+DN194+DN227+DN259+DN271+DN283+DN337+DN350+DN355+DN377</f>
        <v>3325652</v>
      </c>
      <c r="DO378" s="222">
        <f t="shared" si="79"/>
        <v>3331466</v>
      </c>
      <c r="DP378" s="222">
        <f t="shared" si="79"/>
        <v>3362188</v>
      </c>
      <c r="DQ378" s="222">
        <f t="shared" si="79"/>
        <v>3369577</v>
      </c>
      <c r="DR378" s="222">
        <f t="shared" si="79"/>
        <v>3376138</v>
      </c>
      <c r="DS378" s="222">
        <f t="shared" si="79"/>
        <v>3400194</v>
      </c>
      <c r="DT378" s="222">
        <f t="shared" si="79"/>
        <v>3415766</v>
      </c>
      <c r="DU378" s="222">
        <f t="shared" si="79"/>
        <v>3430922</v>
      </c>
      <c r="DV378" s="222">
        <f t="shared" si="79"/>
        <v>3431956</v>
      </c>
      <c r="DW378" s="222">
        <f t="shared" si="79"/>
        <v>3434149</v>
      </c>
      <c r="DX378" s="222">
        <f t="shared" si="79"/>
        <v>3436431</v>
      </c>
      <c r="DY378" s="223">
        <f t="shared" si="79"/>
        <v>3434767</v>
      </c>
      <c r="DZ378" s="222">
        <f t="shared" si="79"/>
        <v>3433006</v>
      </c>
      <c r="EA378" s="222">
        <f t="shared" si="79"/>
        <v>3443368</v>
      </c>
      <c r="EB378" s="222">
        <f t="shared" si="79"/>
        <v>3489047</v>
      </c>
      <c r="EC378" s="222">
        <f t="shared" si="79"/>
        <v>3532510</v>
      </c>
      <c r="ED378" s="222">
        <f t="shared" si="79"/>
        <v>3560720</v>
      </c>
      <c r="EE378" s="222">
        <f t="shared" si="79"/>
        <v>3588261</v>
      </c>
      <c r="EF378" s="222">
        <f t="shared" si="79"/>
        <v>3621266</v>
      </c>
      <c r="EG378" s="222">
        <f t="shared" si="79"/>
        <v>3653873</v>
      </c>
      <c r="EH378" s="222">
        <f t="shared" si="79"/>
        <v>3701448</v>
      </c>
      <c r="EI378" s="222">
        <f t="shared" si="79"/>
        <v>3748396</v>
      </c>
      <c r="EJ378" s="222">
        <f t="shared" si="79"/>
        <v>3780650</v>
      </c>
      <c r="EK378" s="223">
        <f t="shared" si="79"/>
        <v>3802033</v>
      </c>
      <c r="EL378" s="221">
        <f t="shared" si="79"/>
        <v>3825784</v>
      </c>
      <c r="EM378" s="222">
        <f t="shared" si="79"/>
        <v>3870939</v>
      </c>
      <c r="EN378" s="222">
        <f t="shared" si="79"/>
        <v>3937603</v>
      </c>
      <c r="EO378" s="222">
        <f t="shared" si="79"/>
        <v>4005642</v>
      </c>
      <c r="EP378" s="222">
        <f t="shared" si="79"/>
        <v>4049237</v>
      </c>
      <c r="EQ378" s="222">
        <f t="shared" si="79"/>
        <v>4089600</v>
      </c>
      <c r="ER378" s="222">
        <f t="shared" si="79"/>
        <v>4124393</v>
      </c>
      <c r="ES378" s="222">
        <f t="shared" si="79"/>
        <v>4145814</v>
      </c>
      <c r="ET378" s="222">
        <f t="shared" si="79"/>
        <v>4198448</v>
      </c>
      <c r="EU378" s="222">
        <f t="shared" si="79"/>
        <v>4236061</v>
      </c>
      <c r="EV378" s="222">
        <f t="shared" si="79"/>
        <v>4255772</v>
      </c>
      <c r="EW378" s="223">
        <f t="shared" si="79"/>
        <v>4287491</v>
      </c>
      <c r="EX378" s="221">
        <f t="shared" si="79"/>
        <v>4296164</v>
      </c>
      <c r="EY378" s="222">
        <f t="shared" si="79"/>
        <v>4287018</v>
      </c>
      <c r="EZ378" s="222">
        <f t="shared" si="79"/>
        <v>4356296</v>
      </c>
      <c r="FA378" s="222">
        <f t="shared" si="79"/>
        <v>4371861</v>
      </c>
      <c r="FB378" s="222">
        <f t="shared" si="79"/>
        <v>4381149</v>
      </c>
      <c r="FC378" s="222">
        <f t="shared" si="79"/>
        <v>4422625</v>
      </c>
      <c r="FD378" s="222">
        <f t="shared" si="79"/>
        <v>4447097</v>
      </c>
      <c r="FE378" s="222">
        <f t="shared" si="79"/>
        <v>4475886</v>
      </c>
      <c r="FF378" s="222">
        <f t="shared" si="79"/>
        <v>4481174</v>
      </c>
      <c r="FG378" s="222">
        <f t="shared" si="79"/>
        <v>4503877</v>
      </c>
      <c r="FH378" s="222">
        <f t="shared" si="79"/>
        <v>4524032</v>
      </c>
      <c r="FI378" s="223">
        <f t="shared" si="79"/>
        <v>4460212</v>
      </c>
      <c r="FJ378" s="221">
        <f t="shared" si="79"/>
        <v>4427977</v>
      </c>
      <c r="FK378" s="222">
        <f t="shared" si="79"/>
        <v>4427833</v>
      </c>
      <c r="FL378" s="222">
        <f t="shared" si="79"/>
        <v>4473646</v>
      </c>
      <c r="FM378" s="222">
        <f t="shared" si="79"/>
        <v>4472943</v>
      </c>
      <c r="FN378" s="222">
        <f t="shared" si="79"/>
        <v>4462838</v>
      </c>
      <c r="FO378" s="222">
        <f t="shared" si="79"/>
        <v>4459842</v>
      </c>
      <c r="FP378" s="222">
        <f t="shared" si="79"/>
        <v>4461831</v>
      </c>
      <c r="FQ378" s="222">
        <f t="shared" si="79"/>
        <v>4503701</v>
      </c>
      <c r="FR378" s="222">
        <f t="shared" si="79"/>
        <v>4507269</v>
      </c>
      <c r="FS378" s="222">
        <f t="shared" si="79"/>
        <v>4520961</v>
      </c>
      <c r="FT378" s="222">
        <f t="shared" si="79"/>
        <v>4523527</v>
      </c>
      <c r="FU378" s="223">
        <f t="shared" si="79"/>
        <v>4524579</v>
      </c>
      <c r="FV378" s="221">
        <f t="shared" si="79"/>
        <v>4528321</v>
      </c>
      <c r="FW378" s="222">
        <f t="shared" si="79"/>
        <v>4522722</v>
      </c>
      <c r="FX378" s="222">
        <f t="shared" si="79"/>
        <v>4548059</v>
      </c>
      <c r="FY378" s="222">
        <f t="shared" ref="FY378:GH378" si="80">+FY18+FY28+FY39+FY56+FY95+FY129+FY160+FY194+FY227+FY259+FY271+FY283+FY337+FY350+FY355+FY377</f>
        <v>4577737</v>
      </c>
      <c r="FZ378" s="222">
        <f t="shared" si="80"/>
        <v>4596289</v>
      </c>
      <c r="GA378" s="222">
        <f t="shared" si="80"/>
        <v>4610840</v>
      </c>
      <c r="GB378" s="222">
        <f t="shared" si="80"/>
        <v>4620060</v>
      </c>
      <c r="GC378" s="222">
        <f t="shared" si="80"/>
        <v>4645779</v>
      </c>
      <c r="GD378" s="222">
        <f t="shared" si="80"/>
        <v>4650991</v>
      </c>
      <c r="GE378" s="222">
        <f t="shared" si="80"/>
        <v>4666122</v>
      </c>
      <c r="GF378" s="222">
        <f t="shared" si="80"/>
        <v>4664951</v>
      </c>
      <c r="GG378" s="223">
        <f t="shared" si="80"/>
        <v>4690891</v>
      </c>
      <c r="GH378" s="221">
        <f t="shared" si="80"/>
        <v>4675968</v>
      </c>
      <c r="GI378" s="222">
        <f t="shared" ref="GI378:GP378" si="81">+GI18+GI28+GI39+GI56+GI95+GI129+GI160+GI194+GI227+GI259+GI271+GI283+GI337+GI350+GI355+GI377</f>
        <v>4710455</v>
      </c>
      <c r="GJ378" s="222">
        <f t="shared" si="81"/>
        <v>4721217</v>
      </c>
      <c r="GK378" s="222">
        <f t="shared" si="81"/>
        <v>4731649</v>
      </c>
      <c r="GL378" s="222">
        <f t="shared" si="81"/>
        <v>4745897</v>
      </c>
      <c r="GM378" s="222">
        <f t="shared" si="81"/>
        <v>4744176</v>
      </c>
      <c r="GN378" s="222">
        <f t="shared" si="81"/>
        <v>4737661</v>
      </c>
      <c r="GO378" s="222">
        <f t="shared" si="81"/>
        <v>4762227</v>
      </c>
      <c r="GP378" s="223">
        <f t="shared" si="81"/>
        <v>4774200</v>
      </c>
    </row>
    <row r="379" spans="2:198" x14ac:dyDescent="0.25">
      <c r="B379" s="239"/>
      <c r="C379" s="51" t="s">
        <v>251</v>
      </c>
      <c r="D379" s="231"/>
      <c r="E379" s="231"/>
      <c r="F379" s="231"/>
      <c r="G379" s="232"/>
      <c r="H379" s="233"/>
      <c r="I379" s="233"/>
      <c r="J379" s="233"/>
      <c r="K379" s="233"/>
      <c r="L379" s="233"/>
      <c r="M379" s="233"/>
      <c r="N379" s="233"/>
      <c r="O379" s="233"/>
      <c r="P379" s="233"/>
      <c r="Q379" s="233"/>
      <c r="R379" s="231"/>
      <c r="S379" s="233"/>
      <c r="T379" s="233"/>
      <c r="U379" s="233"/>
      <c r="V379" s="233"/>
      <c r="W379" s="233"/>
      <c r="X379" s="233"/>
      <c r="Y379" s="233"/>
      <c r="Z379" s="233"/>
      <c r="AA379" s="233"/>
      <c r="AB379" s="233"/>
      <c r="AC379" s="233"/>
      <c r="AD379" s="231"/>
      <c r="AE379" s="233"/>
      <c r="AF379" s="233"/>
      <c r="AG379" s="234"/>
      <c r="AH379" s="233"/>
      <c r="AI379" s="233"/>
      <c r="AJ379" s="233"/>
      <c r="AK379" s="233"/>
      <c r="AL379" s="233"/>
      <c r="AM379" s="233"/>
      <c r="AN379" s="233"/>
      <c r="AO379" s="233"/>
      <c r="AP379" s="231"/>
      <c r="AQ379" s="232"/>
      <c r="AR379" s="233"/>
      <c r="AS379" s="233"/>
      <c r="AT379" s="233"/>
      <c r="AU379" s="233"/>
      <c r="AV379" s="233"/>
      <c r="AW379" s="233"/>
      <c r="AX379" s="233"/>
      <c r="AY379" s="233"/>
      <c r="AZ379" s="233"/>
      <c r="BA379" s="233"/>
      <c r="BB379" s="231"/>
      <c r="BC379" s="232"/>
      <c r="BD379" s="233"/>
      <c r="BE379" s="233"/>
      <c r="BF379" s="233"/>
      <c r="BG379" s="233"/>
      <c r="BH379" s="233"/>
      <c r="BI379" s="233"/>
      <c r="BJ379" s="233"/>
      <c r="BK379" s="233"/>
      <c r="BL379" s="233"/>
      <c r="BM379" s="233"/>
      <c r="BN379" s="231"/>
      <c r="BO379" s="232"/>
      <c r="BP379" s="233"/>
      <c r="BQ379" s="233"/>
      <c r="BR379" s="233"/>
      <c r="BS379" s="233"/>
      <c r="BT379" s="233"/>
      <c r="BU379" s="233"/>
      <c r="BV379" s="233"/>
      <c r="BW379" s="233"/>
      <c r="BX379" s="233"/>
      <c r="BY379" s="233"/>
      <c r="BZ379" s="231"/>
      <c r="CA379" s="233"/>
      <c r="CB379" s="233"/>
      <c r="CC379" s="233"/>
      <c r="CD379" s="233"/>
      <c r="CE379" s="233"/>
      <c r="CF379" s="233"/>
      <c r="CG379" s="233"/>
      <c r="CH379" s="233"/>
      <c r="CI379" s="233"/>
      <c r="CJ379" s="233"/>
      <c r="CK379" s="233"/>
      <c r="CL379" s="231"/>
      <c r="CM379" s="233"/>
      <c r="CN379" s="233"/>
      <c r="CO379" s="233"/>
      <c r="CP379" s="233"/>
      <c r="CQ379" s="233"/>
      <c r="CR379" s="233"/>
      <c r="CS379" s="233"/>
      <c r="CT379" s="233"/>
      <c r="CU379" s="233"/>
      <c r="CV379" s="233"/>
      <c r="CW379" s="233"/>
      <c r="CX379" s="231"/>
      <c r="CY379" s="233"/>
      <c r="CZ379" s="233"/>
      <c r="DA379" s="233"/>
      <c r="DB379" s="233"/>
      <c r="DC379" s="233"/>
      <c r="DD379" s="233"/>
      <c r="DE379" s="233"/>
      <c r="DF379" s="233"/>
      <c r="DG379" s="53">
        <v>3071</v>
      </c>
      <c r="DH379" s="53">
        <v>3107</v>
      </c>
      <c r="DI379" s="53">
        <v>3123</v>
      </c>
      <c r="DJ379" s="54">
        <v>3165</v>
      </c>
    </row>
    <row r="380" spans="2:198" x14ac:dyDescent="0.25">
      <c r="B380" s="239"/>
      <c r="C380" s="51" t="s">
        <v>252</v>
      </c>
      <c r="D380" s="231"/>
      <c r="E380" s="231"/>
      <c r="F380" s="231"/>
      <c r="G380" s="232"/>
      <c r="H380" s="233"/>
      <c r="I380" s="233"/>
      <c r="J380" s="233"/>
      <c r="K380" s="233"/>
      <c r="L380" s="233"/>
      <c r="M380" s="233"/>
      <c r="N380" s="233"/>
      <c r="O380" s="233"/>
      <c r="P380" s="233"/>
      <c r="Q380" s="233"/>
      <c r="R380" s="231"/>
      <c r="S380" s="233"/>
      <c r="T380" s="233"/>
      <c r="U380" s="233"/>
      <c r="V380" s="233"/>
      <c r="W380" s="233"/>
      <c r="X380" s="233"/>
      <c r="Y380" s="233"/>
      <c r="Z380" s="233"/>
      <c r="AA380" s="233"/>
      <c r="AB380" s="233"/>
      <c r="AC380" s="233"/>
      <c r="AD380" s="231"/>
      <c r="AE380" s="233"/>
      <c r="AF380" s="233"/>
      <c r="AG380" s="234"/>
      <c r="AH380" s="233"/>
      <c r="AI380" s="233"/>
      <c r="AJ380" s="233"/>
      <c r="AK380" s="233"/>
      <c r="AL380" s="233"/>
      <c r="AM380" s="233"/>
      <c r="AN380" s="233"/>
      <c r="AO380" s="233"/>
      <c r="AP380" s="231"/>
      <c r="AQ380" s="232"/>
      <c r="AR380" s="233"/>
      <c r="AS380" s="233"/>
      <c r="AT380" s="233"/>
      <c r="AU380" s="233"/>
      <c r="AV380" s="233"/>
      <c r="AW380" s="233"/>
      <c r="AX380" s="233"/>
      <c r="AY380" s="233"/>
      <c r="AZ380" s="233"/>
      <c r="BA380" s="233"/>
      <c r="BB380" s="231"/>
      <c r="BC380" s="232"/>
      <c r="BD380" s="233"/>
      <c r="BE380" s="233"/>
      <c r="BF380" s="233"/>
      <c r="BG380" s="233"/>
      <c r="BH380" s="233"/>
      <c r="BI380" s="233"/>
      <c r="BJ380" s="233"/>
      <c r="BK380" s="233"/>
      <c r="BL380" s="233"/>
      <c r="BM380" s="233"/>
      <c r="BN380" s="231"/>
      <c r="BO380" s="232"/>
      <c r="BP380" s="233"/>
      <c r="BQ380" s="233"/>
      <c r="BR380" s="233"/>
      <c r="BS380" s="233"/>
      <c r="BT380" s="233"/>
      <c r="BU380" s="233"/>
      <c r="BV380" s="233"/>
      <c r="BW380" s="233"/>
      <c r="BX380" s="233"/>
      <c r="BY380" s="233"/>
      <c r="BZ380" s="231"/>
      <c r="CA380" s="233"/>
      <c r="CB380" s="233"/>
      <c r="CC380" s="233"/>
      <c r="CD380" s="233"/>
      <c r="CE380" s="233"/>
      <c r="CF380" s="233"/>
      <c r="CG380" s="233"/>
      <c r="CH380" s="233"/>
      <c r="CI380" s="233"/>
      <c r="CJ380" s="233"/>
      <c r="CK380" s="233"/>
      <c r="CL380" s="231"/>
      <c r="CM380" s="233"/>
      <c r="CN380" s="233"/>
      <c r="CO380" s="233"/>
      <c r="CP380" s="233"/>
      <c r="CQ380" s="233"/>
      <c r="CR380" s="233"/>
      <c r="CS380" s="233"/>
      <c r="CT380" s="233"/>
      <c r="CU380" s="233"/>
      <c r="CV380" s="233"/>
      <c r="CW380" s="233"/>
      <c r="CX380" s="231"/>
      <c r="CY380" s="233"/>
      <c r="CZ380" s="233"/>
      <c r="DA380" s="233"/>
      <c r="DB380" s="233"/>
      <c r="DC380" s="233"/>
      <c r="DD380" s="233"/>
      <c r="DE380" s="233"/>
      <c r="DF380" s="233"/>
      <c r="DG380" s="53">
        <v>81</v>
      </c>
      <c r="DH380" s="53">
        <v>81</v>
      </c>
      <c r="DI380" s="53">
        <v>81</v>
      </c>
      <c r="DJ380" s="54">
        <v>84</v>
      </c>
      <c r="DN380" s="287"/>
      <c r="DO380" s="287"/>
      <c r="DP380" s="287"/>
      <c r="DQ380" s="287"/>
      <c r="DR380" s="287"/>
      <c r="DS380" s="287"/>
      <c r="DT380" s="287"/>
      <c r="DU380" s="287"/>
      <c r="DV380" s="287"/>
      <c r="DW380" s="287"/>
      <c r="DX380" s="287"/>
      <c r="DY380" s="287"/>
      <c r="DZ380" s="287"/>
      <c r="EA380" s="287"/>
      <c r="EB380" s="287"/>
      <c r="EC380" s="287"/>
      <c r="ED380" s="287"/>
      <c r="EE380" s="287"/>
      <c r="EF380" s="287"/>
      <c r="EG380" s="287"/>
      <c r="EH380" s="287"/>
      <c r="EI380" s="287"/>
      <c r="EJ380" s="287"/>
      <c r="EK380" s="287"/>
      <c r="EL380" s="287"/>
      <c r="EM380" s="287"/>
      <c r="EN380" s="287"/>
      <c r="EO380" s="287"/>
      <c r="EP380" s="287"/>
      <c r="EQ380" s="287"/>
      <c r="ER380" s="287"/>
      <c r="ES380" s="287"/>
      <c r="ET380" s="287"/>
      <c r="EU380" s="287"/>
      <c r="EV380" s="287"/>
      <c r="EW380" s="287"/>
      <c r="EX380" s="287"/>
      <c r="EY380" s="287"/>
      <c r="EZ380" s="287"/>
      <c r="FA380" s="287"/>
      <c r="FB380" s="287"/>
      <c r="FC380" s="287"/>
      <c r="FD380" s="287"/>
      <c r="FE380" s="287"/>
      <c r="FF380" s="287"/>
      <c r="FG380" s="287"/>
      <c r="FH380" s="287"/>
      <c r="FI380" s="287"/>
      <c r="FJ380" s="287"/>
      <c r="FK380" s="287"/>
      <c r="FL380" s="287"/>
      <c r="FM380" s="287"/>
      <c r="FN380" s="287"/>
      <c r="FO380" s="287"/>
      <c r="FP380" s="287"/>
      <c r="FQ380" s="287"/>
      <c r="FR380" s="287"/>
      <c r="FS380" s="287"/>
      <c r="FT380" s="287"/>
      <c r="FU380" s="287"/>
      <c r="FV380" s="287"/>
      <c r="FW380" s="287"/>
      <c r="FX380" s="287"/>
      <c r="FY380" s="287"/>
      <c r="FZ380" s="287"/>
      <c r="GA380" s="287"/>
      <c r="GB380" s="287"/>
      <c r="GC380" s="287"/>
      <c r="GD380" s="287"/>
      <c r="GE380" s="287"/>
      <c r="GF380" s="287"/>
    </row>
    <row r="381" spans="2:198" x14ac:dyDescent="0.25">
      <c r="B381" s="239"/>
      <c r="C381" s="51" t="s">
        <v>253</v>
      </c>
      <c r="D381" s="231"/>
      <c r="E381" s="231"/>
      <c r="F381" s="231"/>
      <c r="G381" s="232"/>
      <c r="H381" s="233"/>
      <c r="I381" s="233"/>
      <c r="J381" s="233"/>
      <c r="K381" s="233"/>
      <c r="L381" s="233"/>
      <c r="M381" s="233"/>
      <c r="N381" s="233"/>
      <c r="O381" s="233"/>
      <c r="P381" s="233"/>
      <c r="Q381" s="233"/>
      <c r="R381" s="231"/>
      <c r="S381" s="233"/>
      <c r="T381" s="233"/>
      <c r="U381" s="233"/>
      <c r="V381" s="233"/>
      <c r="W381" s="233"/>
      <c r="X381" s="233"/>
      <c r="Y381" s="233"/>
      <c r="Z381" s="233"/>
      <c r="AA381" s="233"/>
      <c r="AB381" s="233"/>
      <c r="AC381" s="233"/>
      <c r="AD381" s="231"/>
      <c r="AE381" s="233"/>
      <c r="AF381" s="233"/>
      <c r="AG381" s="234"/>
      <c r="AH381" s="233"/>
      <c r="AI381" s="233"/>
      <c r="AJ381" s="233"/>
      <c r="AK381" s="233"/>
      <c r="AL381" s="233"/>
      <c r="AM381" s="233"/>
      <c r="AN381" s="233"/>
      <c r="AO381" s="233"/>
      <c r="AP381" s="231"/>
      <c r="AQ381" s="232"/>
      <c r="AR381" s="233"/>
      <c r="AS381" s="233"/>
      <c r="AT381" s="233"/>
      <c r="AU381" s="233"/>
      <c r="AV381" s="233"/>
      <c r="AW381" s="233"/>
      <c r="AX381" s="233"/>
      <c r="AY381" s="233"/>
      <c r="AZ381" s="233"/>
      <c r="BA381" s="233"/>
      <c r="BB381" s="231"/>
      <c r="BC381" s="232"/>
      <c r="BD381" s="233"/>
      <c r="BE381" s="233"/>
      <c r="BF381" s="233"/>
      <c r="BG381" s="233"/>
      <c r="BH381" s="233"/>
      <c r="BI381" s="233"/>
      <c r="BJ381" s="233"/>
      <c r="BK381" s="233"/>
      <c r="BL381" s="233"/>
      <c r="BM381" s="233"/>
      <c r="BN381" s="231"/>
      <c r="BO381" s="232"/>
      <c r="BP381" s="233"/>
      <c r="BQ381" s="233"/>
      <c r="BR381" s="233"/>
      <c r="BS381" s="233"/>
      <c r="BT381" s="233"/>
      <c r="BU381" s="233"/>
      <c r="BV381" s="233"/>
      <c r="BW381" s="233"/>
      <c r="BX381" s="233"/>
      <c r="BY381" s="233"/>
      <c r="BZ381" s="231"/>
      <c r="CA381" s="233"/>
      <c r="CB381" s="233"/>
      <c r="CC381" s="233"/>
      <c r="CD381" s="233"/>
      <c r="CE381" s="233"/>
      <c r="CF381" s="233"/>
      <c r="CG381" s="233"/>
      <c r="CH381" s="233"/>
      <c r="CI381" s="233"/>
      <c r="CJ381" s="233"/>
      <c r="CK381" s="233"/>
      <c r="CL381" s="231"/>
      <c r="CM381" s="233"/>
      <c r="CN381" s="233"/>
      <c r="CO381" s="233"/>
      <c r="CP381" s="233"/>
      <c r="CQ381" s="233"/>
      <c r="CR381" s="233"/>
      <c r="CS381" s="233"/>
      <c r="CT381" s="233"/>
      <c r="CU381" s="233"/>
      <c r="CV381" s="233"/>
      <c r="CW381" s="233"/>
      <c r="CX381" s="231"/>
      <c r="CY381" s="233"/>
      <c r="CZ381" s="233"/>
      <c r="DA381" s="233"/>
      <c r="DB381" s="233"/>
      <c r="DC381" s="233"/>
      <c r="DD381" s="233"/>
      <c r="DE381" s="233"/>
      <c r="DF381" s="233"/>
      <c r="DG381" s="53">
        <v>1495</v>
      </c>
      <c r="DH381" s="53">
        <v>1552</v>
      </c>
      <c r="DI381" s="53">
        <v>1449</v>
      </c>
      <c r="DJ381" s="54">
        <v>1537</v>
      </c>
      <c r="FV381" s="287"/>
      <c r="FW381" s="287"/>
      <c r="FX381" s="287"/>
      <c r="FY381" s="287"/>
      <c r="FZ381" s="287"/>
      <c r="GA381" s="287"/>
      <c r="GB381" s="287"/>
      <c r="GC381" s="287"/>
      <c r="GD381" s="287"/>
      <c r="GE381" s="287"/>
      <c r="GF381" s="287"/>
      <c r="GG381" s="287"/>
      <c r="GH381" s="287"/>
      <c r="GI381" s="287"/>
      <c r="GJ381" s="287"/>
      <c r="GK381" s="287"/>
      <c r="GL381" s="287"/>
      <c r="GM381" s="287"/>
      <c r="GN381" s="287"/>
      <c r="GO381" s="287"/>
    </row>
    <row r="382" spans="2:198" x14ac:dyDescent="0.25">
      <c r="B382" s="239"/>
      <c r="C382" s="51" t="s">
        <v>254</v>
      </c>
      <c r="D382" s="231"/>
      <c r="E382" s="231"/>
      <c r="F382" s="231"/>
      <c r="G382" s="232"/>
      <c r="H382" s="233"/>
      <c r="I382" s="233"/>
      <c r="J382" s="233"/>
      <c r="K382" s="233"/>
      <c r="L382" s="233"/>
      <c r="M382" s="233"/>
      <c r="N382" s="233"/>
      <c r="O382" s="233"/>
      <c r="P382" s="233"/>
      <c r="Q382" s="233"/>
      <c r="R382" s="231"/>
      <c r="S382" s="233"/>
      <c r="T382" s="233"/>
      <c r="U382" s="233"/>
      <c r="V382" s="233"/>
      <c r="W382" s="233"/>
      <c r="X382" s="233"/>
      <c r="Y382" s="233"/>
      <c r="Z382" s="233"/>
      <c r="AA382" s="233"/>
      <c r="AB382" s="233"/>
      <c r="AC382" s="233"/>
      <c r="AD382" s="231"/>
      <c r="AE382" s="233"/>
      <c r="AF382" s="233"/>
      <c r="AG382" s="234"/>
      <c r="AH382" s="233"/>
      <c r="AI382" s="233"/>
      <c r="AJ382" s="233"/>
      <c r="AK382" s="233"/>
      <c r="AL382" s="233"/>
      <c r="AM382" s="233"/>
      <c r="AN382" s="233"/>
      <c r="AO382" s="233"/>
      <c r="AP382" s="231"/>
      <c r="AQ382" s="232"/>
      <c r="AR382" s="233"/>
      <c r="AS382" s="233"/>
      <c r="AT382" s="233"/>
      <c r="AU382" s="233"/>
      <c r="AV382" s="233"/>
      <c r="AW382" s="233"/>
      <c r="AX382" s="233"/>
      <c r="AY382" s="233"/>
      <c r="AZ382" s="233"/>
      <c r="BA382" s="233"/>
      <c r="BB382" s="231"/>
      <c r="BC382" s="232"/>
      <c r="BD382" s="233"/>
      <c r="BE382" s="233"/>
      <c r="BF382" s="233"/>
      <c r="BG382" s="233"/>
      <c r="BH382" s="233"/>
      <c r="BI382" s="233"/>
      <c r="BJ382" s="233"/>
      <c r="BK382" s="233"/>
      <c r="BL382" s="233"/>
      <c r="BM382" s="233"/>
      <c r="BN382" s="231"/>
      <c r="BO382" s="232"/>
      <c r="BP382" s="233"/>
      <c r="BQ382" s="233"/>
      <c r="BR382" s="233"/>
      <c r="BS382" s="233"/>
      <c r="BT382" s="233"/>
      <c r="BU382" s="233"/>
      <c r="BV382" s="233"/>
      <c r="BW382" s="233"/>
      <c r="BX382" s="233"/>
      <c r="BY382" s="233"/>
      <c r="BZ382" s="231"/>
      <c r="CA382" s="233"/>
      <c r="CB382" s="233"/>
      <c r="CC382" s="233"/>
      <c r="CD382" s="233"/>
      <c r="CE382" s="233"/>
      <c r="CF382" s="233"/>
      <c r="CG382" s="233"/>
      <c r="CH382" s="233"/>
      <c r="CI382" s="233"/>
      <c r="CJ382" s="233"/>
      <c r="CK382" s="233"/>
      <c r="CL382" s="231"/>
      <c r="CM382" s="233"/>
      <c r="CN382" s="233"/>
      <c r="CO382" s="233"/>
      <c r="CP382" s="233"/>
      <c r="CQ382" s="233"/>
      <c r="CR382" s="233"/>
      <c r="CS382" s="233"/>
      <c r="CT382" s="233"/>
      <c r="CU382" s="233"/>
      <c r="CV382" s="233"/>
      <c r="CW382" s="233"/>
      <c r="CX382" s="231"/>
      <c r="CY382" s="233"/>
      <c r="CZ382" s="233"/>
      <c r="DA382" s="233"/>
      <c r="DB382" s="233"/>
      <c r="DC382" s="233"/>
      <c r="DD382" s="233"/>
      <c r="DE382" s="233"/>
      <c r="DF382" s="233"/>
      <c r="DG382" s="53">
        <v>144</v>
      </c>
      <c r="DH382" s="53">
        <v>152</v>
      </c>
      <c r="DI382" s="53">
        <v>142</v>
      </c>
      <c r="DJ382" s="54">
        <v>141</v>
      </c>
      <c r="DS382" s="287"/>
      <c r="DT382" s="287"/>
      <c r="DU382" s="287"/>
      <c r="DV382" s="287"/>
      <c r="DW382" s="287"/>
      <c r="DX382" s="287"/>
    </row>
    <row r="383" spans="2:198" x14ac:dyDescent="0.25">
      <c r="B383" s="239"/>
      <c r="C383" s="51" t="s">
        <v>259</v>
      </c>
      <c r="D383" s="231"/>
      <c r="E383" s="231"/>
      <c r="F383" s="231"/>
      <c r="G383" s="232"/>
      <c r="H383" s="233"/>
      <c r="I383" s="233"/>
      <c r="J383" s="233"/>
      <c r="K383" s="233"/>
      <c r="L383" s="233"/>
      <c r="M383" s="233"/>
      <c r="N383" s="233"/>
      <c r="O383" s="233"/>
      <c r="P383" s="233"/>
      <c r="Q383" s="233"/>
      <c r="R383" s="231"/>
      <c r="S383" s="233"/>
      <c r="T383" s="233"/>
      <c r="U383" s="233"/>
      <c r="V383" s="233"/>
      <c r="W383" s="233"/>
      <c r="X383" s="233"/>
      <c r="Y383" s="233"/>
      <c r="Z383" s="233"/>
      <c r="AA383" s="233"/>
      <c r="AB383" s="233"/>
      <c r="AC383" s="233"/>
      <c r="AD383" s="231"/>
      <c r="AE383" s="233"/>
      <c r="AF383" s="233"/>
      <c r="AG383" s="234"/>
      <c r="AH383" s="233"/>
      <c r="AI383" s="233"/>
      <c r="AJ383" s="233"/>
      <c r="AK383" s="233"/>
      <c r="AL383" s="233"/>
      <c r="AM383" s="233"/>
      <c r="AN383" s="233"/>
      <c r="AO383" s="233"/>
      <c r="AP383" s="231"/>
      <c r="AQ383" s="232"/>
      <c r="AR383" s="233"/>
      <c r="AS383" s="233"/>
      <c r="AT383" s="233"/>
      <c r="AU383" s="233"/>
      <c r="AV383" s="233"/>
      <c r="AW383" s="233"/>
      <c r="AX383" s="233"/>
      <c r="AY383" s="233"/>
      <c r="AZ383" s="233"/>
      <c r="BA383" s="233"/>
      <c r="BB383" s="231"/>
      <c r="BC383" s="232"/>
      <c r="BD383" s="233"/>
      <c r="BE383" s="233"/>
      <c r="BF383" s="233"/>
      <c r="BG383" s="233"/>
      <c r="BH383" s="233"/>
      <c r="BI383" s="233"/>
      <c r="BJ383" s="233"/>
      <c r="BK383" s="233"/>
      <c r="BL383" s="233"/>
      <c r="BM383" s="233"/>
      <c r="BN383" s="231"/>
      <c r="BO383" s="232"/>
      <c r="BP383" s="233"/>
      <c r="BQ383" s="233"/>
      <c r="BR383" s="233"/>
      <c r="BS383" s="233"/>
      <c r="BT383" s="233"/>
      <c r="BU383" s="233"/>
      <c r="BV383" s="233"/>
      <c r="BW383" s="233"/>
      <c r="BX383" s="233"/>
      <c r="BY383" s="233"/>
      <c r="BZ383" s="231"/>
      <c r="CA383" s="233"/>
      <c r="CB383" s="233"/>
      <c r="CC383" s="233"/>
      <c r="CD383" s="233"/>
      <c r="CE383" s="233"/>
      <c r="CF383" s="233"/>
      <c r="CG383" s="233"/>
      <c r="CH383" s="233"/>
      <c r="CI383" s="233"/>
      <c r="CJ383" s="233"/>
      <c r="CK383" s="233"/>
      <c r="CL383" s="231"/>
      <c r="CM383" s="233"/>
      <c r="CN383" s="233"/>
      <c r="CO383" s="233"/>
      <c r="CP383" s="233"/>
      <c r="CQ383" s="233"/>
      <c r="CR383" s="233"/>
      <c r="CS383" s="233"/>
      <c r="CT383" s="233"/>
      <c r="CU383" s="233"/>
      <c r="CV383" s="233"/>
      <c r="CW383" s="233"/>
      <c r="CX383" s="231"/>
      <c r="CY383" s="233"/>
      <c r="CZ383" s="233"/>
      <c r="DA383" s="233"/>
      <c r="DB383" s="233"/>
      <c r="DC383" s="233"/>
      <c r="DD383" s="233"/>
      <c r="DE383" s="233"/>
      <c r="DF383" s="233"/>
      <c r="DG383" s="53">
        <v>59</v>
      </c>
      <c r="DH383" s="53">
        <v>60</v>
      </c>
      <c r="DI383" s="53">
        <v>54</v>
      </c>
      <c r="DJ383" s="54">
        <v>52</v>
      </c>
      <c r="DS383" s="287"/>
      <c r="DT383" s="287"/>
      <c r="DU383" s="287"/>
      <c r="DV383" s="287"/>
      <c r="DW383" s="287"/>
      <c r="DX383" s="287"/>
    </row>
    <row r="384" spans="2:198" x14ac:dyDescent="0.25">
      <c r="B384" s="239"/>
      <c r="C384" s="51" t="s">
        <v>271</v>
      </c>
      <c r="D384" s="231"/>
      <c r="E384" s="231"/>
      <c r="F384" s="231"/>
      <c r="G384" s="232"/>
      <c r="H384" s="233"/>
      <c r="I384" s="233"/>
      <c r="J384" s="233"/>
      <c r="K384" s="233"/>
      <c r="L384" s="233"/>
      <c r="M384" s="233"/>
      <c r="N384" s="233"/>
      <c r="O384" s="233"/>
      <c r="P384" s="233"/>
      <c r="Q384" s="233"/>
      <c r="R384" s="231"/>
      <c r="S384" s="233"/>
      <c r="T384" s="233"/>
      <c r="U384" s="233"/>
      <c r="V384" s="233"/>
      <c r="W384" s="233"/>
      <c r="X384" s="233"/>
      <c r="Y384" s="233"/>
      <c r="Z384" s="233"/>
      <c r="AA384" s="233"/>
      <c r="AB384" s="233"/>
      <c r="AC384" s="233"/>
      <c r="AD384" s="231"/>
      <c r="AE384" s="233"/>
      <c r="AF384" s="233"/>
      <c r="AG384" s="234"/>
      <c r="AH384" s="233"/>
      <c r="AI384" s="233"/>
      <c r="AJ384" s="233"/>
      <c r="AK384" s="233"/>
      <c r="AL384" s="233"/>
      <c r="AM384" s="233"/>
      <c r="AN384" s="233"/>
      <c r="AO384" s="233"/>
      <c r="AP384" s="231"/>
      <c r="AQ384" s="232"/>
      <c r="AR384" s="233"/>
      <c r="AS384" s="233"/>
      <c r="AT384" s="233"/>
      <c r="AU384" s="233"/>
      <c r="AV384" s="233"/>
      <c r="AW384" s="233"/>
      <c r="AX384" s="233"/>
      <c r="AY384" s="233"/>
      <c r="AZ384" s="233"/>
      <c r="BA384" s="233"/>
      <c r="BB384" s="231"/>
      <c r="BC384" s="232"/>
      <c r="BD384" s="233"/>
      <c r="BE384" s="233"/>
      <c r="BF384" s="233"/>
      <c r="BG384" s="233"/>
      <c r="BH384" s="233"/>
      <c r="BI384" s="233"/>
      <c r="BJ384" s="233"/>
      <c r="BK384" s="233"/>
      <c r="BL384" s="233"/>
      <c r="BM384" s="233"/>
      <c r="BN384" s="231"/>
      <c r="BO384" s="232"/>
      <c r="BP384" s="233"/>
      <c r="BQ384" s="233"/>
      <c r="BR384" s="233"/>
      <c r="BS384" s="233"/>
      <c r="BT384" s="233"/>
      <c r="BU384" s="233"/>
      <c r="BV384" s="233"/>
      <c r="BW384" s="233"/>
      <c r="BX384" s="233"/>
      <c r="BY384" s="233"/>
      <c r="BZ384" s="231"/>
      <c r="CA384" s="233"/>
      <c r="CB384" s="233"/>
      <c r="CC384" s="233"/>
      <c r="CD384" s="233"/>
      <c r="CE384" s="233"/>
      <c r="CF384" s="233"/>
      <c r="CG384" s="233"/>
      <c r="CH384" s="233"/>
      <c r="CI384" s="233"/>
      <c r="CJ384" s="233"/>
      <c r="CK384" s="233"/>
      <c r="CL384" s="231"/>
      <c r="CM384" s="233"/>
      <c r="CN384" s="233"/>
      <c r="CO384" s="233"/>
      <c r="CP384" s="233"/>
      <c r="CQ384" s="233"/>
      <c r="CR384" s="233"/>
      <c r="CS384" s="233"/>
      <c r="CT384" s="233"/>
      <c r="CU384" s="233"/>
      <c r="CV384" s="233"/>
      <c r="CW384" s="233"/>
      <c r="CX384" s="231"/>
      <c r="CY384" s="233"/>
      <c r="CZ384" s="233"/>
      <c r="DA384" s="233"/>
      <c r="DB384" s="233"/>
      <c r="DC384" s="233"/>
      <c r="DD384" s="233"/>
      <c r="DE384" s="233"/>
      <c r="DF384" s="233"/>
      <c r="DG384" s="53">
        <v>12</v>
      </c>
      <c r="DH384" s="53">
        <v>12</v>
      </c>
      <c r="DI384" s="53">
        <v>12</v>
      </c>
      <c r="DJ384" s="54">
        <v>13</v>
      </c>
      <c r="DS384" s="287"/>
      <c r="DT384" s="287"/>
      <c r="DU384" s="287"/>
      <c r="DV384" s="287"/>
      <c r="DW384" s="287"/>
      <c r="DX384" s="287"/>
    </row>
    <row r="385" spans="2:128" x14ac:dyDescent="0.25">
      <c r="B385" s="239"/>
      <c r="C385" s="51" t="s">
        <v>272</v>
      </c>
      <c r="D385" s="231"/>
      <c r="E385" s="231"/>
      <c r="F385" s="231"/>
      <c r="G385" s="232"/>
      <c r="H385" s="233"/>
      <c r="I385" s="233"/>
      <c r="J385" s="233"/>
      <c r="K385" s="233"/>
      <c r="L385" s="233"/>
      <c r="M385" s="233"/>
      <c r="N385" s="233"/>
      <c r="O385" s="233"/>
      <c r="P385" s="233"/>
      <c r="Q385" s="233"/>
      <c r="R385" s="231"/>
      <c r="S385" s="233"/>
      <c r="T385" s="233"/>
      <c r="U385" s="233"/>
      <c r="V385" s="233"/>
      <c r="W385" s="233"/>
      <c r="X385" s="233"/>
      <c r="Y385" s="233"/>
      <c r="Z385" s="233"/>
      <c r="AA385" s="233"/>
      <c r="AB385" s="233"/>
      <c r="AC385" s="233"/>
      <c r="AD385" s="231"/>
      <c r="AE385" s="233"/>
      <c r="AF385" s="233"/>
      <c r="AG385" s="234"/>
      <c r="AH385" s="233"/>
      <c r="AI385" s="233"/>
      <c r="AJ385" s="233"/>
      <c r="AK385" s="233"/>
      <c r="AL385" s="233"/>
      <c r="AM385" s="233"/>
      <c r="AN385" s="233"/>
      <c r="AO385" s="233"/>
      <c r="AP385" s="231"/>
      <c r="AQ385" s="232"/>
      <c r="AR385" s="233"/>
      <c r="AS385" s="233"/>
      <c r="AT385" s="233"/>
      <c r="AU385" s="233"/>
      <c r="AV385" s="233"/>
      <c r="AW385" s="233"/>
      <c r="AX385" s="233"/>
      <c r="AY385" s="233"/>
      <c r="AZ385" s="233"/>
      <c r="BA385" s="233"/>
      <c r="BB385" s="231"/>
      <c r="BC385" s="232"/>
      <c r="BD385" s="233"/>
      <c r="BE385" s="233"/>
      <c r="BF385" s="233"/>
      <c r="BG385" s="233"/>
      <c r="BH385" s="233"/>
      <c r="BI385" s="233"/>
      <c r="BJ385" s="233"/>
      <c r="BK385" s="233"/>
      <c r="BL385" s="233"/>
      <c r="BM385" s="233"/>
      <c r="BN385" s="231"/>
      <c r="BO385" s="232"/>
      <c r="BP385" s="233"/>
      <c r="BQ385" s="233"/>
      <c r="BR385" s="233"/>
      <c r="BS385" s="233"/>
      <c r="BT385" s="233"/>
      <c r="BU385" s="233"/>
      <c r="BV385" s="233"/>
      <c r="BW385" s="233"/>
      <c r="BX385" s="233"/>
      <c r="BY385" s="233"/>
      <c r="BZ385" s="231"/>
      <c r="CA385" s="233"/>
      <c r="CB385" s="233"/>
      <c r="CC385" s="233"/>
      <c r="CD385" s="233"/>
      <c r="CE385" s="233"/>
      <c r="CF385" s="233"/>
      <c r="CG385" s="233"/>
      <c r="CH385" s="233"/>
      <c r="CI385" s="233"/>
      <c r="CJ385" s="233"/>
      <c r="CK385" s="233"/>
      <c r="CL385" s="231"/>
      <c r="CM385" s="233"/>
      <c r="CN385" s="233"/>
      <c r="CO385" s="233"/>
      <c r="CP385" s="233"/>
      <c r="CQ385" s="233"/>
      <c r="CR385" s="233"/>
      <c r="CS385" s="233"/>
      <c r="CT385" s="233"/>
      <c r="CU385" s="233"/>
      <c r="CV385" s="233"/>
      <c r="CW385" s="233"/>
      <c r="CX385" s="231"/>
      <c r="CY385" s="233"/>
      <c r="CZ385" s="233"/>
      <c r="DA385" s="233"/>
      <c r="DB385" s="233"/>
      <c r="DC385" s="233"/>
      <c r="DD385" s="233"/>
      <c r="DE385" s="233"/>
      <c r="DF385" s="233"/>
      <c r="DG385" s="53">
        <v>46</v>
      </c>
      <c r="DH385" s="53">
        <v>46</v>
      </c>
      <c r="DI385" s="53">
        <v>46</v>
      </c>
      <c r="DJ385" s="54">
        <v>46</v>
      </c>
    </row>
    <row r="386" spans="2:128" x14ac:dyDescent="0.25">
      <c r="B386" s="239"/>
      <c r="C386" s="51" t="s">
        <v>273</v>
      </c>
      <c r="D386" s="231"/>
      <c r="E386" s="231"/>
      <c r="F386" s="231"/>
      <c r="G386" s="232"/>
      <c r="H386" s="233"/>
      <c r="I386" s="233"/>
      <c r="J386" s="233"/>
      <c r="K386" s="233"/>
      <c r="L386" s="233"/>
      <c r="M386" s="233"/>
      <c r="N386" s="233"/>
      <c r="O386" s="233"/>
      <c r="P386" s="233"/>
      <c r="Q386" s="233"/>
      <c r="R386" s="231"/>
      <c r="S386" s="233"/>
      <c r="T386" s="233"/>
      <c r="U386" s="233"/>
      <c r="V386" s="233"/>
      <c r="W386" s="233"/>
      <c r="X386" s="233"/>
      <c r="Y386" s="233"/>
      <c r="Z386" s="233"/>
      <c r="AA386" s="233"/>
      <c r="AB386" s="233"/>
      <c r="AC386" s="233"/>
      <c r="AD386" s="231"/>
      <c r="AE386" s="233"/>
      <c r="AF386" s="233"/>
      <c r="AG386" s="234"/>
      <c r="AH386" s="233"/>
      <c r="AI386" s="233"/>
      <c r="AJ386" s="233"/>
      <c r="AK386" s="233"/>
      <c r="AL386" s="233"/>
      <c r="AM386" s="233"/>
      <c r="AN386" s="233"/>
      <c r="AO386" s="233"/>
      <c r="AP386" s="231"/>
      <c r="AQ386" s="232"/>
      <c r="AR386" s="233"/>
      <c r="AS386" s="233"/>
      <c r="AT386" s="233"/>
      <c r="AU386" s="233"/>
      <c r="AV386" s="233"/>
      <c r="AW386" s="233"/>
      <c r="AX386" s="233"/>
      <c r="AY386" s="233"/>
      <c r="AZ386" s="233"/>
      <c r="BA386" s="233"/>
      <c r="BB386" s="231"/>
      <c r="BC386" s="232"/>
      <c r="BD386" s="233"/>
      <c r="BE386" s="233"/>
      <c r="BF386" s="233"/>
      <c r="BG386" s="233"/>
      <c r="BH386" s="233"/>
      <c r="BI386" s="233"/>
      <c r="BJ386" s="233"/>
      <c r="BK386" s="233"/>
      <c r="BL386" s="233"/>
      <c r="BM386" s="233"/>
      <c r="BN386" s="231"/>
      <c r="BO386" s="232"/>
      <c r="BP386" s="233"/>
      <c r="BQ386" s="233"/>
      <c r="BR386" s="233"/>
      <c r="BS386" s="233"/>
      <c r="BT386" s="233"/>
      <c r="BU386" s="233"/>
      <c r="BV386" s="233"/>
      <c r="BW386" s="233"/>
      <c r="BX386" s="233"/>
      <c r="BY386" s="233"/>
      <c r="BZ386" s="231"/>
      <c r="CA386" s="233"/>
      <c r="CB386" s="233"/>
      <c r="CC386" s="233"/>
      <c r="CD386" s="233"/>
      <c r="CE386" s="233"/>
      <c r="CF386" s="233"/>
      <c r="CG386" s="233"/>
      <c r="CH386" s="233"/>
      <c r="CI386" s="233"/>
      <c r="CJ386" s="233"/>
      <c r="CK386" s="233"/>
      <c r="CL386" s="231"/>
      <c r="CM386" s="233"/>
      <c r="CN386" s="233"/>
      <c r="CO386" s="233"/>
      <c r="CP386" s="233"/>
      <c r="CQ386" s="233"/>
      <c r="CR386" s="233"/>
      <c r="CS386" s="233"/>
      <c r="CT386" s="233"/>
      <c r="CU386" s="233"/>
      <c r="CV386" s="233"/>
      <c r="CW386" s="233"/>
      <c r="CX386" s="231"/>
      <c r="CY386" s="233"/>
      <c r="CZ386" s="233"/>
      <c r="DA386" s="233"/>
      <c r="DB386" s="233"/>
      <c r="DC386" s="233"/>
      <c r="DD386" s="233"/>
      <c r="DE386" s="233"/>
      <c r="DF386" s="233"/>
      <c r="DG386" s="53">
        <v>85</v>
      </c>
      <c r="DH386" s="53">
        <v>84</v>
      </c>
      <c r="DI386" s="53">
        <v>84</v>
      </c>
      <c r="DJ386" s="54">
        <v>84</v>
      </c>
    </row>
    <row r="387" spans="2:128" x14ac:dyDescent="0.25">
      <c r="B387" s="239"/>
      <c r="C387" s="51" t="s">
        <v>275</v>
      </c>
      <c r="D387" s="231"/>
      <c r="E387" s="231"/>
      <c r="F387" s="231"/>
      <c r="G387" s="232"/>
      <c r="H387" s="233"/>
      <c r="I387" s="233"/>
      <c r="J387" s="233"/>
      <c r="K387" s="233"/>
      <c r="L387" s="233"/>
      <c r="M387" s="233"/>
      <c r="N387" s="233"/>
      <c r="O387" s="233"/>
      <c r="P387" s="233"/>
      <c r="Q387" s="233"/>
      <c r="R387" s="231"/>
      <c r="S387" s="233"/>
      <c r="T387" s="233"/>
      <c r="U387" s="233"/>
      <c r="V387" s="233"/>
      <c r="W387" s="233"/>
      <c r="X387" s="233"/>
      <c r="Y387" s="233"/>
      <c r="Z387" s="233"/>
      <c r="AA387" s="233"/>
      <c r="AB387" s="233"/>
      <c r="AC387" s="233"/>
      <c r="AD387" s="231"/>
      <c r="AE387" s="233"/>
      <c r="AF387" s="233"/>
      <c r="AG387" s="234"/>
      <c r="AH387" s="233"/>
      <c r="AI387" s="233"/>
      <c r="AJ387" s="233"/>
      <c r="AK387" s="233"/>
      <c r="AL387" s="233"/>
      <c r="AM387" s="233"/>
      <c r="AN387" s="233"/>
      <c r="AO387" s="233"/>
      <c r="AP387" s="231"/>
      <c r="AQ387" s="232"/>
      <c r="AR387" s="233"/>
      <c r="AS387" s="233"/>
      <c r="AT387" s="233"/>
      <c r="AU387" s="233"/>
      <c r="AV387" s="233"/>
      <c r="AW387" s="233"/>
      <c r="AX387" s="233"/>
      <c r="AY387" s="233"/>
      <c r="AZ387" s="233"/>
      <c r="BA387" s="233"/>
      <c r="BB387" s="231"/>
      <c r="BC387" s="232"/>
      <c r="BD387" s="233"/>
      <c r="BE387" s="233"/>
      <c r="BF387" s="233"/>
      <c r="BG387" s="233"/>
      <c r="BH387" s="233"/>
      <c r="BI387" s="233"/>
      <c r="BJ387" s="233"/>
      <c r="BK387" s="233"/>
      <c r="BL387" s="233"/>
      <c r="BM387" s="233"/>
      <c r="BN387" s="231"/>
      <c r="BO387" s="232"/>
      <c r="BP387" s="233"/>
      <c r="BQ387" s="233"/>
      <c r="BR387" s="233"/>
      <c r="BS387" s="233"/>
      <c r="BT387" s="233"/>
      <c r="BU387" s="233"/>
      <c r="BV387" s="233"/>
      <c r="BW387" s="233"/>
      <c r="BX387" s="233"/>
      <c r="BY387" s="233"/>
      <c r="BZ387" s="231"/>
      <c r="CA387" s="233"/>
      <c r="CB387" s="233"/>
      <c r="CC387" s="233"/>
      <c r="CD387" s="233"/>
      <c r="CE387" s="233"/>
      <c r="CF387" s="233"/>
      <c r="CG387" s="233"/>
      <c r="CH387" s="233"/>
      <c r="CI387" s="233"/>
      <c r="CJ387" s="233"/>
      <c r="CK387" s="233"/>
      <c r="CL387" s="231"/>
      <c r="CM387" s="233"/>
      <c r="CN387" s="233"/>
      <c r="CO387" s="233"/>
      <c r="CP387" s="233"/>
      <c r="CQ387" s="233"/>
      <c r="CR387" s="233"/>
      <c r="CS387" s="233"/>
      <c r="CT387" s="233"/>
      <c r="CU387" s="233"/>
      <c r="CV387" s="233"/>
      <c r="CW387" s="233"/>
      <c r="CX387" s="231"/>
      <c r="CY387" s="233"/>
      <c r="CZ387" s="233"/>
      <c r="DA387" s="233"/>
      <c r="DB387" s="233"/>
      <c r="DC387" s="233"/>
      <c r="DD387" s="233"/>
      <c r="DE387" s="233"/>
      <c r="DF387" s="233"/>
      <c r="DG387" s="53">
        <v>181</v>
      </c>
      <c r="DH387" s="53">
        <v>209</v>
      </c>
      <c r="DI387" s="53">
        <v>177</v>
      </c>
      <c r="DJ387" s="54">
        <v>175</v>
      </c>
    </row>
    <row r="388" spans="2:128" x14ac:dyDescent="0.25">
      <c r="B388" s="239"/>
      <c r="C388" s="51" t="s">
        <v>276</v>
      </c>
      <c r="D388" s="231"/>
      <c r="E388" s="231"/>
      <c r="F388" s="231"/>
      <c r="G388" s="232"/>
      <c r="H388" s="233"/>
      <c r="I388" s="233"/>
      <c r="J388" s="233"/>
      <c r="K388" s="233"/>
      <c r="L388" s="233"/>
      <c r="M388" s="233"/>
      <c r="N388" s="233"/>
      <c r="O388" s="233"/>
      <c r="P388" s="233"/>
      <c r="Q388" s="233"/>
      <c r="R388" s="231"/>
      <c r="S388" s="233"/>
      <c r="T388" s="233"/>
      <c r="U388" s="233"/>
      <c r="V388" s="233"/>
      <c r="W388" s="233"/>
      <c r="X388" s="233"/>
      <c r="Y388" s="233"/>
      <c r="Z388" s="233"/>
      <c r="AA388" s="233"/>
      <c r="AB388" s="233"/>
      <c r="AC388" s="233"/>
      <c r="AD388" s="231"/>
      <c r="AE388" s="233"/>
      <c r="AF388" s="233"/>
      <c r="AG388" s="234"/>
      <c r="AH388" s="233"/>
      <c r="AI388" s="233"/>
      <c r="AJ388" s="233"/>
      <c r="AK388" s="233"/>
      <c r="AL388" s="233"/>
      <c r="AM388" s="233"/>
      <c r="AN388" s="233"/>
      <c r="AO388" s="233"/>
      <c r="AP388" s="231"/>
      <c r="AQ388" s="232"/>
      <c r="AR388" s="233"/>
      <c r="AS388" s="233"/>
      <c r="AT388" s="233"/>
      <c r="AU388" s="233"/>
      <c r="AV388" s="233"/>
      <c r="AW388" s="233"/>
      <c r="AX388" s="233"/>
      <c r="AY388" s="233"/>
      <c r="AZ388" s="233"/>
      <c r="BA388" s="233"/>
      <c r="BB388" s="231"/>
      <c r="BC388" s="232"/>
      <c r="BD388" s="233"/>
      <c r="BE388" s="233"/>
      <c r="BF388" s="233"/>
      <c r="BG388" s="233"/>
      <c r="BH388" s="233"/>
      <c r="BI388" s="233"/>
      <c r="BJ388" s="233"/>
      <c r="BK388" s="233"/>
      <c r="BL388" s="233"/>
      <c r="BM388" s="233"/>
      <c r="BN388" s="231"/>
      <c r="BO388" s="232"/>
      <c r="BP388" s="233"/>
      <c r="BQ388" s="233"/>
      <c r="BR388" s="233"/>
      <c r="BS388" s="233"/>
      <c r="BT388" s="233"/>
      <c r="BU388" s="233"/>
      <c r="BV388" s="233"/>
      <c r="BW388" s="233"/>
      <c r="BX388" s="233"/>
      <c r="BY388" s="233"/>
      <c r="BZ388" s="231"/>
      <c r="CA388" s="233"/>
      <c r="CB388" s="233"/>
      <c r="CC388" s="233"/>
      <c r="CD388" s="233"/>
      <c r="CE388" s="233"/>
      <c r="CF388" s="233"/>
      <c r="CG388" s="233"/>
      <c r="CH388" s="233"/>
      <c r="CI388" s="233"/>
      <c r="CJ388" s="233"/>
      <c r="CK388" s="233"/>
      <c r="CL388" s="231"/>
      <c r="CM388" s="233"/>
      <c r="CN388" s="233"/>
      <c r="CO388" s="233"/>
      <c r="CP388" s="233"/>
      <c r="CQ388" s="233"/>
      <c r="CR388" s="233"/>
      <c r="CS388" s="233"/>
      <c r="CT388" s="233"/>
      <c r="CU388" s="233"/>
      <c r="CV388" s="233"/>
      <c r="CW388" s="233"/>
      <c r="CX388" s="231"/>
      <c r="CY388" s="233"/>
      <c r="CZ388" s="233"/>
      <c r="DA388" s="233"/>
      <c r="DB388" s="233"/>
      <c r="DC388" s="233"/>
      <c r="DD388" s="233"/>
      <c r="DE388" s="233"/>
      <c r="DF388" s="233"/>
      <c r="DG388" s="53">
        <v>69</v>
      </c>
      <c r="DH388" s="53">
        <v>70</v>
      </c>
      <c r="DI388" s="53">
        <v>69</v>
      </c>
      <c r="DJ388" s="54">
        <v>68</v>
      </c>
    </row>
    <row r="389" spans="2:128" x14ac:dyDescent="0.25">
      <c r="B389" s="239"/>
      <c r="C389" s="51" t="s">
        <v>279</v>
      </c>
      <c r="D389" s="231"/>
      <c r="E389" s="231"/>
      <c r="F389" s="231"/>
      <c r="G389" s="232"/>
      <c r="H389" s="233"/>
      <c r="I389" s="233"/>
      <c r="J389" s="233"/>
      <c r="K389" s="233"/>
      <c r="L389" s="233"/>
      <c r="M389" s="233"/>
      <c r="N389" s="233"/>
      <c r="O389" s="233"/>
      <c r="P389" s="233"/>
      <c r="Q389" s="233"/>
      <c r="R389" s="231"/>
      <c r="S389" s="233"/>
      <c r="T389" s="233"/>
      <c r="U389" s="233"/>
      <c r="V389" s="233"/>
      <c r="W389" s="233"/>
      <c r="X389" s="233"/>
      <c r="Y389" s="233"/>
      <c r="Z389" s="233"/>
      <c r="AA389" s="233"/>
      <c r="AB389" s="233"/>
      <c r="AC389" s="233"/>
      <c r="AD389" s="231"/>
      <c r="AE389" s="233"/>
      <c r="AF389" s="233"/>
      <c r="AG389" s="234"/>
      <c r="AH389" s="233"/>
      <c r="AI389" s="233"/>
      <c r="AJ389" s="233"/>
      <c r="AK389" s="233"/>
      <c r="AL389" s="233"/>
      <c r="AM389" s="233"/>
      <c r="AN389" s="233"/>
      <c r="AO389" s="233"/>
      <c r="AP389" s="231"/>
      <c r="AQ389" s="232"/>
      <c r="AR389" s="233"/>
      <c r="AS389" s="233"/>
      <c r="AT389" s="233"/>
      <c r="AU389" s="233"/>
      <c r="AV389" s="233"/>
      <c r="AW389" s="233"/>
      <c r="AX389" s="233"/>
      <c r="AY389" s="233"/>
      <c r="AZ389" s="233"/>
      <c r="BA389" s="233"/>
      <c r="BB389" s="231"/>
      <c r="BC389" s="232"/>
      <c r="BD389" s="233"/>
      <c r="BE389" s="233"/>
      <c r="BF389" s="233"/>
      <c r="BG389" s="233"/>
      <c r="BH389" s="233"/>
      <c r="BI389" s="233"/>
      <c r="BJ389" s="233"/>
      <c r="BK389" s="233"/>
      <c r="BL389" s="233"/>
      <c r="BM389" s="233"/>
      <c r="BN389" s="231"/>
      <c r="BO389" s="232"/>
      <c r="BP389" s="233"/>
      <c r="BQ389" s="233"/>
      <c r="BR389" s="233"/>
      <c r="BS389" s="233"/>
      <c r="BT389" s="233"/>
      <c r="BU389" s="233"/>
      <c r="BV389" s="233"/>
      <c r="BW389" s="233"/>
      <c r="BX389" s="233"/>
      <c r="BY389" s="233"/>
      <c r="BZ389" s="231"/>
      <c r="CA389" s="233"/>
      <c r="CB389" s="233"/>
      <c r="CC389" s="233"/>
      <c r="CD389" s="233"/>
      <c r="CE389" s="233"/>
      <c r="CF389" s="233"/>
      <c r="CG389" s="233"/>
      <c r="CH389" s="233"/>
      <c r="CI389" s="233"/>
      <c r="CJ389" s="233"/>
      <c r="CK389" s="233"/>
      <c r="CL389" s="231"/>
      <c r="CM389" s="233"/>
      <c r="CN389" s="233"/>
      <c r="CO389" s="233"/>
      <c r="CP389" s="233"/>
      <c r="CQ389" s="233"/>
      <c r="CR389" s="233"/>
      <c r="CS389" s="233"/>
      <c r="CT389" s="233"/>
      <c r="CU389" s="233"/>
      <c r="CV389" s="233"/>
      <c r="CW389" s="233"/>
      <c r="CX389" s="231"/>
      <c r="CY389" s="233"/>
      <c r="CZ389" s="233"/>
      <c r="DA389" s="233"/>
      <c r="DB389" s="233"/>
      <c r="DC389" s="233"/>
      <c r="DD389" s="233"/>
      <c r="DE389" s="233"/>
      <c r="DF389" s="233"/>
      <c r="DG389" s="53">
        <v>524</v>
      </c>
      <c r="DH389" s="53">
        <v>545</v>
      </c>
      <c r="DI389" s="53">
        <v>539</v>
      </c>
      <c r="DJ389" s="54">
        <v>530</v>
      </c>
      <c r="DP389" s="287"/>
      <c r="DQ389" s="287"/>
      <c r="DR389" s="287"/>
      <c r="DS389" s="287"/>
      <c r="DT389" s="287"/>
      <c r="DU389" s="287"/>
      <c r="DV389" s="287"/>
      <c r="DW389" s="287"/>
      <c r="DX389" s="287"/>
    </row>
    <row r="390" spans="2:128" x14ac:dyDescent="0.25">
      <c r="B390" s="239"/>
      <c r="C390" s="51" t="s">
        <v>280</v>
      </c>
      <c r="D390" s="231"/>
      <c r="E390" s="231"/>
      <c r="F390" s="231"/>
      <c r="G390" s="232"/>
      <c r="H390" s="233"/>
      <c r="I390" s="233"/>
      <c r="J390" s="233"/>
      <c r="K390" s="233"/>
      <c r="L390" s="233"/>
      <c r="M390" s="233"/>
      <c r="N390" s="233"/>
      <c r="O390" s="233"/>
      <c r="P390" s="233"/>
      <c r="Q390" s="233"/>
      <c r="R390" s="231"/>
      <c r="S390" s="233"/>
      <c r="T390" s="233"/>
      <c r="U390" s="233"/>
      <c r="V390" s="233"/>
      <c r="W390" s="233"/>
      <c r="X390" s="233"/>
      <c r="Y390" s="233"/>
      <c r="Z390" s="233"/>
      <c r="AA390" s="233"/>
      <c r="AB390" s="233"/>
      <c r="AC390" s="233"/>
      <c r="AD390" s="231"/>
      <c r="AE390" s="233"/>
      <c r="AF390" s="233"/>
      <c r="AG390" s="234"/>
      <c r="AH390" s="233"/>
      <c r="AI390" s="233"/>
      <c r="AJ390" s="233"/>
      <c r="AK390" s="233"/>
      <c r="AL390" s="233"/>
      <c r="AM390" s="233"/>
      <c r="AN390" s="233"/>
      <c r="AO390" s="233"/>
      <c r="AP390" s="231"/>
      <c r="AQ390" s="232"/>
      <c r="AR390" s="233"/>
      <c r="AS390" s="233"/>
      <c r="AT390" s="233"/>
      <c r="AU390" s="233"/>
      <c r="AV390" s="233"/>
      <c r="AW390" s="233"/>
      <c r="AX390" s="233"/>
      <c r="AY390" s="233"/>
      <c r="AZ390" s="233"/>
      <c r="BA390" s="233"/>
      <c r="BB390" s="231"/>
      <c r="BC390" s="232"/>
      <c r="BD390" s="233"/>
      <c r="BE390" s="233"/>
      <c r="BF390" s="233"/>
      <c r="BG390" s="233"/>
      <c r="BH390" s="233"/>
      <c r="BI390" s="233"/>
      <c r="BJ390" s="233"/>
      <c r="BK390" s="233"/>
      <c r="BL390" s="233"/>
      <c r="BM390" s="233"/>
      <c r="BN390" s="231"/>
      <c r="BO390" s="232"/>
      <c r="BP390" s="233"/>
      <c r="BQ390" s="233"/>
      <c r="BR390" s="233"/>
      <c r="BS390" s="233"/>
      <c r="BT390" s="233"/>
      <c r="BU390" s="233"/>
      <c r="BV390" s="233"/>
      <c r="BW390" s="233"/>
      <c r="BX390" s="233"/>
      <c r="BY390" s="233"/>
      <c r="BZ390" s="231"/>
      <c r="CA390" s="233"/>
      <c r="CB390" s="233"/>
      <c r="CC390" s="233"/>
      <c r="CD390" s="233"/>
      <c r="CE390" s="233"/>
      <c r="CF390" s="233"/>
      <c r="CG390" s="233"/>
      <c r="CH390" s="233"/>
      <c r="CI390" s="233"/>
      <c r="CJ390" s="233"/>
      <c r="CK390" s="233"/>
      <c r="CL390" s="231"/>
      <c r="CM390" s="233"/>
      <c r="CN390" s="233"/>
      <c r="CO390" s="233"/>
      <c r="CP390" s="233"/>
      <c r="CQ390" s="233"/>
      <c r="CR390" s="233"/>
      <c r="CS390" s="233"/>
      <c r="CT390" s="233"/>
      <c r="CU390" s="233"/>
      <c r="CV390" s="233"/>
      <c r="CW390" s="233"/>
      <c r="CX390" s="231"/>
      <c r="CY390" s="233"/>
      <c r="CZ390" s="233"/>
      <c r="DA390" s="233"/>
      <c r="DB390" s="233"/>
      <c r="DC390" s="233"/>
      <c r="DD390" s="233"/>
      <c r="DE390" s="233"/>
      <c r="DF390" s="233"/>
      <c r="DG390" s="53">
        <v>259</v>
      </c>
      <c r="DH390" s="53">
        <v>272</v>
      </c>
      <c r="DI390" s="53">
        <v>259</v>
      </c>
      <c r="DJ390" s="54">
        <v>256</v>
      </c>
    </row>
    <row r="391" spans="2:128" x14ac:dyDescent="0.25">
      <c r="B391" s="239"/>
      <c r="C391" s="51" t="s">
        <v>281</v>
      </c>
      <c r="D391" s="231"/>
      <c r="E391" s="231"/>
      <c r="F391" s="231"/>
      <c r="G391" s="232"/>
      <c r="H391" s="233"/>
      <c r="I391" s="233"/>
      <c r="J391" s="233"/>
      <c r="K391" s="233"/>
      <c r="L391" s="233"/>
      <c r="M391" s="233"/>
      <c r="N391" s="233"/>
      <c r="O391" s="233"/>
      <c r="P391" s="233"/>
      <c r="Q391" s="233"/>
      <c r="R391" s="231"/>
      <c r="S391" s="233"/>
      <c r="T391" s="233"/>
      <c r="U391" s="233"/>
      <c r="V391" s="233"/>
      <c r="W391" s="233"/>
      <c r="X391" s="233"/>
      <c r="Y391" s="233"/>
      <c r="Z391" s="233"/>
      <c r="AA391" s="233"/>
      <c r="AB391" s="233"/>
      <c r="AC391" s="233"/>
      <c r="AD391" s="231"/>
      <c r="AE391" s="233"/>
      <c r="AF391" s="233"/>
      <c r="AG391" s="234"/>
      <c r="AH391" s="233"/>
      <c r="AI391" s="233"/>
      <c r="AJ391" s="233"/>
      <c r="AK391" s="233"/>
      <c r="AL391" s="233"/>
      <c r="AM391" s="233"/>
      <c r="AN391" s="233"/>
      <c r="AO391" s="233"/>
      <c r="AP391" s="231"/>
      <c r="AQ391" s="232"/>
      <c r="AR391" s="233"/>
      <c r="AS391" s="233"/>
      <c r="AT391" s="233"/>
      <c r="AU391" s="233"/>
      <c r="AV391" s="233"/>
      <c r="AW391" s="233"/>
      <c r="AX391" s="233"/>
      <c r="AY391" s="233"/>
      <c r="AZ391" s="233"/>
      <c r="BA391" s="233"/>
      <c r="BB391" s="231"/>
      <c r="BC391" s="232"/>
      <c r="BD391" s="233"/>
      <c r="BE391" s="233"/>
      <c r="BF391" s="233"/>
      <c r="BG391" s="233"/>
      <c r="BH391" s="233"/>
      <c r="BI391" s="233"/>
      <c r="BJ391" s="233"/>
      <c r="BK391" s="233"/>
      <c r="BL391" s="233"/>
      <c r="BM391" s="233"/>
      <c r="BN391" s="231"/>
      <c r="BO391" s="232"/>
      <c r="BP391" s="233"/>
      <c r="BQ391" s="233"/>
      <c r="BR391" s="233"/>
      <c r="BS391" s="233"/>
      <c r="BT391" s="233"/>
      <c r="BU391" s="233"/>
      <c r="BV391" s="233"/>
      <c r="BW391" s="233"/>
      <c r="BX391" s="233"/>
      <c r="BY391" s="233"/>
      <c r="BZ391" s="231"/>
      <c r="CA391" s="233"/>
      <c r="CB391" s="233"/>
      <c r="CC391" s="233"/>
      <c r="CD391" s="233"/>
      <c r="CE391" s="233"/>
      <c r="CF391" s="233"/>
      <c r="CG391" s="233"/>
      <c r="CH391" s="233"/>
      <c r="CI391" s="233"/>
      <c r="CJ391" s="233"/>
      <c r="CK391" s="233"/>
      <c r="CL391" s="231"/>
      <c r="CM391" s="233"/>
      <c r="CN391" s="233"/>
      <c r="CO391" s="233"/>
      <c r="CP391" s="233"/>
      <c r="CQ391" s="233"/>
      <c r="CR391" s="233"/>
      <c r="CS391" s="233"/>
      <c r="CT391" s="233"/>
      <c r="CU391" s="233"/>
      <c r="CV391" s="233"/>
      <c r="CW391" s="233"/>
      <c r="CX391" s="231"/>
      <c r="CY391" s="233"/>
      <c r="CZ391" s="233"/>
      <c r="DA391" s="233"/>
      <c r="DB391" s="233"/>
      <c r="DC391" s="233"/>
      <c r="DD391" s="233"/>
      <c r="DE391" s="233"/>
      <c r="DF391" s="233"/>
      <c r="DG391" s="53">
        <v>44</v>
      </c>
      <c r="DH391" s="53">
        <v>44</v>
      </c>
      <c r="DI391" s="53">
        <v>44</v>
      </c>
      <c r="DJ391" s="54">
        <v>44</v>
      </c>
    </row>
    <row r="392" spans="2:128" x14ac:dyDescent="0.25">
      <c r="B392" s="239"/>
      <c r="C392" s="51" t="s">
        <v>282</v>
      </c>
      <c r="D392" s="231"/>
      <c r="E392" s="231"/>
      <c r="F392" s="231"/>
      <c r="G392" s="232"/>
      <c r="H392" s="233"/>
      <c r="I392" s="233"/>
      <c r="J392" s="233"/>
      <c r="K392" s="233"/>
      <c r="L392" s="233"/>
      <c r="M392" s="233"/>
      <c r="N392" s="233"/>
      <c r="O392" s="233"/>
      <c r="P392" s="233"/>
      <c r="Q392" s="233"/>
      <c r="R392" s="231"/>
      <c r="S392" s="233"/>
      <c r="T392" s="233"/>
      <c r="U392" s="233"/>
      <c r="V392" s="233"/>
      <c r="W392" s="233"/>
      <c r="X392" s="233"/>
      <c r="Y392" s="233"/>
      <c r="Z392" s="233"/>
      <c r="AA392" s="233"/>
      <c r="AB392" s="233"/>
      <c r="AC392" s="233"/>
      <c r="AD392" s="231"/>
      <c r="AE392" s="233"/>
      <c r="AF392" s="233"/>
      <c r="AG392" s="234"/>
      <c r="AH392" s="233"/>
      <c r="AI392" s="233"/>
      <c r="AJ392" s="233"/>
      <c r="AK392" s="233"/>
      <c r="AL392" s="233"/>
      <c r="AM392" s="233"/>
      <c r="AN392" s="233"/>
      <c r="AO392" s="233"/>
      <c r="AP392" s="231"/>
      <c r="AQ392" s="232"/>
      <c r="AR392" s="233"/>
      <c r="AS392" s="233"/>
      <c r="AT392" s="233"/>
      <c r="AU392" s="233"/>
      <c r="AV392" s="233"/>
      <c r="AW392" s="233"/>
      <c r="AX392" s="233"/>
      <c r="AY392" s="233"/>
      <c r="AZ392" s="233"/>
      <c r="BA392" s="233"/>
      <c r="BB392" s="231"/>
      <c r="BC392" s="232"/>
      <c r="BD392" s="233"/>
      <c r="BE392" s="233"/>
      <c r="BF392" s="233"/>
      <c r="BG392" s="233"/>
      <c r="BH392" s="233"/>
      <c r="BI392" s="233"/>
      <c r="BJ392" s="233"/>
      <c r="BK392" s="233"/>
      <c r="BL392" s="233"/>
      <c r="BM392" s="233"/>
      <c r="BN392" s="231"/>
      <c r="BO392" s="232"/>
      <c r="BP392" s="233"/>
      <c r="BQ392" s="233"/>
      <c r="BR392" s="233"/>
      <c r="BS392" s="233"/>
      <c r="BT392" s="233"/>
      <c r="BU392" s="233"/>
      <c r="BV392" s="233"/>
      <c r="BW392" s="233"/>
      <c r="BX392" s="233"/>
      <c r="BY392" s="233"/>
      <c r="BZ392" s="231"/>
      <c r="CA392" s="233"/>
      <c r="CB392" s="233"/>
      <c r="CC392" s="233"/>
      <c r="CD392" s="233"/>
      <c r="CE392" s="233"/>
      <c r="CF392" s="233"/>
      <c r="CG392" s="233"/>
      <c r="CH392" s="233"/>
      <c r="CI392" s="233"/>
      <c r="CJ392" s="233"/>
      <c r="CK392" s="233"/>
      <c r="CL392" s="231"/>
      <c r="CM392" s="233"/>
      <c r="CN392" s="233"/>
      <c r="CO392" s="233"/>
      <c r="CP392" s="233"/>
      <c r="CQ392" s="233"/>
      <c r="CR392" s="233"/>
      <c r="CS392" s="233"/>
      <c r="CT392" s="233"/>
      <c r="CU392" s="233"/>
      <c r="CV392" s="233"/>
      <c r="CW392" s="233"/>
      <c r="CX392" s="231"/>
      <c r="CY392" s="233"/>
      <c r="CZ392" s="233"/>
      <c r="DA392" s="233"/>
      <c r="DB392" s="233"/>
      <c r="DC392" s="233"/>
      <c r="DD392" s="233"/>
      <c r="DE392" s="233"/>
      <c r="DF392" s="233"/>
      <c r="DG392" s="53">
        <v>4853</v>
      </c>
      <c r="DH392" s="53">
        <v>5063</v>
      </c>
      <c r="DI392" s="53">
        <v>5082</v>
      </c>
      <c r="DJ392" s="54">
        <v>5130</v>
      </c>
    </row>
    <row r="393" spans="2:128" x14ac:dyDescent="0.25">
      <c r="B393" s="239"/>
      <c r="C393" s="51" t="s">
        <v>283</v>
      </c>
      <c r="D393" s="231"/>
      <c r="E393" s="231"/>
      <c r="F393" s="231"/>
      <c r="G393" s="232"/>
      <c r="H393" s="233"/>
      <c r="I393" s="233"/>
      <c r="J393" s="233"/>
      <c r="K393" s="233"/>
      <c r="L393" s="233"/>
      <c r="M393" s="233"/>
      <c r="N393" s="233"/>
      <c r="O393" s="233"/>
      <c r="P393" s="233"/>
      <c r="Q393" s="233"/>
      <c r="R393" s="231"/>
      <c r="S393" s="233"/>
      <c r="T393" s="233"/>
      <c r="U393" s="233"/>
      <c r="V393" s="233"/>
      <c r="W393" s="233"/>
      <c r="X393" s="233"/>
      <c r="Y393" s="233"/>
      <c r="Z393" s="233"/>
      <c r="AA393" s="233"/>
      <c r="AB393" s="233"/>
      <c r="AC393" s="233"/>
      <c r="AD393" s="231"/>
      <c r="AE393" s="233"/>
      <c r="AF393" s="233"/>
      <c r="AG393" s="234"/>
      <c r="AH393" s="233"/>
      <c r="AI393" s="233"/>
      <c r="AJ393" s="233"/>
      <c r="AK393" s="233"/>
      <c r="AL393" s="233"/>
      <c r="AM393" s="233"/>
      <c r="AN393" s="233"/>
      <c r="AO393" s="233"/>
      <c r="AP393" s="231"/>
      <c r="AQ393" s="232"/>
      <c r="AR393" s="233"/>
      <c r="AS393" s="233"/>
      <c r="AT393" s="233"/>
      <c r="AU393" s="233"/>
      <c r="AV393" s="233"/>
      <c r="AW393" s="233"/>
      <c r="AX393" s="233"/>
      <c r="AY393" s="233"/>
      <c r="AZ393" s="233"/>
      <c r="BA393" s="233"/>
      <c r="BB393" s="231"/>
      <c r="BC393" s="232"/>
      <c r="BD393" s="233"/>
      <c r="BE393" s="233"/>
      <c r="BF393" s="233"/>
      <c r="BG393" s="233"/>
      <c r="BH393" s="233"/>
      <c r="BI393" s="233"/>
      <c r="BJ393" s="233"/>
      <c r="BK393" s="233"/>
      <c r="BL393" s="233"/>
      <c r="BM393" s="233"/>
      <c r="BN393" s="231"/>
      <c r="BO393" s="232"/>
      <c r="BP393" s="233"/>
      <c r="BQ393" s="233"/>
      <c r="BR393" s="233"/>
      <c r="BS393" s="233"/>
      <c r="BT393" s="233"/>
      <c r="BU393" s="233"/>
      <c r="BV393" s="233"/>
      <c r="BW393" s="233"/>
      <c r="BX393" s="233"/>
      <c r="BY393" s="233"/>
      <c r="BZ393" s="231"/>
      <c r="CA393" s="233"/>
      <c r="CB393" s="233"/>
      <c r="CC393" s="233"/>
      <c r="CD393" s="233"/>
      <c r="CE393" s="233"/>
      <c r="CF393" s="233"/>
      <c r="CG393" s="233"/>
      <c r="CH393" s="233"/>
      <c r="CI393" s="233"/>
      <c r="CJ393" s="233"/>
      <c r="CK393" s="233"/>
      <c r="CL393" s="231"/>
      <c r="CM393" s="233"/>
      <c r="CN393" s="233"/>
      <c r="CO393" s="233"/>
      <c r="CP393" s="233"/>
      <c r="CQ393" s="233"/>
      <c r="CR393" s="233"/>
      <c r="CS393" s="233"/>
      <c r="CT393" s="233"/>
      <c r="CU393" s="233"/>
      <c r="CV393" s="233"/>
      <c r="CW393" s="233"/>
      <c r="CX393" s="231"/>
      <c r="CY393" s="233"/>
      <c r="CZ393" s="233"/>
      <c r="DA393" s="233"/>
      <c r="DB393" s="233"/>
      <c r="DC393" s="233"/>
      <c r="DD393" s="233"/>
      <c r="DE393" s="233"/>
      <c r="DF393" s="233"/>
      <c r="DG393" s="53">
        <v>37</v>
      </c>
      <c r="DH393" s="53">
        <v>37</v>
      </c>
      <c r="DI393" s="53">
        <v>38</v>
      </c>
      <c r="DJ393" s="54">
        <v>38</v>
      </c>
    </row>
    <row r="394" spans="2:128" x14ac:dyDescent="0.25">
      <c r="B394" s="239"/>
      <c r="C394" s="51" t="s">
        <v>284</v>
      </c>
      <c r="D394" s="231"/>
      <c r="E394" s="231"/>
      <c r="F394" s="231"/>
      <c r="G394" s="232"/>
      <c r="H394" s="233"/>
      <c r="I394" s="233"/>
      <c r="J394" s="233"/>
      <c r="K394" s="233"/>
      <c r="L394" s="233"/>
      <c r="M394" s="233"/>
      <c r="N394" s="233"/>
      <c r="O394" s="233"/>
      <c r="P394" s="233"/>
      <c r="Q394" s="233"/>
      <c r="R394" s="231"/>
      <c r="S394" s="233"/>
      <c r="T394" s="233"/>
      <c r="U394" s="233"/>
      <c r="V394" s="233"/>
      <c r="W394" s="233"/>
      <c r="X394" s="233"/>
      <c r="Y394" s="233"/>
      <c r="Z394" s="233"/>
      <c r="AA394" s="233"/>
      <c r="AB394" s="233"/>
      <c r="AC394" s="233"/>
      <c r="AD394" s="231"/>
      <c r="AE394" s="233"/>
      <c r="AF394" s="233"/>
      <c r="AG394" s="234"/>
      <c r="AH394" s="233"/>
      <c r="AI394" s="233"/>
      <c r="AJ394" s="233"/>
      <c r="AK394" s="233"/>
      <c r="AL394" s="233"/>
      <c r="AM394" s="233"/>
      <c r="AN394" s="233"/>
      <c r="AO394" s="233"/>
      <c r="AP394" s="231"/>
      <c r="AQ394" s="232"/>
      <c r="AR394" s="233"/>
      <c r="AS394" s="233"/>
      <c r="AT394" s="233"/>
      <c r="AU394" s="233"/>
      <c r="AV394" s="233"/>
      <c r="AW394" s="233"/>
      <c r="AX394" s="233"/>
      <c r="AY394" s="233"/>
      <c r="AZ394" s="233"/>
      <c r="BA394" s="233"/>
      <c r="BB394" s="231"/>
      <c r="BC394" s="232"/>
      <c r="BD394" s="233"/>
      <c r="BE394" s="233"/>
      <c r="BF394" s="233"/>
      <c r="BG394" s="233"/>
      <c r="BH394" s="233"/>
      <c r="BI394" s="233"/>
      <c r="BJ394" s="233"/>
      <c r="BK394" s="233"/>
      <c r="BL394" s="233"/>
      <c r="BM394" s="233"/>
      <c r="BN394" s="231"/>
      <c r="BO394" s="232"/>
      <c r="BP394" s="233"/>
      <c r="BQ394" s="233"/>
      <c r="BR394" s="233"/>
      <c r="BS394" s="233"/>
      <c r="BT394" s="233"/>
      <c r="BU394" s="233"/>
      <c r="BV394" s="233"/>
      <c r="BW394" s="233"/>
      <c r="BX394" s="233"/>
      <c r="BY394" s="233"/>
      <c r="BZ394" s="231"/>
      <c r="CA394" s="233"/>
      <c r="CB394" s="233"/>
      <c r="CC394" s="233"/>
      <c r="CD394" s="233"/>
      <c r="CE394" s="233"/>
      <c r="CF394" s="233"/>
      <c r="CG394" s="233"/>
      <c r="CH394" s="233"/>
      <c r="CI394" s="233"/>
      <c r="CJ394" s="233"/>
      <c r="CK394" s="233"/>
      <c r="CL394" s="231"/>
      <c r="CM394" s="233"/>
      <c r="CN394" s="233"/>
      <c r="CO394" s="233"/>
      <c r="CP394" s="233"/>
      <c r="CQ394" s="233"/>
      <c r="CR394" s="233"/>
      <c r="CS394" s="233"/>
      <c r="CT394" s="233"/>
      <c r="CU394" s="233"/>
      <c r="CV394" s="233"/>
      <c r="CW394" s="233"/>
      <c r="CX394" s="231"/>
      <c r="CY394" s="233"/>
      <c r="CZ394" s="233"/>
      <c r="DA394" s="233"/>
      <c r="DB394" s="233"/>
      <c r="DC394" s="233"/>
      <c r="DD394" s="233"/>
      <c r="DE394" s="233"/>
      <c r="DF394" s="233"/>
      <c r="DG394" s="53">
        <v>106</v>
      </c>
      <c r="DH394" s="53">
        <v>104</v>
      </c>
      <c r="DI394" s="53">
        <v>100</v>
      </c>
      <c r="DJ394" s="54">
        <v>97</v>
      </c>
    </row>
    <row r="395" spans="2:128" x14ac:dyDescent="0.25">
      <c r="B395" s="239"/>
      <c r="C395" s="51" t="s">
        <v>285</v>
      </c>
      <c r="D395" s="231"/>
      <c r="E395" s="231"/>
      <c r="F395" s="231"/>
      <c r="G395" s="232"/>
      <c r="H395" s="233"/>
      <c r="I395" s="233"/>
      <c r="J395" s="233"/>
      <c r="K395" s="233"/>
      <c r="L395" s="233"/>
      <c r="M395" s="233"/>
      <c r="N395" s="233"/>
      <c r="O395" s="233"/>
      <c r="P395" s="233"/>
      <c r="Q395" s="233"/>
      <c r="R395" s="231"/>
      <c r="S395" s="233"/>
      <c r="T395" s="233"/>
      <c r="U395" s="233"/>
      <c r="V395" s="233"/>
      <c r="W395" s="233"/>
      <c r="X395" s="233"/>
      <c r="Y395" s="233"/>
      <c r="Z395" s="233"/>
      <c r="AA395" s="233"/>
      <c r="AB395" s="233"/>
      <c r="AC395" s="233"/>
      <c r="AD395" s="231"/>
      <c r="AE395" s="233"/>
      <c r="AF395" s="233"/>
      <c r="AG395" s="234"/>
      <c r="AH395" s="233"/>
      <c r="AI395" s="233"/>
      <c r="AJ395" s="233"/>
      <c r="AK395" s="233"/>
      <c r="AL395" s="233"/>
      <c r="AM395" s="233"/>
      <c r="AN395" s="233"/>
      <c r="AO395" s="233"/>
      <c r="AP395" s="231"/>
      <c r="AQ395" s="232"/>
      <c r="AR395" s="233"/>
      <c r="AS395" s="233"/>
      <c r="AT395" s="233"/>
      <c r="AU395" s="233"/>
      <c r="AV395" s="233"/>
      <c r="AW395" s="233"/>
      <c r="AX395" s="233"/>
      <c r="AY395" s="233"/>
      <c r="AZ395" s="233"/>
      <c r="BA395" s="233"/>
      <c r="BB395" s="231"/>
      <c r="BC395" s="232"/>
      <c r="BD395" s="233"/>
      <c r="BE395" s="233"/>
      <c r="BF395" s="233"/>
      <c r="BG395" s="233"/>
      <c r="BH395" s="233"/>
      <c r="BI395" s="233"/>
      <c r="BJ395" s="233"/>
      <c r="BK395" s="233"/>
      <c r="BL395" s="233"/>
      <c r="BM395" s="233"/>
      <c r="BN395" s="231"/>
      <c r="BO395" s="232"/>
      <c r="BP395" s="233"/>
      <c r="BQ395" s="233"/>
      <c r="BR395" s="233"/>
      <c r="BS395" s="233"/>
      <c r="BT395" s="233"/>
      <c r="BU395" s="233"/>
      <c r="BV395" s="233"/>
      <c r="BW395" s="233"/>
      <c r="BX395" s="233"/>
      <c r="BY395" s="233"/>
      <c r="BZ395" s="231"/>
      <c r="CA395" s="233"/>
      <c r="CB395" s="233"/>
      <c r="CC395" s="233"/>
      <c r="CD395" s="233"/>
      <c r="CE395" s="233"/>
      <c r="CF395" s="233"/>
      <c r="CG395" s="233"/>
      <c r="CH395" s="233"/>
      <c r="CI395" s="233"/>
      <c r="CJ395" s="233"/>
      <c r="CK395" s="233"/>
      <c r="CL395" s="231"/>
      <c r="CM395" s="233"/>
      <c r="CN395" s="233"/>
      <c r="CO395" s="233"/>
      <c r="CP395" s="233"/>
      <c r="CQ395" s="233"/>
      <c r="CR395" s="233"/>
      <c r="CS395" s="233"/>
      <c r="CT395" s="233"/>
      <c r="CU395" s="233"/>
      <c r="CV395" s="233"/>
      <c r="CW395" s="233"/>
      <c r="CX395" s="231"/>
      <c r="CY395" s="233"/>
      <c r="CZ395" s="233"/>
      <c r="DA395" s="233"/>
      <c r="DB395" s="233"/>
      <c r="DC395" s="233"/>
      <c r="DD395" s="233"/>
      <c r="DE395" s="233"/>
      <c r="DF395" s="233"/>
      <c r="DG395" s="53">
        <v>37</v>
      </c>
      <c r="DH395" s="53">
        <v>37</v>
      </c>
      <c r="DI395" s="53">
        <v>37</v>
      </c>
      <c r="DJ395" s="54">
        <v>37</v>
      </c>
    </row>
    <row r="396" spans="2:128" x14ac:dyDescent="0.25">
      <c r="B396" s="239"/>
      <c r="C396" s="51" t="s">
        <v>293</v>
      </c>
      <c r="D396" s="231"/>
      <c r="E396" s="231"/>
      <c r="F396" s="231"/>
      <c r="G396" s="232"/>
      <c r="H396" s="233"/>
      <c r="I396" s="233"/>
      <c r="J396" s="233"/>
      <c r="K396" s="233"/>
      <c r="L396" s="233"/>
      <c r="M396" s="233"/>
      <c r="N396" s="233"/>
      <c r="O396" s="233"/>
      <c r="P396" s="233"/>
      <c r="Q396" s="233"/>
      <c r="R396" s="231"/>
      <c r="S396" s="233"/>
      <c r="T396" s="233"/>
      <c r="U396" s="233"/>
      <c r="V396" s="233"/>
      <c r="W396" s="233"/>
      <c r="X396" s="233"/>
      <c r="Y396" s="233"/>
      <c r="Z396" s="233"/>
      <c r="AA396" s="233"/>
      <c r="AB396" s="233"/>
      <c r="AC396" s="233"/>
      <c r="AD396" s="231"/>
      <c r="AE396" s="233"/>
      <c r="AF396" s="233"/>
      <c r="AG396" s="234"/>
      <c r="AH396" s="233"/>
      <c r="AI396" s="233"/>
      <c r="AJ396" s="233"/>
      <c r="AK396" s="233"/>
      <c r="AL396" s="233"/>
      <c r="AM396" s="233"/>
      <c r="AN396" s="233"/>
      <c r="AO396" s="233"/>
      <c r="AP396" s="231"/>
      <c r="AQ396" s="232"/>
      <c r="AR396" s="233"/>
      <c r="AS396" s="233"/>
      <c r="AT396" s="233"/>
      <c r="AU396" s="233"/>
      <c r="AV396" s="233"/>
      <c r="AW396" s="233"/>
      <c r="AX396" s="233"/>
      <c r="AY396" s="233"/>
      <c r="AZ396" s="233"/>
      <c r="BA396" s="233"/>
      <c r="BB396" s="231"/>
      <c r="BC396" s="232"/>
      <c r="BD396" s="233"/>
      <c r="BE396" s="233"/>
      <c r="BF396" s="233"/>
      <c r="BG396" s="233"/>
      <c r="BH396" s="233"/>
      <c r="BI396" s="233"/>
      <c r="BJ396" s="233"/>
      <c r="BK396" s="233"/>
      <c r="BL396" s="233"/>
      <c r="BM396" s="233"/>
      <c r="BN396" s="231"/>
      <c r="BO396" s="232"/>
      <c r="BP396" s="233"/>
      <c r="BQ396" s="233"/>
      <c r="BR396" s="233"/>
      <c r="BS396" s="233"/>
      <c r="BT396" s="233"/>
      <c r="BU396" s="233"/>
      <c r="BV396" s="233"/>
      <c r="BW396" s="233"/>
      <c r="BX396" s="233"/>
      <c r="BY396" s="233"/>
      <c r="BZ396" s="231"/>
      <c r="CA396" s="233"/>
      <c r="CB396" s="233"/>
      <c r="CC396" s="233"/>
      <c r="CD396" s="233"/>
      <c r="CE396" s="233"/>
      <c r="CF396" s="233"/>
      <c r="CG396" s="233"/>
      <c r="CH396" s="233"/>
      <c r="CI396" s="233"/>
      <c r="CJ396" s="233"/>
      <c r="CK396" s="233"/>
      <c r="CL396" s="231"/>
      <c r="CM396" s="233"/>
      <c r="CN396" s="233"/>
      <c r="CO396" s="233"/>
      <c r="CP396" s="233"/>
      <c r="CQ396" s="233"/>
      <c r="CR396" s="233"/>
      <c r="CS396" s="233"/>
      <c r="CT396" s="233"/>
      <c r="CU396" s="233"/>
      <c r="CV396" s="233"/>
      <c r="CW396" s="233"/>
      <c r="CX396" s="231"/>
      <c r="CY396" s="233"/>
      <c r="CZ396" s="233"/>
      <c r="DA396" s="233"/>
      <c r="DB396" s="233"/>
      <c r="DC396" s="233"/>
      <c r="DD396" s="233"/>
      <c r="DE396" s="233"/>
      <c r="DF396" s="233"/>
      <c r="DG396" s="53">
        <v>4</v>
      </c>
      <c r="DH396" s="53">
        <v>4</v>
      </c>
      <c r="DI396" s="53">
        <v>4</v>
      </c>
      <c r="DJ396" s="54">
        <v>4</v>
      </c>
    </row>
    <row r="397" spans="2:128" ht="13" thickBot="1" x14ac:dyDescent="0.3">
      <c r="B397" s="240"/>
      <c r="C397" s="56" t="s">
        <v>296</v>
      </c>
      <c r="D397" s="235"/>
      <c r="E397" s="235"/>
      <c r="F397" s="235"/>
      <c r="G397" s="236"/>
      <c r="H397" s="237"/>
      <c r="I397" s="237"/>
      <c r="J397" s="237"/>
      <c r="K397" s="237"/>
      <c r="L397" s="237"/>
      <c r="M397" s="237"/>
      <c r="N397" s="237"/>
      <c r="O397" s="237"/>
      <c r="P397" s="237"/>
      <c r="Q397" s="237"/>
      <c r="R397" s="235"/>
      <c r="S397" s="237"/>
      <c r="T397" s="237"/>
      <c r="U397" s="237"/>
      <c r="V397" s="237"/>
      <c r="W397" s="237"/>
      <c r="X397" s="237"/>
      <c r="Y397" s="237"/>
      <c r="Z397" s="237"/>
      <c r="AA397" s="237"/>
      <c r="AB397" s="237"/>
      <c r="AC397" s="237"/>
      <c r="AD397" s="235"/>
      <c r="AE397" s="237"/>
      <c r="AF397" s="237"/>
      <c r="AG397" s="238"/>
      <c r="AH397" s="237"/>
      <c r="AI397" s="237"/>
      <c r="AJ397" s="237"/>
      <c r="AK397" s="237"/>
      <c r="AL397" s="237"/>
      <c r="AM397" s="237"/>
      <c r="AN397" s="237"/>
      <c r="AO397" s="237"/>
      <c r="AP397" s="235"/>
      <c r="AQ397" s="236"/>
      <c r="AR397" s="237"/>
      <c r="AS397" s="237"/>
      <c r="AT397" s="237"/>
      <c r="AU397" s="237"/>
      <c r="AV397" s="237"/>
      <c r="AW397" s="237"/>
      <c r="AX397" s="237"/>
      <c r="AY397" s="237"/>
      <c r="AZ397" s="237"/>
      <c r="BA397" s="237"/>
      <c r="BB397" s="235"/>
      <c r="BC397" s="236"/>
      <c r="BD397" s="237"/>
      <c r="BE397" s="237"/>
      <c r="BF397" s="237"/>
      <c r="BG397" s="237"/>
      <c r="BH397" s="237"/>
      <c r="BI397" s="237"/>
      <c r="BJ397" s="237"/>
      <c r="BK397" s="237"/>
      <c r="BL397" s="237"/>
      <c r="BM397" s="237"/>
      <c r="BN397" s="235"/>
      <c r="BO397" s="236"/>
      <c r="BP397" s="237"/>
      <c r="BQ397" s="237"/>
      <c r="BR397" s="237"/>
      <c r="BS397" s="237"/>
      <c r="BT397" s="237"/>
      <c r="BU397" s="237"/>
      <c r="BV397" s="237"/>
      <c r="BW397" s="237"/>
      <c r="BX397" s="237"/>
      <c r="BY397" s="237"/>
      <c r="BZ397" s="235"/>
      <c r="CA397" s="237"/>
      <c r="CB397" s="237"/>
      <c r="CC397" s="237"/>
      <c r="CD397" s="237"/>
      <c r="CE397" s="237"/>
      <c r="CF397" s="237"/>
      <c r="CG397" s="237"/>
      <c r="CH397" s="237"/>
      <c r="CI397" s="237"/>
      <c r="CJ397" s="237"/>
      <c r="CK397" s="237"/>
      <c r="CL397" s="235"/>
      <c r="CM397" s="237"/>
      <c r="CN397" s="237"/>
      <c r="CO397" s="237"/>
      <c r="CP397" s="237"/>
      <c r="CQ397" s="237"/>
      <c r="CR397" s="237"/>
      <c r="CS397" s="237"/>
      <c r="CT397" s="237"/>
      <c r="CU397" s="237"/>
      <c r="CV397" s="237"/>
      <c r="CW397" s="237"/>
      <c r="CX397" s="235"/>
      <c r="CY397" s="237"/>
      <c r="CZ397" s="237"/>
      <c r="DA397" s="237"/>
      <c r="DB397" s="237"/>
      <c r="DC397" s="237"/>
      <c r="DD397" s="237"/>
      <c r="DE397" s="237"/>
      <c r="DF397" s="237"/>
      <c r="DG397" s="58">
        <v>1523</v>
      </c>
      <c r="DH397" s="58">
        <v>1575</v>
      </c>
      <c r="DI397" s="58">
        <v>1561</v>
      </c>
      <c r="DJ397" s="59">
        <v>1601</v>
      </c>
    </row>
    <row r="398" spans="2:128" ht="13" thickBot="1" x14ac:dyDescent="0.3">
      <c r="B398" s="60" t="s">
        <v>512</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82">SUM(DH377:DH397)</f>
        <v>54712</v>
      </c>
      <c r="DI398" s="63">
        <f t="shared" si="82"/>
        <v>54871</v>
      </c>
      <c r="DJ398" s="64">
        <f t="shared" si="82"/>
        <v>55410</v>
      </c>
    </row>
    <row r="399" spans="2:128" ht="13" thickBot="1" x14ac:dyDescent="0.3">
      <c r="B399" s="219" t="s">
        <v>453</v>
      </c>
      <c r="C399" s="220"/>
      <c r="D399" s="223">
        <f t="shared" ref="D399:BO399" si="83">+D18+D28+D39+D56+D95+D129+D160+D215+D248+D280+D292+D304+D358+D371+D376</f>
        <v>1331919</v>
      </c>
      <c r="E399" s="223">
        <f t="shared" si="83"/>
        <v>1439009</v>
      </c>
      <c r="F399" s="223">
        <f t="shared" si="83"/>
        <v>1695034</v>
      </c>
      <c r="G399" s="221">
        <f t="shared" si="83"/>
        <v>1698908</v>
      </c>
      <c r="H399" s="222">
        <f t="shared" si="83"/>
        <v>1697983</v>
      </c>
      <c r="I399" s="222">
        <f t="shared" si="83"/>
        <v>1708303</v>
      </c>
      <c r="J399" s="222">
        <f t="shared" si="83"/>
        <v>1731518</v>
      </c>
      <c r="K399" s="222">
        <f t="shared" si="83"/>
        <v>1752810</v>
      </c>
      <c r="L399" s="222">
        <f t="shared" si="83"/>
        <v>1749458</v>
      </c>
      <c r="M399" s="222">
        <f t="shared" si="83"/>
        <v>1770485</v>
      </c>
      <c r="N399" s="222">
        <f t="shared" si="83"/>
        <v>1793594</v>
      </c>
      <c r="O399" s="222">
        <f t="shared" si="83"/>
        <v>1808189</v>
      </c>
      <c r="P399" s="222">
        <f t="shared" si="83"/>
        <v>1803662</v>
      </c>
      <c r="Q399" s="222">
        <f t="shared" si="83"/>
        <v>1816980</v>
      </c>
      <c r="R399" s="223">
        <f t="shared" si="83"/>
        <v>1819564</v>
      </c>
      <c r="S399" s="222">
        <f t="shared" si="83"/>
        <v>1819146</v>
      </c>
      <c r="T399" s="222">
        <f t="shared" si="83"/>
        <v>1823656</v>
      </c>
      <c r="U399" s="222">
        <f t="shared" si="83"/>
        <v>1855054</v>
      </c>
      <c r="V399" s="222">
        <f t="shared" si="83"/>
        <v>1879451</v>
      </c>
      <c r="W399" s="222">
        <f t="shared" si="83"/>
        <v>1910017</v>
      </c>
      <c r="X399" s="222">
        <f t="shared" si="83"/>
        <v>1932809</v>
      </c>
      <c r="Y399" s="222">
        <f t="shared" si="83"/>
        <v>1953417</v>
      </c>
      <c r="Z399" s="222">
        <f t="shared" si="83"/>
        <v>1977708</v>
      </c>
      <c r="AA399" s="222">
        <f t="shared" si="83"/>
        <v>1992753</v>
      </c>
      <c r="AB399" s="222">
        <f t="shared" si="83"/>
        <v>2005472</v>
      </c>
      <c r="AC399" s="222">
        <f t="shared" si="83"/>
        <v>2021209</v>
      </c>
      <c r="AD399" s="223">
        <f t="shared" si="83"/>
        <v>2025042</v>
      </c>
      <c r="AE399" s="222">
        <f t="shared" si="83"/>
        <v>2022882</v>
      </c>
      <c r="AF399" s="222">
        <f t="shared" si="83"/>
        <v>2029256</v>
      </c>
      <c r="AG399" s="224">
        <f t="shared" si="83"/>
        <v>2031572</v>
      </c>
      <c r="AH399" s="222">
        <f t="shared" si="83"/>
        <v>2070145</v>
      </c>
      <c r="AI399" s="222">
        <f t="shared" si="83"/>
        <v>2095838</v>
      </c>
      <c r="AJ399" s="222">
        <f t="shared" si="83"/>
        <v>2097445</v>
      </c>
      <c r="AK399" s="222">
        <f t="shared" si="83"/>
        <v>2123653</v>
      </c>
      <c r="AL399" s="222">
        <f t="shared" si="83"/>
        <v>2152841</v>
      </c>
      <c r="AM399" s="222">
        <f t="shared" si="83"/>
        <v>2158206</v>
      </c>
      <c r="AN399" s="222">
        <f t="shared" si="83"/>
        <v>2177284</v>
      </c>
      <c r="AO399" s="222">
        <f t="shared" si="83"/>
        <v>2187644</v>
      </c>
      <c r="AP399" s="223">
        <f t="shared" si="83"/>
        <v>2186173</v>
      </c>
      <c r="AQ399" s="221">
        <f t="shared" si="83"/>
        <v>2189991</v>
      </c>
      <c r="AR399" s="222">
        <f t="shared" si="83"/>
        <v>2194942</v>
      </c>
      <c r="AS399" s="222">
        <f t="shared" si="83"/>
        <v>2235805</v>
      </c>
      <c r="AT399" s="222">
        <f t="shared" si="83"/>
        <v>2225137</v>
      </c>
      <c r="AU399" s="222">
        <f t="shared" si="83"/>
        <v>2244527</v>
      </c>
      <c r="AV399" s="222">
        <f t="shared" si="83"/>
        <v>2260443</v>
      </c>
      <c r="AW399" s="222">
        <f t="shared" si="83"/>
        <v>2283719</v>
      </c>
      <c r="AX399" s="222">
        <f t="shared" si="83"/>
        <v>2285037</v>
      </c>
      <c r="AY399" s="222">
        <f t="shared" si="83"/>
        <v>2288676</v>
      </c>
      <c r="AZ399" s="222">
        <f t="shared" si="83"/>
        <v>2314409</v>
      </c>
      <c r="BA399" s="222">
        <f t="shared" si="83"/>
        <v>2313618</v>
      </c>
      <c r="BB399" s="223">
        <f t="shared" si="83"/>
        <v>2309572</v>
      </c>
      <c r="BC399" s="221">
        <f t="shared" si="83"/>
        <v>2308352</v>
      </c>
      <c r="BD399" s="222">
        <f t="shared" si="83"/>
        <v>2287815</v>
      </c>
      <c r="BE399" s="222">
        <f t="shared" si="83"/>
        <v>2352875</v>
      </c>
      <c r="BF399" s="222">
        <f t="shared" si="83"/>
        <v>2375672</v>
      </c>
      <c r="BG399" s="222">
        <f t="shared" si="83"/>
        <v>2391033</v>
      </c>
      <c r="BH399" s="222">
        <f t="shared" si="83"/>
        <v>2428592</v>
      </c>
      <c r="BI399" s="222">
        <f t="shared" si="83"/>
        <v>2447933</v>
      </c>
      <c r="BJ399" s="222">
        <f t="shared" si="83"/>
        <v>2469314</v>
      </c>
      <c r="BK399" s="222">
        <f t="shared" si="83"/>
        <v>2482996</v>
      </c>
      <c r="BL399" s="222">
        <f t="shared" si="83"/>
        <v>2496297</v>
      </c>
      <c r="BM399" s="222">
        <f t="shared" si="83"/>
        <v>2503762</v>
      </c>
      <c r="BN399" s="223">
        <f t="shared" si="83"/>
        <v>2501356</v>
      </c>
      <c r="BO399" s="221">
        <f t="shared" si="83"/>
        <v>2509751</v>
      </c>
      <c r="BP399" s="222">
        <f t="shared" ref="BP399:DF399" si="84">+BP18+BP28+BP39+BP56+BP95+BP129+BP160+BP215+BP248+BP280+BP292+BP304+BP358+BP371+BP376</f>
        <v>2509990</v>
      </c>
      <c r="BQ399" s="222">
        <f t="shared" si="84"/>
        <v>2556914</v>
      </c>
      <c r="BR399" s="222">
        <f t="shared" si="84"/>
        <v>2589176</v>
      </c>
      <c r="BS399" s="222">
        <f t="shared" si="84"/>
        <v>2612968</v>
      </c>
      <c r="BT399" s="222">
        <f t="shared" si="84"/>
        <v>2614855</v>
      </c>
      <c r="BU399" s="222">
        <f t="shared" si="84"/>
        <v>2657179</v>
      </c>
      <c r="BV399" s="222">
        <f t="shared" si="84"/>
        <v>2679495</v>
      </c>
      <c r="BW399" s="222">
        <f t="shared" si="84"/>
        <v>2698253</v>
      </c>
      <c r="BX399" s="222">
        <f t="shared" si="84"/>
        <v>2717125</v>
      </c>
      <c r="BY399" s="222">
        <f t="shared" si="84"/>
        <v>2727811</v>
      </c>
      <c r="BZ399" s="223">
        <f t="shared" si="84"/>
        <v>2729251</v>
      </c>
      <c r="CA399" s="222">
        <f t="shared" si="84"/>
        <v>2733597</v>
      </c>
      <c r="CB399" s="222">
        <f t="shared" si="84"/>
        <v>2736564</v>
      </c>
      <c r="CC399" s="222">
        <f t="shared" si="84"/>
        <v>2742987</v>
      </c>
      <c r="CD399" s="222">
        <f t="shared" si="84"/>
        <v>2771112</v>
      </c>
      <c r="CE399" s="222">
        <f t="shared" si="84"/>
        <v>2817799</v>
      </c>
      <c r="CF399" s="222">
        <f t="shared" si="84"/>
        <v>2830543</v>
      </c>
      <c r="CG399" s="222">
        <f t="shared" si="84"/>
        <v>2860355</v>
      </c>
      <c r="CH399" s="222">
        <f t="shared" si="84"/>
        <v>2860850</v>
      </c>
      <c r="CI399" s="222">
        <f t="shared" si="84"/>
        <v>2889096</v>
      </c>
      <c r="CJ399" s="222">
        <f t="shared" si="84"/>
        <v>2903487</v>
      </c>
      <c r="CK399" s="222">
        <f t="shared" si="84"/>
        <v>2913091</v>
      </c>
      <c r="CL399" s="223">
        <f t="shared" si="84"/>
        <v>2912133</v>
      </c>
      <c r="CM399" s="222">
        <f t="shared" si="84"/>
        <v>2911642</v>
      </c>
      <c r="CN399" s="222">
        <f t="shared" si="84"/>
        <v>2929146</v>
      </c>
      <c r="CO399" s="222">
        <f t="shared" si="84"/>
        <v>2950873</v>
      </c>
      <c r="CP399" s="222">
        <f t="shared" si="84"/>
        <v>2974123</v>
      </c>
      <c r="CQ399" s="222">
        <f t="shared" si="84"/>
        <v>3005028</v>
      </c>
      <c r="CR399" s="222">
        <f t="shared" si="84"/>
        <v>3014054</v>
      </c>
      <c r="CS399" s="222">
        <f t="shared" si="84"/>
        <v>3029340</v>
      </c>
      <c r="CT399" s="222">
        <f t="shared" si="84"/>
        <v>3049046</v>
      </c>
      <c r="CU399" s="222">
        <f t="shared" si="84"/>
        <v>3064994</v>
      </c>
      <c r="CV399" s="222">
        <f t="shared" si="84"/>
        <v>3070402</v>
      </c>
      <c r="CW399" s="222">
        <f t="shared" si="84"/>
        <v>3067472</v>
      </c>
      <c r="CX399" s="223">
        <f t="shared" si="84"/>
        <v>3068528</v>
      </c>
      <c r="CY399" s="222">
        <f t="shared" si="84"/>
        <v>3072250</v>
      </c>
      <c r="CZ399" s="222">
        <f t="shared" si="84"/>
        <v>3065382</v>
      </c>
      <c r="DA399" s="222">
        <f t="shared" si="84"/>
        <v>3098143</v>
      </c>
      <c r="DB399" s="222">
        <f t="shared" si="84"/>
        <v>3120296</v>
      </c>
      <c r="DC399" s="222">
        <f t="shared" si="84"/>
        <v>3136157</v>
      </c>
      <c r="DD399" s="222">
        <f t="shared" si="84"/>
        <v>3155641</v>
      </c>
      <c r="DE399" s="222">
        <f t="shared" si="84"/>
        <v>3170346</v>
      </c>
      <c r="DF399" s="222">
        <f t="shared" si="84"/>
        <v>3197387</v>
      </c>
      <c r="DG399" s="222">
        <f>+DG18+DG28+DG39+DG56+DG95+DG129+DG160+DG215+DG248+DG280+DG292+DG304+DG358+DG371+DG376+DG398</f>
        <v>3203818</v>
      </c>
      <c r="DH399" s="222">
        <f t="shared" ref="DH399:DJ399" si="85">+DH18+DH28+DH39+DH56+DH95+DH129+DH160+DH215+DH248+DH280+DH292+DH304+DH358+DH371+DH376+DH398</f>
        <v>3226880</v>
      </c>
      <c r="DI399" s="222">
        <f t="shared" si="85"/>
        <v>3233919</v>
      </c>
      <c r="DJ399" s="223">
        <f t="shared" si="85"/>
        <v>3256097</v>
      </c>
    </row>
    <row r="400" spans="2:128" x14ac:dyDescent="0.25">
      <c r="B400" s="25" t="s">
        <v>23</v>
      </c>
      <c r="D400" s="287"/>
      <c r="E400" s="287"/>
      <c r="F400" s="287"/>
      <c r="G400" s="287"/>
      <c r="H400" s="287"/>
      <c r="I400" s="287"/>
      <c r="J400" s="287"/>
      <c r="K400" s="287"/>
      <c r="L400" s="287"/>
      <c r="M400" s="287"/>
      <c r="N400" s="287"/>
      <c r="O400" s="287"/>
      <c r="P400" s="287"/>
      <c r="Q400" s="287"/>
      <c r="R400" s="287"/>
      <c r="X400" s="97"/>
    </row>
    <row r="401" spans="13:180" x14ac:dyDescent="0.25">
      <c r="AV401" s="287"/>
      <c r="AW401" s="287"/>
      <c r="AX401" s="287"/>
      <c r="AY401" s="287"/>
      <c r="AZ401" s="287"/>
      <c r="BA401" s="287"/>
      <c r="BB401" s="287"/>
      <c r="BC401" s="287"/>
      <c r="BD401" s="287"/>
      <c r="BE401" s="287"/>
      <c r="BF401" s="287"/>
      <c r="BG401" s="287"/>
      <c r="BH401" s="287"/>
      <c r="BI401" s="287"/>
      <c r="BJ401" s="287"/>
      <c r="BK401" s="287"/>
      <c r="BL401" s="287"/>
      <c r="BM401" s="287"/>
      <c r="BN401" s="287"/>
      <c r="FJ401" s="287"/>
      <c r="FK401" s="287"/>
      <c r="FU401" s="287"/>
      <c r="FV401" s="287"/>
      <c r="FW401" s="287"/>
      <c r="FX401" s="287"/>
    </row>
    <row r="402" spans="13:180" x14ac:dyDescent="0.25">
      <c r="AE402" s="287"/>
      <c r="AF402" s="287"/>
      <c r="AG402" s="287"/>
      <c r="AH402" s="287"/>
      <c r="AI402" s="287"/>
      <c r="AJ402" s="287"/>
      <c r="AK402" s="287"/>
      <c r="AL402" s="287"/>
      <c r="AM402" s="287"/>
      <c r="AN402" s="287"/>
      <c r="AO402" s="287"/>
      <c r="AP402" s="287"/>
      <c r="AQ402" s="287"/>
      <c r="AR402" s="287"/>
      <c r="AS402" s="287"/>
      <c r="AT402" s="287"/>
      <c r="AU402" s="287"/>
      <c r="AV402" s="287"/>
      <c r="AW402" s="287"/>
      <c r="AX402" s="287"/>
      <c r="AY402" s="287"/>
      <c r="AZ402" s="287"/>
      <c r="BA402" s="287"/>
      <c r="BB402" s="287"/>
      <c r="BC402" s="287"/>
      <c r="BD402" s="287"/>
      <c r="BE402" s="287"/>
      <c r="BF402" s="287"/>
      <c r="BG402" s="287"/>
      <c r="BH402" s="287"/>
      <c r="BI402" s="287"/>
      <c r="BJ402" s="287"/>
      <c r="BK402" s="287"/>
      <c r="BL402" s="287"/>
      <c r="BM402" s="287"/>
      <c r="BN402" s="287"/>
      <c r="BO402" s="287"/>
      <c r="BP402" s="287"/>
      <c r="BQ402" s="287"/>
      <c r="BR402" s="287"/>
      <c r="BS402" s="287"/>
      <c r="BT402" s="287"/>
      <c r="BU402" s="287"/>
      <c r="BV402" s="287"/>
      <c r="BW402" s="287"/>
      <c r="BX402" s="287"/>
      <c r="BY402" s="287"/>
      <c r="BZ402" s="287"/>
      <c r="CA402" s="287"/>
      <c r="CB402" s="287"/>
      <c r="CC402" s="287"/>
      <c r="CD402" s="287"/>
      <c r="CE402" s="287"/>
      <c r="CF402" s="287"/>
      <c r="CG402" s="287"/>
      <c r="CH402" s="287"/>
      <c r="CI402" s="287"/>
      <c r="CJ402" s="287"/>
      <c r="CK402" s="287"/>
      <c r="CL402" s="287"/>
      <c r="CM402" s="287"/>
      <c r="CN402" s="287"/>
      <c r="CO402" s="287"/>
      <c r="CP402" s="287"/>
      <c r="CQ402" s="287"/>
      <c r="CR402" s="287"/>
      <c r="CS402" s="287"/>
      <c r="CT402" s="287"/>
      <c r="CU402" s="287"/>
      <c r="CV402" s="287"/>
      <c r="CW402" s="287"/>
      <c r="CX402" s="287"/>
      <c r="CY402" s="287"/>
      <c r="CZ402" s="287"/>
      <c r="DA402" s="287"/>
      <c r="DB402" s="287"/>
      <c r="DC402" s="287"/>
      <c r="DD402" s="287"/>
      <c r="DE402" s="287"/>
      <c r="DF402" s="287"/>
      <c r="DG402" s="287"/>
      <c r="DH402" s="287"/>
      <c r="DI402" s="287"/>
      <c r="DJ402" s="287"/>
      <c r="DL402" s="287"/>
      <c r="DM402" s="287"/>
      <c r="DY402" s="287"/>
      <c r="DZ402" s="287"/>
      <c r="EA402" s="287"/>
      <c r="EB402" s="287"/>
      <c r="EC402" s="287"/>
      <c r="ED402" s="287"/>
      <c r="EE402" s="287"/>
      <c r="EF402" s="287"/>
      <c r="EG402" s="287"/>
      <c r="EH402" s="287"/>
      <c r="EI402" s="287"/>
      <c r="EJ402" s="287"/>
      <c r="EK402" s="287"/>
      <c r="EL402" s="287"/>
      <c r="EM402" s="287"/>
      <c r="EN402" s="287"/>
      <c r="EO402" s="287"/>
      <c r="EP402" s="287"/>
      <c r="EQ402" s="287"/>
      <c r="ER402" s="287"/>
      <c r="ES402" s="287"/>
      <c r="ET402" s="287"/>
      <c r="EU402" s="287"/>
      <c r="EV402" s="287"/>
      <c r="EW402" s="287"/>
      <c r="EX402" s="287"/>
      <c r="EY402" s="287"/>
      <c r="EZ402" s="287"/>
      <c r="FA402" s="287"/>
      <c r="FB402" s="287"/>
      <c r="FC402" s="287"/>
      <c r="FD402" s="287"/>
      <c r="FE402" s="287"/>
      <c r="FF402" s="287"/>
      <c r="FG402" s="287"/>
      <c r="FH402" s="287"/>
      <c r="FI402" s="287"/>
      <c r="FJ402" s="287"/>
      <c r="FK402" s="287"/>
      <c r="FL402" s="287"/>
      <c r="FM402" s="287"/>
      <c r="FN402" s="287"/>
      <c r="FO402" s="287"/>
      <c r="FP402" s="287"/>
      <c r="FQ402" s="287"/>
      <c r="FR402" s="287"/>
      <c r="FS402" s="287"/>
      <c r="FT402" s="287"/>
      <c r="FU402" s="287"/>
    </row>
    <row r="403" spans="13:180" x14ac:dyDescent="0.25">
      <c r="M403" s="287"/>
      <c r="N403" s="287"/>
      <c r="O403" s="287"/>
      <c r="P403" s="287"/>
      <c r="Q403" s="287"/>
      <c r="R403" s="287"/>
      <c r="S403" s="287"/>
      <c r="T403" s="287"/>
      <c r="U403" s="287"/>
      <c r="V403" s="287"/>
      <c r="W403" s="287"/>
      <c r="X403" s="287"/>
      <c r="Y403" s="287"/>
      <c r="Z403" s="287"/>
      <c r="AA403" s="287"/>
      <c r="AB403" s="287"/>
      <c r="AC403" s="287"/>
      <c r="AD403" s="287"/>
      <c r="AE403" s="287"/>
      <c r="AF403" s="287"/>
      <c r="AG403" s="287"/>
      <c r="AH403" s="287"/>
      <c r="AI403" s="287"/>
      <c r="AJ403" s="287"/>
      <c r="AK403" s="287"/>
      <c r="AL403" s="287"/>
      <c r="AM403" s="287"/>
      <c r="AN403" s="287"/>
      <c r="AO403" s="287"/>
      <c r="AP403" s="287"/>
      <c r="AQ403" s="287"/>
      <c r="AR403" s="287"/>
      <c r="AS403" s="287"/>
      <c r="AT403" s="287"/>
      <c r="AV403" s="287"/>
      <c r="AW403" s="287"/>
      <c r="AX403" s="287"/>
      <c r="AY403" s="287"/>
      <c r="AZ403" s="287"/>
      <c r="BA403" s="287"/>
      <c r="BB403" s="287"/>
      <c r="BC403" s="287"/>
      <c r="BD403" s="287"/>
      <c r="BE403" s="287"/>
      <c r="BF403" s="287"/>
      <c r="BG403" s="287"/>
      <c r="BH403" s="287"/>
      <c r="BI403" s="287"/>
      <c r="BJ403" s="287"/>
      <c r="BK403" s="287"/>
      <c r="BL403" s="287"/>
      <c r="BM403" s="287"/>
      <c r="BN403" s="287"/>
      <c r="BO403" s="287"/>
      <c r="BP403" s="287"/>
      <c r="BQ403" s="287"/>
      <c r="BR403" s="287"/>
      <c r="BS403" s="287"/>
      <c r="BT403" s="287"/>
      <c r="BU403" s="287"/>
      <c r="BV403" s="287"/>
      <c r="BW403" s="287"/>
      <c r="CA403" s="287"/>
      <c r="CB403" s="287"/>
      <c r="CC403" s="287"/>
      <c r="CD403" s="287"/>
      <c r="CE403" s="287"/>
      <c r="CF403" s="287"/>
      <c r="CI403" s="287"/>
      <c r="CJ403" s="287"/>
      <c r="CK403" s="287"/>
      <c r="CL403" s="287"/>
      <c r="CM403" s="287"/>
      <c r="CN403" s="287"/>
      <c r="CO403" s="287"/>
      <c r="CP403" s="287"/>
      <c r="CQ403" s="287"/>
      <c r="CR403" s="287"/>
      <c r="CY403" s="287"/>
      <c r="CZ403" s="287"/>
      <c r="DA403" s="287"/>
      <c r="DB403" s="287"/>
      <c r="DC403" s="287"/>
      <c r="DD403" s="287"/>
      <c r="DE403" s="287"/>
      <c r="DF403" s="287"/>
      <c r="DG403" s="287"/>
      <c r="DH403" s="287"/>
      <c r="DI403" s="287"/>
      <c r="DJ403" s="287"/>
      <c r="DL403" s="287"/>
      <c r="DM403" s="287"/>
      <c r="DY403" s="287"/>
    </row>
    <row r="404" spans="13:180" x14ac:dyDescent="0.25">
      <c r="M404" s="287"/>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c r="AI404" s="287"/>
      <c r="AJ404" s="287"/>
      <c r="AK404" s="287"/>
      <c r="AL404" s="287"/>
      <c r="AM404" s="287"/>
      <c r="AN404" s="287"/>
      <c r="AO404" s="287"/>
      <c r="AP404" s="287"/>
      <c r="AQ404" s="287"/>
      <c r="AS404" s="287"/>
      <c r="AT404" s="287"/>
      <c r="AU404" s="287"/>
      <c r="AV404" s="287"/>
      <c r="AW404" s="287"/>
      <c r="AX404" s="287"/>
      <c r="AY404" s="287"/>
      <c r="AZ404" s="287"/>
      <c r="BA404" s="287"/>
      <c r="BB404" s="287"/>
      <c r="BC404" s="287"/>
      <c r="BD404" s="287"/>
      <c r="BE404" s="287"/>
      <c r="BF404" s="287"/>
      <c r="BG404" s="287"/>
      <c r="BH404" s="287"/>
      <c r="BI404" s="287"/>
      <c r="BJ404" s="287"/>
      <c r="BK404" s="287"/>
      <c r="BL404" s="287"/>
      <c r="BM404" s="287"/>
      <c r="BN404" s="287"/>
      <c r="BO404" s="287"/>
      <c r="BP404" s="287"/>
      <c r="BQ404" s="287"/>
      <c r="BR404" s="287"/>
      <c r="BS404" s="287"/>
      <c r="BT404" s="287"/>
    </row>
    <row r="405" spans="13:180" x14ac:dyDescent="0.25">
      <c r="M405" s="287"/>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c r="AI405" s="287"/>
      <c r="AJ405" s="287"/>
      <c r="AK405" s="287"/>
      <c r="AL405" s="287"/>
      <c r="AM405" s="287"/>
      <c r="AN405" s="287"/>
      <c r="AO405" s="287"/>
      <c r="AP405" s="287"/>
      <c r="AQ405" s="287"/>
      <c r="AS405" s="287"/>
      <c r="AT405" s="287"/>
      <c r="AU405" s="287"/>
      <c r="AV405" s="287"/>
      <c r="AW405" s="287"/>
      <c r="AX405" s="287"/>
      <c r="AY405" s="287"/>
      <c r="AZ405" s="287"/>
      <c r="BA405" s="287"/>
      <c r="BB405" s="287"/>
      <c r="BC405" s="287"/>
      <c r="BD405" s="287"/>
      <c r="BE405" s="287"/>
      <c r="BF405" s="287"/>
      <c r="BG405" s="287"/>
      <c r="BH405" s="287"/>
      <c r="BI405" s="287"/>
      <c r="BJ405" s="287"/>
      <c r="BK405" s="287"/>
      <c r="BL405" s="287"/>
      <c r="BM405" s="287"/>
      <c r="BN405" s="287"/>
      <c r="BO405" s="287"/>
      <c r="BP405" s="287"/>
      <c r="BQ405" s="287"/>
      <c r="BR405" s="287"/>
      <c r="BS405" s="287"/>
      <c r="BT405" s="287"/>
    </row>
    <row r="406" spans="13:180" x14ac:dyDescent="0.25">
      <c r="M406" s="287"/>
      <c r="N406" s="287"/>
      <c r="O406" s="287"/>
      <c r="P406" s="287"/>
      <c r="Q406" s="287"/>
      <c r="R406" s="287"/>
      <c r="S406" s="287"/>
      <c r="T406" s="287"/>
      <c r="U406" s="287"/>
      <c r="V406" s="287"/>
      <c r="W406" s="287"/>
      <c r="X406" s="287"/>
      <c r="Y406" s="287"/>
      <c r="Z406" s="287"/>
      <c r="AA406" s="287"/>
      <c r="AB406" s="287"/>
      <c r="AC406" s="287"/>
      <c r="AD406" s="287"/>
      <c r="AE406" s="287"/>
      <c r="AF406" s="287"/>
      <c r="AG406" s="287"/>
      <c r="AH406" s="287"/>
      <c r="AI406" s="287"/>
      <c r="AJ406" s="287"/>
      <c r="AK406" s="287"/>
      <c r="AL406" s="287"/>
      <c r="AM406" s="287"/>
      <c r="AN406" s="287"/>
      <c r="AO406" s="287"/>
      <c r="AP406" s="287"/>
      <c r="AQ406" s="287"/>
      <c r="AS406" s="287"/>
      <c r="AT406" s="287"/>
      <c r="AU406" s="287"/>
      <c r="AV406" s="287"/>
      <c r="AW406" s="287"/>
      <c r="AX406" s="287"/>
      <c r="AY406" s="287"/>
      <c r="AZ406" s="287"/>
      <c r="BA406" s="287"/>
      <c r="BB406" s="287"/>
      <c r="BC406" s="287"/>
      <c r="BD406" s="287"/>
      <c r="BE406" s="287"/>
      <c r="BF406" s="287"/>
      <c r="BG406" s="287"/>
      <c r="BH406" s="287"/>
      <c r="BI406" s="287"/>
      <c r="BJ406" s="287"/>
      <c r="BK406" s="287"/>
      <c r="BL406" s="287"/>
      <c r="BM406" s="287"/>
      <c r="BN406" s="287"/>
      <c r="BO406" s="287"/>
      <c r="BP406" s="287"/>
      <c r="BQ406" s="287"/>
      <c r="BR406" s="287"/>
      <c r="BS406" s="287"/>
      <c r="BT406" s="287"/>
    </row>
    <row r="407" spans="13:180" x14ac:dyDescent="0.25">
      <c r="M407" s="287"/>
      <c r="N407" s="287"/>
      <c r="O407" s="287"/>
      <c r="P407" s="287"/>
      <c r="Q407" s="287"/>
      <c r="R407" s="287"/>
      <c r="S407" s="287"/>
      <c r="T407" s="287"/>
      <c r="U407" s="287"/>
      <c r="V407" s="287"/>
      <c r="W407" s="287"/>
      <c r="X407" s="287"/>
      <c r="Y407" s="287"/>
      <c r="Z407" s="287"/>
      <c r="AA407" s="287"/>
      <c r="AB407" s="287"/>
      <c r="AC407" s="287"/>
      <c r="AD407" s="287"/>
      <c r="AE407" s="287"/>
      <c r="AF407" s="287"/>
      <c r="AG407" s="287"/>
      <c r="AH407" s="287"/>
      <c r="AI407" s="287"/>
      <c r="AJ407" s="287"/>
      <c r="AK407" s="287"/>
      <c r="AL407" s="287"/>
      <c r="AM407" s="287"/>
      <c r="AN407" s="287"/>
      <c r="AO407" s="287"/>
      <c r="AP407" s="287"/>
      <c r="AQ407" s="287"/>
      <c r="AS407" s="287"/>
      <c r="AT407" s="287"/>
      <c r="AU407" s="287"/>
      <c r="AV407" s="287"/>
      <c r="AW407" s="287"/>
      <c r="AX407" s="287"/>
      <c r="AY407" s="287"/>
      <c r="AZ407" s="287"/>
      <c r="BA407" s="287"/>
      <c r="BB407" s="287"/>
      <c r="BC407" s="287"/>
      <c r="BD407" s="287"/>
      <c r="BE407" s="287"/>
      <c r="BF407" s="287"/>
      <c r="BG407" s="287"/>
      <c r="BH407" s="287"/>
      <c r="BI407" s="287"/>
      <c r="BJ407" s="287"/>
      <c r="BK407" s="287"/>
      <c r="BL407" s="287"/>
      <c r="BM407" s="287"/>
      <c r="BN407" s="287"/>
      <c r="BO407" s="287"/>
      <c r="BP407" s="287"/>
      <c r="BQ407" s="287"/>
      <c r="BR407" s="287"/>
      <c r="BS407" s="287"/>
      <c r="BT407" s="287"/>
    </row>
    <row r="408" spans="13:180" x14ac:dyDescent="0.25">
      <c r="M408" s="287"/>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c r="AI408" s="287"/>
      <c r="AJ408" s="287"/>
      <c r="AK408" s="287"/>
      <c r="AL408" s="287"/>
      <c r="AM408" s="287"/>
      <c r="AN408" s="287"/>
      <c r="AO408" s="287"/>
      <c r="AP408" s="287"/>
      <c r="AQ408" s="287"/>
      <c r="AS408" s="287"/>
      <c r="AT408" s="287"/>
      <c r="AU408" s="287"/>
      <c r="AV408" s="287"/>
      <c r="AW408" s="287"/>
      <c r="AX408" s="287"/>
      <c r="AY408" s="287"/>
      <c r="AZ408" s="287"/>
      <c r="BA408" s="287"/>
      <c r="BB408" s="287"/>
      <c r="BC408" s="287"/>
      <c r="BD408" s="287"/>
      <c r="BE408" s="287"/>
      <c r="BF408" s="287"/>
      <c r="BG408" s="287"/>
      <c r="BH408" s="287"/>
      <c r="BI408" s="287"/>
      <c r="BJ408" s="287"/>
      <c r="BK408" s="287"/>
      <c r="BL408" s="287"/>
      <c r="BM408" s="287"/>
      <c r="BN408" s="287"/>
      <c r="BO408" s="287"/>
      <c r="BP408" s="287"/>
      <c r="BQ408" s="287"/>
      <c r="BR408" s="287"/>
      <c r="BS408" s="287"/>
      <c r="BT408" s="287"/>
    </row>
    <row r="409" spans="13:180" x14ac:dyDescent="0.25">
      <c r="M409" s="287"/>
      <c r="N409" s="287"/>
      <c r="O409" s="287"/>
      <c r="P409" s="287"/>
      <c r="Q409" s="287"/>
      <c r="R409" s="287"/>
      <c r="S409" s="287"/>
      <c r="T409" s="287"/>
      <c r="U409" s="287"/>
      <c r="V409" s="287"/>
      <c r="W409" s="287"/>
      <c r="X409" s="287"/>
      <c r="Y409" s="287"/>
      <c r="Z409" s="287"/>
      <c r="AA409" s="287"/>
      <c r="AB409" s="287"/>
      <c r="AC409" s="287"/>
      <c r="AD409" s="287"/>
      <c r="AE409" s="287"/>
      <c r="AF409" s="287"/>
      <c r="AG409" s="287"/>
      <c r="AH409" s="287"/>
      <c r="AI409" s="287"/>
      <c r="AJ409" s="287"/>
      <c r="AK409" s="287"/>
      <c r="AL409" s="287"/>
      <c r="AM409" s="287"/>
      <c r="AN409" s="287"/>
      <c r="AO409" s="287"/>
      <c r="AP409" s="287"/>
      <c r="AQ409" s="287"/>
      <c r="AS409" s="287"/>
      <c r="AT409" s="287"/>
      <c r="AU409" s="287"/>
      <c r="AV409" s="287"/>
      <c r="AW409" s="287"/>
      <c r="AX409" s="287"/>
      <c r="AY409" s="287"/>
      <c r="AZ409" s="287"/>
      <c r="BA409" s="287"/>
      <c r="BB409" s="287"/>
      <c r="BC409" s="287"/>
      <c r="BD409" s="287"/>
      <c r="BE409" s="287"/>
      <c r="BF409" s="287"/>
      <c r="BG409" s="287"/>
      <c r="BH409" s="287"/>
      <c r="BI409" s="287"/>
      <c r="BJ409" s="287"/>
      <c r="BK409" s="287"/>
      <c r="BL409" s="287"/>
      <c r="BM409" s="287"/>
      <c r="BN409" s="287"/>
      <c r="BO409" s="287"/>
      <c r="BP409" s="287"/>
      <c r="BQ409" s="287"/>
      <c r="BR409" s="287"/>
      <c r="BS409" s="287"/>
      <c r="BT409" s="287"/>
    </row>
    <row r="410" spans="13:180" x14ac:dyDescent="0.25">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7"/>
      <c r="AL410" s="287"/>
      <c r="AM410" s="287"/>
      <c r="AN410" s="287"/>
      <c r="AO410" s="287"/>
      <c r="AP410" s="287"/>
      <c r="AQ410" s="287"/>
      <c r="AS410" s="287"/>
      <c r="AT410" s="287"/>
      <c r="AU410" s="287"/>
      <c r="AV410" s="287"/>
      <c r="AW410" s="287"/>
      <c r="AX410" s="287"/>
      <c r="AY410" s="287"/>
      <c r="AZ410" s="287"/>
      <c r="BA410" s="287"/>
      <c r="BB410" s="287"/>
      <c r="BC410" s="287"/>
      <c r="BD410" s="287"/>
      <c r="BE410" s="287"/>
      <c r="BF410" s="287"/>
      <c r="BG410" s="287"/>
      <c r="BH410" s="287"/>
      <c r="BI410" s="287"/>
      <c r="BJ410" s="287"/>
      <c r="BK410" s="287"/>
      <c r="BL410" s="287"/>
      <c r="BM410" s="287"/>
      <c r="BN410" s="287"/>
      <c r="BO410" s="287"/>
      <c r="BP410" s="287"/>
      <c r="BQ410" s="287"/>
      <c r="BR410" s="287"/>
      <c r="BS410" s="287"/>
      <c r="BT410" s="287"/>
    </row>
    <row r="411" spans="13:180" x14ac:dyDescent="0.25">
      <c r="M411" s="287"/>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c r="AI411" s="287"/>
      <c r="AJ411" s="287"/>
      <c r="AK411" s="287"/>
      <c r="AL411" s="287"/>
      <c r="AM411" s="287"/>
      <c r="AN411" s="287"/>
      <c r="AO411" s="287"/>
      <c r="AP411" s="287"/>
      <c r="AQ411" s="287"/>
      <c r="AR411" s="287"/>
      <c r="AS411" s="287"/>
      <c r="AT411" s="287"/>
      <c r="AV411" s="287"/>
      <c r="AW411" s="287"/>
      <c r="AX411" s="287"/>
      <c r="AY411" s="287"/>
      <c r="AZ411" s="287"/>
      <c r="BA411" s="287"/>
      <c r="BB411" s="287"/>
      <c r="BC411" s="287"/>
      <c r="BD411" s="287"/>
      <c r="BE411" s="287"/>
      <c r="BF411" s="287"/>
      <c r="BG411" s="287"/>
      <c r="BH411" s="287"/>
      <c r="BI411" s="287"/>
      <c r="BJ411" s="287"/>
      <c r="BK411" s="287"/>
      <c r="BL411" s="287"/>
      <c r="BM411" s="287"/>
      <c r="BN411" s="287"/>
      <c r="CY411" s="287"/>
      <c r="CZ411" s="287"/>
      <c r="DA411" s="287"/>
      <c r="DB411" s="287"/>
      <c r="DC411" s="287"/>
      <c r="DD411" s="287"/>
      <c r="DE411" s="287"/>
      <c r="DF411" s="287"/>
    </row>
    <row r="412" spans="13:180" x14ac:dyDescent="0.25">
      <c r="AS412" s="287"/>
      <c r="AT412" s="287"/>
      <c r="AU412" s="287"/>
      <c r="AV412" s="287"/>
      <c r="AW412" s="287"/>
      <c r="AX412" s="287"/>
      <c r="AY412" s="287"/>
      <c r="AZ412" s="287"/>
      <c r="BA412" s="287"/>
      <c r="BB412" s="287"/>
      <c r="BC412" s="287"/>
      <c r="BD412" s="287"/>
      <c r="BE412" s="287"/>
      <c r="BF412" s="287"/>
      <c r="BG412" s="287"/>
      <c r="BH412" s="287"/>
      <c r="BI412" s="287"/>
      <c r="BJ412" s="287"/>
      <c r="BK412" s="287"/>
      <c r="BL412" s="287"/>
      <c r="BM412" s="287"/>
      <c r="BN412" s="287"/>
      <c r="CY412" s="287"/>
      <c r="CZ412" s="287"/>
      <c r="DA412" s="287"/>
      <c r="DB412" s="287"/>
      <c r="DC412" s="287"/>
      <c r="DD412" s="287"/>
      <c r="DE412" s="287"/>
      <c r="DF412" s="287"/>
      <c r="DG412" s="287"/>
    </row>
    <row r="413" spans="13:180" hidden="1" x14ac:dyDescent="0.25">
      <c r="S413" s="287"/>
      <c r="T413" s="287"/>
      <c r="U413" s="287"/>
      <c r="V413" s="287"/>
      <c r="W413" s="287"/>
      <c r="X413" s="287"/>
      <c r="Y413" s="287"/>
      <c r="Z413" s="287"/>
      <c r="AA413" s="287"/>
      <c r="AB413" s="287"/>
      <c r="AC413" s="287"/>
      <c r="AD413" s="287"/>
      <c r="AE413" s="287"/>
      <c r="AF413" s="287"/>
      <c r="AG413" s="287"/>
      <c r="AH413" s="287"/>
      <c r="AI413" s="287"/>
      <c r="AJ413" s="287"/>
      <c r="AK413" s="287"/>
      <c r="AL413" s="287"/>
      <c r="AM413" s="287"/>
      <c r="AN413" s="287"/>
      <c r="AO413" s="287"/>
      <c r="AP413" s="287"/>
      <c r="AQ413" s="287"/>
      <c r="AR413" s="287"/>
      <c r="AS413" s="287"/>
      <c r="AT413" s="287"/>
      <c r="AV413" s="287"/>
      <c r="AW413" s="287"/>
      <c r="AX413" s="287"/>
      <c r="AY413" s="287"/>
      <c r="AZ413" s="287"/>
      <c r="BA413" s="287"/>
      <c r="BB413" s="287"/>
      <c r="BC413" s="287"/>
      <c r="BD413" s="287"/>
      <c r="BE413" s="287"/>
      <c r="BF413" s="287"/>
      <c r="BG413" s="287"/>
      <c r="BH413" s="287"/>
      <c r="BI413" s="287"/>
      <c r="BJ413" s="287"/>
      <c r="BK413" s="287"/>
      <c r="BL413" s="287"/>
      <c r="BM413" s="287"/>
      <c r="BN413" s="287"/>
    </row>
    <row r="414" spans="13:180" hidden="1" x14ac:dyDescent="0.25">
      <c r="S414" s="287"/>
      <c r="T414" s="287"/>
      <c r="U414" s="287"/>
      <c r="V414" s="287"/>
      <c r="W414" s="287"/>
      <c r="X414" s="287"/>
      <c r="Y414" s="287"/>
      <c r="Z414" s="287"/>
      <c r="AA414" s="287"/>
      <c r="AB414" s="287"/>
      <c r="AC414" s="287"/>
      <c r="AD414" s="287"/>
      <c r="AE414" s="287"/>
      <c r="AF414" s="287"/>
      <c r="AG414" s="287"/>
      <c r="AH414" s="287"/>
      <c r="AI414" s="287"/>
      <c r="AJ414" s="287"/>
      <c r="AK414" s="287"/>
      <c r="AL414" s="287"/>
      <c r="AM414" s="287"/>
      <c r="AN414" s="287"/>
      <c r="AO414" s="287"/>
      <c r="AP414" s="287"/>
      <c r="AQ414" s="287"/>
      <c r="AS414" s="287"/>
      <c r="AT414" s="287"/>
      <c r="AU414" s="287"/>
      <c r="AV414" s="287"/>
      <c r="AW414" s="287"/>
      <c r="AX414" s="287"/>
      <c r="AY414" s="287"/>
      <c r="AZ414" s="287"/>
      <c r="BA414" s="287"/>
      <c r="BB414" s="287"/>
      <c r="BC414" s="287"/>
      <c r="BD414" s="287"/>
      <c r="BE414" s="287"/>
      <c r="BF414" s="287"/>
      <c r="BG414" s="287"/>
      <c r="BH414" s="287"/>
      <c r="BI414" s="287"/>
      <c r="BJ414" s="287"/>
      <c r="BK414" s="287"/>
      <c r="BL414" s="287"/>
      <c r="BM414" s="287"/>
      <c r="BN414" s="287"/>
    </row>
    <row r="415" spans="13:180" hidden="1" x14ac:dyDescent="0.25">
      <c r="S415" s="287"/>
      <c r="T415" s="287"/>
      <c r="U415" s="287"/>
      <c r="V415" s="287"/>
      <c r="W415" s="287"/>
      <c r="X415" s="287"/>
      <c r="Y415" s="287"/>
      <c r="Z415" s="287"/>
      <c r="AA415" s="287"/>
      <c r="AB415" s="287"/>
      <c r="AC415" s="287"/>
      <c r="AD415" s="287"/>
      <c r="AE415" s="287"/>
      <c r="AF415" s="287"/>
      <c r="AG415" s="287"/>
      <c r="AH415" s="287"/>
      <c r="AI415" s="287"/>
      <c r="AJ415" s="287"/>
      <c r="AK415" s="287"/>
      <c r="AL415" s="287"/>
      <c r="AM415" s="287"/>
      <c r="AN415" s="287"/>
      <c r="AO415" s="287"/>
      <c r="AP415" s="287"/>
      <c r="AQ415" s="287"/>
      <c r="AR415" s="287"/>
      <c r="AS415" s="287"/>
      <c r="AT415" s="287"/>
      <c r="AV415" s="287"/>
      <c r="AW415" s="287"/>
      <c r="AX415" s="287"/>
      <c r="AY415" s="287"/>
      <c r="AZ415" s="287"/>
      <c r="BA415" s="287"/>
      <c r="BB415" s="287"/>
      <c r="BC415" s="287"/>
      <c r="BD415" s="287"/>
      <c r="BE415" s="287"/>
      <c r="BF415" s="287"/>
      <c r="BG415" s="287"/>
      <c r="BH415" s="287"/>
      <c r="BI415" s="287"/>
      <c r="BJ415" s="287"/>
      <c r="BK415" s="287"/>
      <c r="BL415" s="287"/>
      <c r="BM415" s="287"/>
      <c r="BN415" s="287"/>
      <c r="DG415" s="287"/>
    </row>
    <row r="416" spans="13:180" hidden="1" x14ac:dyDescent="0.25">
      <c r="M416" s="287"/>
      <c r="N416" s="287"/>
      <c r="O416" s="287"/>
      <c r="P416" s="287"/>
      <c r="Q416" s="287"/>
      <c r="R416" s="287"/>
      <c r="S416" s="287"/>
      <c r="T416" s="287"/>
      <c r="U416" s="287"/>
      <c r="V416" s="287"/>
      <c r="W416" s="287"/>
      <c r="X416" s="287"/>
      <c r="Y416" s="287"/>
      <c r="Z416" s="287"/>
      <c r="AA416" s="287"/>
      <c r="AB416" s="287"/>
      <c r="AC416" s="287"/>
      <c r="AD416" s="287"/>
      <c r="AE416" s="287"/>
      <c r="AF416" s="287"/>
      <c r="AG416" s="287"/>
      <c r="AH416" s="287"/>
      <c r="AI416" s="287"/>
      <c r="AJ416" s="287"/>
      <c r="AK416" s="287"/>
      <c r="AL416" s="287"/>
      <c r="AM416" s="287"/>
      <c r="AN416" s="287"/>
      <c r="AO416" s="287"/>
      <c r="AP416" s="287"/>
      <c r="AQ416" s="287"/>
      <c r="AS416" s="287"/>
      <c r="AT416" s="287"/>
      <c r="AU416" s="287"/>
      <c r="AV416" s="287"/>
      <c r="AW416" s="287"/>
      <c r="AX416" s="287"/>
      <c r="AY416" s="287"/>
      <c r="AZ416" s="287"/>
      <c r="BA416" s="287"/>
      <c r="BB416" s="287"/>
      <c r="BC416" s="287"/>
      <c r="BD416" s="287"/>
      <c r="BE416" s="287"/>
      <c r="BF416" s="287"/>
      <c r="BG416" s="287"/>
      <c r="BH416" s="287"/>
      <c r="BI416" s="287"/>
      <c r="BJ416" s="287"/>
      <c r="BK416" s="287"/>
      <c r="BL416" s="287"/>
      <c r="BM416" s="287"/>
      <c r="BN416" s="287"/>
    </row>
    <row r="417" spans="14:66" hidden="1" x14ac:dyDescent="0.25">
      <c r="N417" s="287"/>
      <c r="O417" s="287"/>
      <c r="P417" s="287"/>
      <c r="Q417" s="287"/>
      <c r="R417" s="287"/>
      <c r="S417" s="287"/>
      <c r="T417" s="287"/>
      <c r="U417" s="287"/>
      <c r="V417" s="287"/>
      <c r="W417" s="287"/>
      <c r="X417" s="287"/>
      <c r="Y417" s="287"/>
      <c r="Z417" s="287"/>
      <c r="AA417" s="287"/>
      <c r="AB417" s="287"/>
      <c r="AC417" s="287"/>
      <c r="AD417" s="287"/>
      <c r="AE417" s="287"/>
      <c r="AF417" s="287"/>
      <c r="AG417" s="287"/>
      <c r="AH417" s="287"/>
      <c r="AI417" s="287"/>
      <c r="AJ417" s="287"/>
      <c r="AK417" s="287"/>
      <c r="AL417" s="287"/>
      <c r="AM417" s="287"/>
      <c r="AN417" s="287"/>
      <c r="AO417" s="287"/>
      <c r="AP417" s="287"/>
      <c r="AQ417" s="287"/>
      <c r="AR417" s="287"/>
      <c r="AS417" s="287"/>
      <c r="AT417" s="287"/>
      <c r="AV417" s="287"/>
      <c r="AW417" s="287"/>
      <c r="AX417" s="287"/>
      <c r="AY417" s="287"/>
      <c r="AZ417" s="287"/>
      <c r="BA417" s="287"/>
      <c r="BB417" s="287"/>
      <c r="BC417" s="287"/>
      <c r="BD417" s="287"/>
      <c r="BE417" s="287"/>
      <c r="BF417" s="287"/>
      <c r="BG417" s="287"/>
      <c r="BH417" s="287"/>
      <c r="BI417" s="287"/>
      <c r="BJ417" s="287"/>
      <c r="BK417" s="287"/>
      <c r="BL417" s="287"/>
      <c r="BM417" s="287"/>
      <c r="BN417" s="287"/>
    </row>
    <row r="418" spans="14:66" hidden="1" x14ac:dyDescent="0.25">
      <c r="N418" s="287"/>
      <c r="O418" s="287"/>
      <c r="P418" s="287"/>
      <c r="Q418" s="287"/>
      <c r="R418" s="287"/>
      <c r="S418" s="287"/>
      <c r="T418" s="287"/>
      <c r="U418" s="287"/>
      <c r="V418" s="287"/>
      <c r="W418" s="287"/>
      <c r="X418" s="287"/>
      <c r="Y418" s="287"/>
      <c r="Z418" s="287"/>
      <c r="AA418" s="287"/>
      <c r="AB418" s="287"/>
      <c r="AC418" s="287"/>
      <c r="AD418" s="287"/>
      <c r="AE418" s="287"/>
      <c r="AF418" s="287"/>
      <c r="AG418" s="287"/>
      <c r="AH418" s="287"/>
      <c r="AI418" s="287"/>
      <c r="AJ418" s="287"/>
      <c r="AK418" s="287"/>
      <c r="AL418" s="287"/>
      <c r="AM418" s="287"/>
      <c r="AN418" s="287"/>
      <c r="AO418" s="287"/>
      <c r="AP418" s="287"/>
      <c r="AQ418" s="287"/>
      <c r="AS418" s="287"/>
      <c r="AT418" s="287"/>
      <c r="AU418" s="287"/>
      <c r="AV418" s="287"/>
      <c r="AW418" s="287"/>
      <c r="AX418" s="287"/>
      <c r="AY418" s="287"/>
      <c r="AZ418" s="287"/>
      <c r="BA418" s="287"/>
      <c r="BB418" s="287"/>
      <c r="BC418" s="287"/>
      <c r="BD418" s="287"/>
      <c r="BE418" s="287"/>
      <c r="BF418" s="287"/>
      <c r="BG418" s="287"/>
      <c r="BH418" s="287"/>
      <c r="BI418" s="287"/>
      <c r="BJ418" s="287"/>
      <c r="BK418" s="287"/>
      <c r="BL418" s="287"/>
      <c r="BM418" s="287"/>
      <c r="BN418" s="287"/>
    </row>
    <row r="419" spans="14:66" hidden="1" x14ac:dyDescent="0.25">
      <c r="N419" s="287"/>
      <c r="O419" s="287"/>
      <c r="P419" s="287"/>
      <c r="Q419" s="287"/>
      <c r="R419" s="287"/>
      <c r="S419" s="287"/>
      <c r="T419" s="287"/>
      <c r="U419" s="287"/>
      <c r="V419" s="287"/>
      <c r="W419" s="287"/>
      <c r="X419" s="287"/>
      <c r="Y419" s="287"/>
      <c r="Z419" s="287"/>
      <c r="AA419" s="287"/>
      <c r="AB419" s="287"/>
      <c r="AC419" s="287"/>
      <c r="AD419" s="287"/>
      <c r="AE419" s="287"/>
      <c r="AF419" s="287"/>
      <c r="AG419" s="287"/>
      <c r="AH419" s="287"/>
      <c r="AI419" s="287"/>
      <c r="AJ419" s="287"/>
      <c r="AK419" s="287"/>
      <c r="AL419" s="287"/>
      <c r="AM419" s="287"/>
      <c r="AN419" s="287"/>
      <c r="AO419" s="287"/>
      <c r="AP419" s="287"/>
      <c r="AQ419" s="287"/>
      <c r="AR419" s="287"/>
      <c r="AS419" s="287"/>
      <c r="AT419" s="287"/>
      <c r="AV419" s="287"/>
      <c r="AW419" s="287"/>
      <c r="AX419" s="287"/>
      <c r="AY419" s="287"/>
      <c r="AZ419" s="287"/>
      <c r="BA419" s="287"/>
      <c r="BB419" s="287"/>
      <c r="BC419" s="287"/>
      <c r="BD419" s="287"/>
      <c r="BE419" s="287"/>
      <c r="BF419" s="287"/>
      <c r="BG419" s="287"/>
      <c r="BH419" s="287"/>
      <c r="BI419" s="287"/>
      <c r="BJ419" s="287"/>
      <c r="BK419" s="287"/>
      <c r="BL419" s="287"/>
      <c r="BM419" s="287"/>
      <c r="BN419" s="287"/>
    </row>
    <row r="420" spans="14:66" hidden="1" x14ac:dyDescent="0.25">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c r="AI420" s="287"/>
      <c r="AJ420" s="287"/>
      <c r="AK420" s="287"/>
      <c r="AL420" s="287"/>
      <c r="AM420" s="287"/>
      <c r="AN420" s="287"/>
      <c r="AO420" s="287"/>
      <c r="AP420" s="287"/>
      <c r="AQ420" s="287"/>
      <c r="AS420" s="287"/>
      <c r="AT420" s="287"/>
      <c r="AV420" s="287"/>
      <c r="AW420" s="287"/>
      <c r="AX420" s="287"/>
      <c r="AY420" s="287"/>
      <c r="AZ420" s="287"/>
      <c r="BA420" s="287"/>
      <c r="BB420" s="287"/>
      <c r="BC420" s="287"/>
      <c r="BD420" s="287"/>
      <c r="BE420" s="287"/>
      <c r="BF420" s="287"/>
      <c r="BG420" s="287"/>
      <c r="BH420" s="287"/>
      <c r="BI420" s="287"/>
      <c r="BJ420" s="287"/>
      <c r="BK420" s="287"/>
      <c r="BL420" s="287"/>
      <c r="BM420" s="287"/>
      <c r="BN420" s="287"/>
    </row>
    <row r="421" spans="14:66" hidden="1" x14ac:dyDescent="0.25">
      <c r="N421" s="287"/>
      <c r="O421" s="287"/>
      <c r="P421" s="287"/>
      <c r="Q421" s="287"/>
      <c r="R421" s="287"/>
      <c r="S421" s="287"/>
      <c r="T421" s="287"/>
      <c r="U421" s="287"/>
      <c r="V421" s="287"/>
      <c r="W421" s="287"/>
      <c r="X421" s="287"/>
      <c r="Y421" s="287"/>
      <c r="Z421" s="287"/>
      <c r="AA421" s="287"/>
      <c r="AB421" s="287"/>
      <c r="AC421" s="287"/>
      <c r="AD421" s="287"/>
      <c r="AE421" s="287"/>
      <c r="AF421" s="287"/>
      <c r="AG421" s="287"/>
      <c r="AH421" s="287"/>
      <c r="AI421" s="287"/>
      <c r="AJ421" s="287"/>
      <c r="AK421" s="287"/>
      <c r="AL421" s="287"/>
      <c r="AM421" s="287"/>
      <c r="AN421" s="287"/>
      <c r="AO421" s="287"/>
      <c r="AP421" s="287"/>
      <c r="AQ421" s="287"/>
      <c r="AR421" s="287"/>
      <c r="AS421" s="287"/>
      <c r="AT421" s="287"/>
      <c r="AU421" s="287"/>
      <c r="AV421" s="287"/>
      <c r="AW421" s="287"/>
      <c r="AX421" s="287"/>
      <c r="AY421" s="287"/>
      <c r="AZ421" s="287"/>
      <c r="BA421" s="287"/>
      <c r="BB421" s="287"/>
      <c r="BC421" s="287"/>
      <c r="BD421" s="287"/>
      <c r="BE421" s="287"/>
      <c r="BF421" s="287"/>
      <c r="BG421" s="287"/>
      <c r="BH421" s="287"/>
      <c r="BI421" s="287"/>
      <c r="BJ421" s="287"/>
      <c r="BK421" s="287"/>
      <c r="BL421" s="287"/>
      <c r="BM421" s="287"/>
      <c r="BN421" s="287"/>
    </row>
    <row r="422" spans="14:66" hidden="1" x14ac:dyDescent="0.25">
      <c r="N422" s="287"/>
      <c r="O422" s="287"/>
      <c r="P422" s="287"/>
      <c r="Q422" s="287"/>
      <c r="R422" s="287"/>
      <c r="S422" s="287"/>
      <c r="T422" s="287"/>
      <c r="U422" s="287"/>
      <c r="V422" s="287"/>
      <c r="W422" s="287"/>
      <c r="X422" s="287"/>
      <c r="Y422" s="287"/>
      <c r="Z422" s="287"/>
      <c r="AA422" s="287"/>
      <c r="AB422" s="287"/>
      <c r="AC422" s="287"/>
      <c r="AD422" s="287"/>
      <c r="AE422" s="287"/>
      <c r="AF422" s="287"/>
      <c r="AG422" s="287"/>
      <c r="AH422" s="287"/>
      <c r="AI422" s="287"/>
      <c r="AJ422" s="287"/>
      <c r="AK422" s="287"/>
      <c r="AL422" s="287"/>
      <c r="AM422" s="287"/>
      <c r="AN422" s="287"/>
      <c r="AO422" s="287"/>
      <c r="AP422" s="287"/>
      <c r="AQ422" s="287"/>
      <c r="AS422" s="287"/>
      <c r="AT422" s="287"/>
      <c r="AU422" s="287"/>
      <c r="AV422" s="287"/>
      <c r="AW422" s="287"/>
      <c r="AX422" s="287"/>
      <c r="AY422" s="287"/>
      <c r="AZ422" s="287"/>
      <c r="BA422" s="287"/>
      <c r="BB422" s="287"/>
      <c r="BC422" s="287"/>
      <c r="BD422" s="287"/>
      <c r="BE422" s="287"/>
      <c r="BF422" s="287"/>
      <c r="BG422" s="287"/>
      <c r="BH422" s="287"/>
      <c r="BI422" s="287"/>
      <c r="BJ422" s="287"/>
      <c r="BK422" s="287"/>
    </row>
    <row r="423" spans="14:66" hidden="1" x14ac:dyDescent="0.25">
      <c r="N423" s="287"/>
      <c r="O423" s="287"/>
      <c r="P423" s="287"/>
      <c r="Q423" s="287"/>
      <c r="R423" s="287"/>
      <c r="S423" s="287"/>
      <c r="T423" s="287"/>
      <c r="U423" s="287"/>
      <c r="V423" s="287"/>
      <c r="W423" s="287"/>
      <c r="X423" s="287"/>
      <c r="Y423" s="287"/>
      <c r="Z423" s="287"/>
      <c r="AA423" s="287"/>
      <c r="AB423" s="287"/>
      <c r="AC423" s="287"/>
      <c r="AD423" s="287"/>
      <c r="AE423" s="287"/>
      <c r="AF423" s="287"/>
      <c r="AG423" s="287"/>
      <c r="AH423" s="287"/>
      <c r="AI423" s="287"/>
      <c r="AJ423" s="287"/>
      <c r="AK423" s="287"/>
      <c r="AL423" s="287"/>
      <c r="AM423" s="287"/>
      <c r="AN423" s="287"/>
      <c r="AO423" s="287"/>
      <c r="AP423" s="287"/>
      <c r="AQ423" s="287"/>
    </row>
    <row r="424" spans="14:66" hidden="1" x14ac:dyDescent="0.25">
      <c r="N424" s="287"/>
      <c r="O424" s="287"/>
      <c r="P424" s="287"/>
      <c r="Q424" s="287"/>
      <c r="R424" s="287"/>
      <c r="S424" s="287"/>
      <c r="T424" s="287"/>
      <c r="U424" s="287"/>
      <c r="V424" s="287"/>
      <c r="W424" s="287"/>
      <c r="X424" s="287"/>
      <c r="Y424" s="287"/>
      <c r="Z424" s="287"/>
      <c r="AA424" s="287"/>
      <c r="AB424" s="287"/>
      <c r="AC424" s="287"/>
      <c r="AD424" s="287"/>
      <c r="AE424" s="287"/>
      <c r="AF424" s="287"/>
      <c r="AG424" s="287"/>
      <c r="AH424" s="287"/>
      <c r="AI424" s="287"/>
      <c r="AJ424" s="287"/>
      <c r="AK424" s="287"/>
      <c r="AL424" s="287"/>
      <c r="AM424" s="287"/>
      <c r="AN424" s="287"/>
      <c r="AO424" s="287"/>
      <c r="AP424" s="287"/>
      <c r="AQ424" s="287"/>
      <c r="AR424" s="287"/>
    </row>
    <row r="425" spans="14:66" hidden="1" x14ac:dyDescent="0.25">
      <c r="N425" s="287"/>
      <c r="O425" s="287"/>
      <c r="P425" s="287"/>
      <c r="Q425" s="287"/>
      <c r="R425" s="287"/>
      <c r="S425" s="287"/>
      <c r="T425" s="287"/>
      <c r="U425" s="287"/>
      <c r="V425" s="287"/>
      <c r="W425" s="287"/>
      <c r="X425" s="287"/>
      <c r="Y425" s="287"/>
      <c r="Z425" s="287"/>
      <c r="AA425" s="287"/>
      <c r="AB425" s="287"/>
      <c r="AC425" s="287"/>
      <c r="AD425" s="287"/>
      <c r="AE425" s="287"/>
      <c r="AF425" s="287"/>
      <c r="AG425" s="287"/>
      <c r="AH425" s="287"/>
      <c r="AI425" s="287"/>
      <c r="AJ425" s="287"/>
      <c r="AK425" s="287"/>
      <c r="AL425" s="287"/>
      <c r="AM425" s="287"/>
      <c r="AN425" s="287"/>
      <c r="AO425" s="287"/>
      <c r="AP425" s="287"/>
      <c r="AQ425" s="287"/>
    </row>
    <row r="426" spans="14:66" hidden="1" x14ac:dyDescent="0.25">
      <c r="N426" s="287"/>
      <c r="O426" s="287"/>
      <c r="P426" s="287"/>
      <c r="Q426" s="287"/>
      <c r="R426" s="287"/>
      <c r="S426" s="287"/>
      <c r="T426" s="287"/>
      <c r="U426" s="287"/>
      <c r="V426" s="287"/>
      <c r="W426" s="287"/>
      <c r="X426" s="287"/>
      <c r="Y426" s="287"/>
      <c r="Z426" s="287"/>
      <c r="AA426" s="287"/>
      <c r="AB426" s="287"/>
      <c r="AC426" s="287"/>
      <c r="AD426" s="287"/>
      <c r="AE426" s="287"/>
      <c r="AF426" s="287"/>
      <c r="AG426" s="287"/>
      <c r="AH426" s="287"/>
      <c r="AI426" s="287"/>
      <c r="AJ426" s="287"/>
      <c r="AK426" s="287"/>
      <c r="AL426" s="287"/>
      <c r="AM426" s="287"/>
      <c r="AN426" s="287"/>
      <c r="AO426" s="287"/>
      <c r="AP426" s="287"/>
      <c r="AQ426" s="287"/>
      <c r="AR426" s="287"/>
    </row>
    <row r="427" spans="14:66" hidden="1" x14ac:dyDescent="0.25">
      <c r="N427" s="287"/>
      <c r="O427" s="287"/>
      <c r="P427" s="287"/>
      <c r="Q427" s="287"/>
      <c r="R427" s="287"/>
      <c r="S427" s="287"/>
      <c r="T427" s="287"/>
      <c r="U427" s="287"/>
      <c r="V427" s="287"/>
      <c r="W427" s="287"/>
      <c r="X427" s="287"/>
      <c r="Y427" s="287"/>
      <c r="Z427" s="287"/>
      <c r="AA427" s="287"/>
      <c r="AB427" s="287"/>
      <c r="AC427" s="287"/>
      <c r="AD427" s="287"/>
      <c r="AE427" s="287"/>
      <c r="AF427" s="287"/>
      <c r="AG427" s="287"/>
      <c r="AH427" s="287"/>
      <c r="AI427" s="287"/>
      <c r="AJ427" s="287"/>
      <c r="AK427" s="287"/>
      <c r="AL427" s="287"/>
      <c r="AM427" s="287"/>
      <c r="AN427" s="287"/>
      <c r="AO427" s="287"/>
      <c r="AP427" s="287"/>
      <c r="AQ427" s="287"/>
      <c r="AR427" s="287"/>
    </row>
    <row r="428" spans="14:66" hidden="1" x14ac:dyDescent="0.25">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c r="AI428" s="287"/>
      <c r="AJ428" s="287"/>
      <c r="AK428" s="287"/>
      <c r="AL428" s="287"/>
      <c r="AM428" s="287"/>
      <c r="AN428" s="287"/>
      <c r="AO428" s="287"/>
      <c r="AP428" s="287"/>
      <c r="AQ428" s="287"/>
      <c r="AR428" s="287"/>
    </row>
    <row r="429" spans="14:66" hidden="1" x14ac:dyDescent="0.25">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c r="AI429" s="287"/>
      <c r="AJ429" s="287"/>
      <c r="AK429" s="287"/>
      <c r="AL429" s="287"/>
      <c r="AM429" s="287"/>
      <c r="AN429" s="287"/>
      <c r="AO429" s="287"/>
      <c r="AP429" s="287"/>
      <c r="AQ429" s="287"/>
      <c r="AR429" s="287"/>
    </row>
    <row r="430" spans="14:66" hidden="1" x14ac:dyDescent="0.25">
      <c r="N430" s="287"/>
      <c r="O430" s="287"/>
      <c r="P430" s="287"/>
      <c r="Q430" s="287"/>
      <c r="R430" s="287"/>
      <c r="S430" s="287"/>
      <c r="T430" s="287"/>
      <c r="U430" s="287"/>
      <c r="V430" s="287"/>
      <c r="W430" s="287"/>
      <c r="X430" s="287"/>
      <c r="Y430" s="287"/>
      <c r="Z430" s="287"/>
      <c r="AA430" s="287"/>
      <c r="AB430" s="287"/>
      <c r="AC430" s="287"/>
      <c r="AD430" s="287"/>
      <c r="AE430" s="287"/>
      <c r="AF430" s="287"/>
      <c r="AG430" s="287"/>
      <c r="AH430" s="287"/>
      <c r="AI430" s="287"/>
      <c r="AJ430" s="287"/>
      <c r="AK430" s="287"/>
      <c r="AL430" s="287"/>
      <c r="AM430" s="287"/>
      <c r="AN430" s="287"/>
      <c r="AO430" s="287"/>
      <c r="AP430" s="287"/>
      <c r="AQ430" s="287"/>
    </row>
    <row r="431" spans="14:66" hidden="1" x14ac:dyDescent="0.25">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c r="AI431" s="287"/>
      <c r="AJ431" s="287"/>
      <c r="AK431" s="287"/>
      <c r="AL431" s="287"/>
      <c r="AM431" s="287"/>
      <c r="AN431" s="287"/>
      <c r="AO431" s="287"/>
      <c r="AP431" s="287"/>
      <c r="AQ431" s="287"/>
      <c r="AR431" s="287"/>
    </row>
    <row r="432" spans="14:66" hidden="1" x14ac:dyDescent="0.25">
      <c r="N432" s="287"/>
      <c r="O432" s="287"/>
      <c r="P432" s="287"/>
      <c r="Q432" s="287"/>
      <c r="R432" s="287"/>
      <c r="S432" s="287"/>
      <c r="T432" s="287"/>
      <c r="U432" s="287"/>
      <c r="V432" s="287"/>
      <c r="W432" s="287"/>
      <c r="X432" s="287"/>
      <c r="Y432" s="287"/>
      <c r="Z432" s="287"/>
      <c r="AA432" s="287"/>
      <c r="AB432" s="287"/>
      <c r="AC432" s="287"/>
      <c r="AD432" s="287"/>
      <c r="AE432" s="287"/>
      <c r="AF432" s="287"/>
      <c r="AG432" s="287"/>
      <c r="AH432" s="287"/>
      <c r="AI432" s="287"/>
      <c r="AJ432" s="287"/>
      <c r="AK432" s="287"/>
      <c r="AL432" s="287"/>
      <c r="AM432" s="287"/>
      <c r="AN432" s="287"/>
      <c r="AO432" s="287"/>
      <c r="AP432" s="287"/>
      <c r="AQ432" s="287"/>
    </row>
    <row r="433" spans="14:63" hidden="1" x14ac:dyDescent="0.25">
      <c r="N433" s="287"/>
      <c r="O433" s="287"/>
      <c r="P433" s="287"/>
      <c r="Q433" s="287"/>
      <c r="R433" s="287"/>
      <c r="S433" s="287"/>
      <c r="T433" s="287"/>
      <c r="U433" s="287"/>
      <c r="V433" s="287"/>
      <c r="W433" s="287"/>
      <c r="X433" s="287"/>
      <c r="Y433" s="287"/>
      <c r="Z433" s="287"/>
      <c r="AA433" s="287"/>
      <c r="AB433" s="287"/>
      <c r="AC433" s="287"/>
      <c r="AD433" s="287"/>
      <c r="AE433" s="287"/>
      <c r="AF433" s="287"/>
      <c r="AG433" s="287"/>
      <c r="AH433" s="287"/>
      <c r="AI433" s="287"/>
      <c r="AJ433" s="287"/>
      <c r="AK433" s="287"/>
      <c r="AL433" s="287"/>
      <c r="AM433" s="287"/>
      <c r="AN433" s="287"/>
      <c r="AO433" s="287"/>
      <c r="AP433" s="287"/>
      <c r="AQ433" s="287"/>
      <c r="AR433" s="287"/>
    </row>
    <row r="434" spans="14:63" hidden="1" x14ac:dyDescent="0.25">
      <c r="N434" s="287"/>
      <c r="O434" s="287"/>
      <c r="P434" s="287"/>
      <c r="Q434" s="287"/>
      <c r="R434" s="287"/>
      <c r="S434" s="287"/>
      <c r="T434" s="287"/>
      <c r="U434" s="287"/>
      <c r="V434" s="287"/>
      <c r="W434" s="287"/>
      <c r="X434" s="287"/>
      <c r="Y434" s="287"/>
      <c r="Z434" s="287"/>
      <c r="AA434" s="287"/>
      <c r="AB434" s="287"/>
      <c r="AC434" s="287"/>
      <c r="AD434" s="287"/>
      <c r="AE434" s="287"/>
      <c r="AF434" s="287"/>
      <c r="AG434" s="287"/>
      <c r="AH434" s="287"/>
      <c r="AI434" s="287"/>
      <c r="AJ434" s="287"/>
      <c r="AK434" s="287"/>
      <c r="AL434" s="287"/>
      <c r="AM434" s="287"/>
      <c r="AN434" s="287"/>
      <c r="AO434" s="287"/>
      <c r="AP434" s="287"/>
      <c r="AQ434" s="287"/>
    </row>
    <row r="435" spans="14:63" hidden="1" x14ac:dyDescent="0.25">
      <c r="N435" s="287"/>
      <c r="O435" s="287"/>
      <c r="P435" s="287"/>
      <c r="Q435" s="287"/>
      <c r="R435" s="287"/>
      <c r="S435" s="287"/>
      <c r="T435" s="287"/>
      <c r="U435" s="287"/>
      <c r="V435" s="287"/>
      <c r="W435" s="287"/>
      <c r="X435" s="287"/>
      <c r="Y435" s="287"/>
      <c r="Z435" s="287"/>
      <c r="AA435" s="287"/>
      <c r="AB435" s="287"/>
      <c r="AC435" s="287"/>
      <c r="AD435" s="287"/>
      <c r="AE435" s="287"/>
      <c r="AF435" s="287"/>
      <c r="AG435" s="287"/>
      <c r="AH435" s="287"/>
      <c r="AI435" s="287"/>
      <c r="AJ435" s="287"/>
      <c r="AK435" s="287"/>
      <c r="AL435" s="287"/>
      <c r="AM435" s="287"/>
      <c r="AN435" s="287"/>
      <c r="AO435" s="287"/>
      <c r="AP435" s="287"/>
      <c r="AQ435" s="287"/>
      <c r="AR435" s="287"/>
    </row>
    <row r="436" spans="14:63" hidden="1" x14ac:dyDescent="0.25">
      <c r="N436" s="287"/>
      <c r="O436" s="287"/>
      <c r="P436" s="287"/>
      <c r="Q436" s="287"/>
      <c r="R436" s="287"/>
      <c r="S436" s="287"/>
      <c r="T436" s="287"/>
      <c r="U436" s="287"/>
      <c r="V436" s="287"/>
      <c r="W436" s="287"/>
      <c r="X436" s="287"/>
      <c r="Y436" s="287"/>
      <c r="Z436" s="287"/>
      <c r="AA436" s="287"/>
      <c r="AB436" s="287"/>
      <c r="AC436" s="287"/>
      <c r="AD436" s="287"/>
      <c r="AE436" s="287"/>
      <c r="AF436" s="287"/>
      <c r="AG436" s="287"/>
      <c r="AH436" s="287"/>
      <c r="AI436" s="287"/>
      <c r="AJ436" s="287"/>
      <c r="AK436" s="287"/>
      <c r="AL436" s="287"/>
      <c r="AM436" s="287"/>
      <c r="AN436" s="287"/>
      <c r="AO436" s="287"/>
      <c r="AP436" s="287"/>
      <c r="AQ436" s="287"/>
    </row>
    <row r="437" spans="14:63" hidden="1" x14ac:dyDescent="0.25">
      <c r="N437" s="287"/>
      <c r="O437" s="287"/>
      <c r="P437" s="287"/>
      <c r="Q437" s="287"/>
      <c r="R437" s="287"/>
      <c r="S437" s="287"/>
      <c r="T437" s="287"/>
      <c r="U437" s="287"/>
      <c r="V437" s="287"/>
      <c r="W437" s="287"/>
      <c r="X437" s="287"/>
      <c r="Y437" s="287"/>
      <c r="Z437" s="287"/>
      <c r="AA437" s="287"/>
      <c r="AB437" s="287"/>
      <c r="AC437" s="287"/>
      <c r="AD437" s="287"/>
      <c r="AE437" s="287"/>
      <c r="AF437" s="287"/>
      <c r="AG437" s="287"/>
      <c r="AH437" s="287"/>
      <c r="AI437" s="287"/>
      <c r="AJ437" s="287"/>
      <c r="AK437" s="287"/>
      <c r="AL437" s="287"/>
      <c r="AM437" s="287"/>
      <c r="AN437" s="287"/>
      <c r="AO437" s="287"/>
      <c r="AP437" s="287"/>
      <c r="AQ437" s="287"/>
      <c r="AR437" s="287"/>
    </row>
    <row r="438" spans="14:63" hidden="1" x14ac:dyDescent="0.25">
      <c r="N438" s="287"/>
      <c r="O438" s="287"/>
      <c r="P438" s="287"/>
      <c r="Q438" s="287"/>
      <c r="R438" s="287"/>
      <c r="S438" s="287"/>
      <c r="T438" s="287"/>
      <c r="U438" s="287"/>
      <c r="V438" s="287"/>
      <c r="W438" s="287"/>
      <c r="X438" s="287"/>
      <c r="Y438" s="287"/>
      <c r="Z438" s="287"/>
      <c r="AA438" s="287"/>
      <c r="AB438" s="287"/>
      <c r="AC438" s="287"/>
      <c r="AD438" s="287"/>
      <c r="AE438" s="287"/>
      <c r="AF438" s="287"/>
      <c r="AG438" s="287"/>
      <c r="AH438" s="287"/>
      <c r="AI438" s="287"/>
      <c r="AJ438" s="287"/>
      <c r="AK438" s="287"/>
      <c r="AL438" s="287"/>
      <c r="AM438" s="287"/>
      <c r="AN438" s="287"/>
      <c r="AO438" s="287"/>
      <c r="AP438" s="287"/>
      <c r="AQ438" s="287"/>
    </row>
    <row r="439" spans="14:63" hidden="1" x14ac:dyDescent="0.25">
      <c r="N439" s="287"/>
      <c r="O439" s="287"/>
      <c r="P439" s="287"/>
      <c r="Q439" s="287"/>
      <c r="R439" s="287"/>
      <c r="S439" s="287"/>
      <c r="T439" s="287"/>
      <c r="U439" s="287"/>
      <c r="V439" s="287"/>
      <c r="W439" s="287"/>
      <c r="X439" s="287"/>
      <c r="Y439" s="287"/>
      <c r="Z439" s="287"/>
      <c r="AA439" s="287"/>
      <c r="AB439" s="287"/>
      <c r="AC439" s="287"/>
      <c r="AD439" s="287"/>
      <c r="AE439" s="287"/>
      <c r="AF439" s="287"/>
      <c r="AG439" s="287"/>
      <c r="AH439" s="287"/>
      <c r="AI439" s="287"/>
      <c r="AJ439" s="287"/>
      <c r="AK439" s="287"/>
      <c r="AL439" s="287"/>
      <c r="AM439" s="287"/>
      <c r="AN439" s="287"/>
      <c r="AO439" s="287"/>
      <c r="AP439" s="287"/>
      <c r="AQ439" s="287"/>
      <c r="AR439" s="287"/>
    </row>
    <row r="440" spans="14:63" hidden="1" x14ac:dyDescent="0.25">
      <c r="N440" s="287"/>
      <c r="O440" s="287"/>
      <c r="P440" s="287"/>
      <c r="Q440" s="287"/>
      <c r="R440" s="287"/>
      <c r="S440" s="287"/>
      <c r="T440" s="287"/>
      <c r="U440" s="287"/>
      <c r="V440" s="287"/>
      <c r="W440" s="287"/>
      <c r="X440" s="287"/>
      <c r="Y440" s="287"/>
      <c r="Z440" s="287"/>
      <c r="AA440" s="287"/>
      <c r="AB440" s="287"/>
      <c r="AC440" s="287"/>
      <c r="AD440" s="287"/>
      <c r="AE440" s="287"/>
      <c r="AF440" s="287"/>
      <c r="AG440" s="287"/>
      <c r="AH440" s="287"/>
      <c r="AI440" s="287"/>
      <c r="AJ440" s="287"/>
      <c r="AK440" s="287"/>
      <c r="AL440" s="287"/>
      <c r="AM440" s="287"/>
      <c r="AN440" s="287"/>
      <c r="AO440" s="287"/>
      <c r="AP440" s="287"/>
      <c r="AQ440" s="287"/>
    </row>
    <row r="441" spans="14:63" hidden="1" x14ac:dyDescent="0.25">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c r="AI441" s="287"/>
      <c r="AJ441" s="287"/>
      <c r="AK441" s="287"/>
      <c r="AL441" s="287"/>
      <c r="AM441" s="287"/>
      <c r="AN441" s="287"/>
      <c r="AO441" s="287"/>
      <c r="AP441" s="287"/>
      <c r="AQ441" s="287"/>
      <c r="AS441" s="287"/>
      <c r="AT441" s="287"/>
      <c r="AU441" s="287"/>
      <c r="AV441" s="287"/>
      <c r="AW441" s="287"/>
      <c r="AX441" s="287"/>
      <c r="AY441" s="287"/>
      <c r="AZ441" s="287"/>
      <c r="BA441" s="287"/>
      <c r="BB441" s="287"/>
      <c r="BC441" s="287"/>
      <c r="BD441" s="287"/>
      <c r="BE441" s="287"/>
      <c r="BF441" s="287"/>
      <c r="BG441" s="287"/>
      <c r="BH441" s="287"/>
      <c r="BI441" s="287"/>
      <c r="BJ441" s="287"/>
      <c r="BK441" s="287"/>
    </row>
    <row r="442" spans="14:63" hidden="1" x14ac:dyDescent="0.25">
      <c r="N442" s="287"/>
      <c r="O442" s="287"/>
      <c r="P442" s="287"/>
      <c r="Q442" s="287"/>
      <c r="R442" s="287"/>
      <c r="S442" s="287"/>
      <c r="T442" s="287"/>
      <c r="U442" s="287"/>
      <c r="V442" s="287"/>
      <c r="W442" s="287"/>
      <c r="X442" s="287"/>
      <c r="Y442" s="287"/>
      <c r="Z442" s="287"/>
      <c r="AA442" s="287"/>
      <c r="AB442" s="287"/>
      <c r="AC442" s="287"/>
      <c r="AD442" s="287"/>
      <c r="AE442" s="287"/>
      <c r="AF442" s="287"/>
      <c r="AG442" s="287"/>
      <c r="AH442" s="287"/>
      <c r="AI442" s="287"/>
      <c r="AJ442" s="287"/>
      <c r="AK442" s="287"/>
      <c r="AL442" s="287"/>
      <c r="AM442" s="287"/>
      <c r="AN442" s="287"/>
      <c r="AO442" s="287"/>
      <c r="AP442" s="287"/>
      <c r="AQ442" s="287"/>
      <c r="AR442" s="287"/>
      <c r="AS442" s="287"/>
      <c r="AT442" s="287"/>
      <c r="AU442" s="287"/>
      <c r="AV442" s="287"/>
      <c r="AW442" s="287"/>
      <c r="AX442" s="287"/>
      <c r="AY442" s="287"/>
      <c r="AZ442" s="287"/>
      <c r="BA442" s="287"/>
      <c r="BB442" s="287"/>
      <c r="BC442" s="287"/>
      <c r="BD442" s="287"/>
      <c r="BE442" s="287"/>
      <c r="BF442" s="287"/>
      <c r="BG442" s="287"/>
      <c r="BH442" s="287"/>
      <c r="BI442" s="287"/>
      <c r="BJ442" s="287"/>
      <c r="BK442" s="287"/>
    </row>
    <row r="443" spans="14:63" hidden="1" x14ac:dyDescent="0.25">
      <c r="N443" s="287"/>
      <c r="O443" s="287"/>
      <c r="P443" s="287"/>
      <c r="Q443" s="287"/>
      <c r="R443" s="287"/>
      <c r="S443" s="287"/>
      <c r="T443" s="287"/>
      <c r="U443" s="287"/>
      <c r="V443" s="287"/>
      <c r="W443" s="287"/>
      <c r="X443" s="287"/>
      <c r="Y443" s="287"/>
      <c r="Z443" s="287"/>
      <c r="AA443" s="287"/>
      <c r="AB443" s="287"/>
      <c r="AC443" s="287"/>
      <c r="AD443" s="287"/>
      <c r="AE443" s="287"/>
      <c r="AF443" s="287"/>
      <c r="AG443" s="287"/>
      <c r="AH443" s="287"/>
      <c r="AI443" s="287"/>
      <c r="AJ443" s="287"/>
      <c r="AK443" s="287"/>
      <c r="AL443" s="287"/>
      <c r="AM443" s="287"/>
      <c r="AN443" s="287"/>
      <c r="AO443" s="287"/>
      <c r="AP443" s="287"/>
      <c r="AQ443" s="287"/>
      <c r="AS443" s="287"/>
      <c r="AT443" s="287"/>
      <c r="AU443" s="287"/>
      <c r="AV443" s="287"/>
      <c r="AW443" s="287"/>
      <c r="AX443" s="287"/>
      <c r="AY443" s="287"/>
      <c r="AZ443" s="287"/>
      <c r="BA443" s="287"/>
      <c r="BB443" s="287"/>
      <c r="BC443" s="287"/>
      <c r="BD443" s="287"/>
      <c r="BE443" s="287"/>
      <c r="BF443" s="287"/>
      <c r="BG443" s="287"/>
      <c r="BH443" s="287"/>
      <c r="BI443" s="287"/>
      <c r="BJ443" s="287"/>
      <c r="BK443" s="287"/>
    </row>
    <row r="444" spans="14:63" hidden="1" x14ac:dyDescent="0.25">
      <c r="N444" s="287"/>
      <c r="O444" s="287"/>
      <c r="P444" s="287"/>
      <c r="Q444" s="287"/>
      <c r="R444" s="287"/>
      <c r="S444" s="287"/>
      <c r="T444" s="287"/>
      <c r="U444" s="287"/>
      <c r="V444" s="287"/>
      <c r="W444" s="287"/>
      <c r="X444" s="287"/>
      <c r="Y444" s="287"/>
      <c r="Z444" s="287"/>
      <c r="AA444" s="287"/>
      <c r="AB444" s="287"/>
      <c r="AC444" s="287"/>
      <c r="AD444" s="287"/>
      <c r="AE444" s="287"/>
      <c r="AF444" s="287"/>
      <c r="AG444" s="287"/>
      <c r="AH444" s="287"/>
      <c r="AI444" s="287"/>
      <c r="AJ444" s="287"/>
      <c r="AK444" s="287"/>
      <c r="AL444" s="287"/>
      <c r="AM444" s="287"/>
      <c r="AN444" s="287"/>
      <c r="AO444" s="287"/>
      <c r="AP444" s="287"/>
      <c r="AQ444" s="287"/>
      <c r="AR444" s="287"/>
      <c r="AS444" s="287"/>
      <c r="AT444" s="287"/>
      <c r="AU444" s="287"/>
      <c r="AV444" s="287"/>
      <c r="AW444" s="287"/>
      <c r="AX444" s="287"/>
      <c r="AY444" s="287"/>
      <c r="AZ444" s="287"/>
      <c r="BA444" s="287"/>
      <c r="BB444" s="287"/>
      <c r="BC444" s="287"/>
      <c r="BD444" s="287"/>
      <c r="BE444" s="287"/>
      <c r="BF444" s="287"/>
      <c r="BG444" s="287"/>
      <c r="BH444" s="287"/>
      <c r="BI444" s="287"/>
      <c r="BJ444" s="287"/>
      <c r="BK444" s="287"/>
    </row>
    <row r="445" spans="14:63" hidden="1" x14ac:dyDescent="0.25">
      <c r="N445" s="287"/>
      <c r="O445" s="287"/>
      <c r="P445" s="287"/>
      <c r="Q445" s="287"/>
      <c r="R445" s="287"/>
      <c r="S445" s="287"/>
      <c r="T445" s="287"/>
      <c r="U445" s="287"/>
      <c r="V445" s="287"/>
      <c r="W445" s="287"/>
      <c r="X445" s="287"/>
      <c r="Y445" s="287"/>
      <c r="Z445" s="287"/>
      <c r="AA445" s="287"/>
      <c r="AB445" s="287"/>
      <c r="AC445" s="287"/>
      <c r="AD445" s="287"/>
      <c r="AE445" s="287"/>
      <c r="AF445" s="287"/>
      <c r="AG445" s="287"/>
      <c r="AH445" s="287"/>
      <c r="AI445" s="287"/>
      <c r="AJ445" s="287"/>
      <c r="AK445" s="287"/>
      <c r="AL445" s="287"/>
      <c r="AM445" s="287"/>
      <c r="AN445" s="287"/>
      <c r="AO445" s="287"/>
      <c r="AP445" s="287"/>
      <c r="AQ445" s="287"/>
      <c r="AS445" s="287"/>
      <c r="AT445" s="287"/>
      <c r="AU445" s="287"/>
      <c r="AV445" s="287"/>
      <c r="AW445" s="287"/>
      <c r="AX445" s="287"/>
      <c r="AY445" s="287"/>
      <c r="AZ445" s="287"/>
      <c r="BA445" s="287"/>
      <c r="BB445" s="287"/>
      <c r="BC445" s="287"/>
      <c r="BD445" s="287"/>
      <c r="BE445" s="287"/>
      <c r="BF445" s="287"/>
      <c r="BG445" s="287"/>
      <c r="BH445" s="287"/>
      <c r="BI445" s="287"/>
      <c r="BJ445" s="287"/>
      <c r="BK445" s="287"/>
    </row>
    <row r="446" spans="14:63" hidden="1" x14ac:dyDescent="0.25">
      <c r="N446" s="287"/>
      <c r="O446" s="287"/>
      <c r="P446" s="287"/>
      <c r="Q446" s="287"/>
      <c r="R446" s="287"/>
      <c r="S446" s="287"/>
      <c r="T446" s="287"/>
      <c r="U446" s="287"/>
      <c r="V446" s="287"/>
      <c r="W446" s="287"/>
      <c r="X446" s="287"/>
      <c r="Y446" s="287"/>
      <c r="Z446" s="287"/>
      <c r="AA446" s="287"/>
      <c r="AB446" s="287"/>
      <c r="AC446" s="287"/>
      <c r="AD446" s="287"/>
      <c r="AE446" s="287"/>
      <c r="AF446" s="287"/>
      <c r="AG446" s="287"/>
      <c r="AH446" s="287"/>
      <c r="AI446" s="287"/>
      <c r="AJ446" s="287"/>
      <c r="AK446" s="287"/>
      <c r="AL446" s="287"/>
      <c r="AM446" s="287"/>
      <c r="AN446" s="287"/>
      <c r="AO446" s="287"/>
      <c r="AP446" s="287"/>
      <c r="AQ446" s="287"/>
      <c r="AR446" s="287"/>
      <c r="AS446" s="287"/>
      <c r="AT446" s="287"/>
      <c r="AU446" s="287"/>
      <c r="AV446" s="287"/>
      <c r="AW446" s="287"/>
      <c r="AX446" s="287"/>
      <c r="AY446" s="287"/>
      <c r="AZ446" s="287"/>
      <c r="BA446" s="287"/>
      <c r="BB446" s="287"/>
      <c r="BC446" s="287"/>
      <c r="BD446" s="287"/>
      <c r="BE446" s="287"/>
      <c r="BF446" s="287"/>
      <c r="BG446" s="287"/>
      <c r="BH446" s="287"/>
      <c r="BI446" s="287"/>
      <c r="BJ446" s="287"/>
      <c r="BK446" s="287"/>
    </row>
    <row r="447" spans="14:63" hidden="1" x14ac:dyDescent="0.25">
      <c r="N447" s="287"/>
      <c r="O447" s="287"/>
      <c r="P447" s="287"/>
      <c r="Q447" s="287"/>
      <c r="R447" s="287"/>
      <c r="S447" s="287"/>
      <c r="T447" s="287"/>
      <c r="U447" s="287"/>
      <c r="V447" s="287"/>
      <c r="W447" s="287"/>
      <c r="X447" s="287"/>
      <c r="Y447" s="287"/>
      <c r="Z447" s="287"/>
      <c r="AA447" s="287"/>
      <c r="AB447" s="287"/>
      <c r="AC447" s="287"/>
      <c r="AD447" s="287"/>
      <c r="AE447" s="287"/>
      <c r="AF447" s="287"/>
      <c r="AG447" s="287"/>
      <c r="AH447" s="287"/>
      <c r="AI447" s="287"/>
      <c r="AJ447" s="287"/>
      <c r="AK447" s="287"/>
      <c r="AL447" s="287"/>
      <c r="AM447" s="287"/>
      <c r="AN447" s="287"/>
      <c r="AO447" s="287"/>
      <c r="AP447" s="287"/>
      <c r="AQ447" s="287"/>
      <c r="AS447" s="287"/>
      <c r="AT447" s="287"/>
      <c r="AU447" s="287"/>
      <c r="AV447" s="287"/>
      <c r="AW447" s="287"/>
      <c r="AX447" s="287"/>
      <c r="AY447" s="287"/>
      <c r="AZ447" s="287"/>
      <c r="BA447" s="287"/>
      <c r="BB447" s="287"/>
      <c r="BC447" s="287"/>
      <c r="BD447" s="287"/>
      <c r="BE447" s="287"/>
      <c r="BF447" s="287"/>
      <c r="BG447" s="287"/>
      <c r="BH447" s="287"/>
      <c r="BI447" s="287"/>
      <c r="BJ447" s="287"/>
      <c r="BK447" s="287"/>
    </row>
    <row r="448" spans="14:63" hidden="1" x14ac:dyDescent="0.25">
      <c r="N448" s="287"/>
      <c r="O448" s="287"/>
      <c r="P448" s="287"/>
      <c r="Q448" s="287"/>
      <c r="R448" s="287"/>
      <c r="S448" s="287"/>
      <c r="T448" s="287"/>
      <c r="U448" s="287"/>
      <c r="V448" s="287"/>
      <c r="W448" s="287"/>
      <c r="X448" s="287"/>
      <c r="Y448" s="287"/>
      <c r="Z448" s="287"/>
      <c r="AA448" s="287"/>
      <c r="AB448" s="287"/>
      <c r="AC448" s="287"/>
      <c r="AD448" s="287"/>
      <c r="AE448" s="287"/>
      <c r="AF448" s="287"/>
      <c r="AG448" s="287"/>
      <c r="AH448" s="287"/>
      <c r="AI448" s="287"/>
      <c r="AJ448" s="287"/>
      <c r="AK448" s="287"/>
      <c r="AL448" s="287"/>
      <c r="AM448" s="287"/>
      <c r="AN448" s="287"/>
      <c r="AO448" s="287"/>
      <c r="AP448" s="287"/>
      <c r="AQ448" s="287"/>
      <c r="AR448" s="287"/>
      <c r="AS448" s="287"/>
      <c r="AT448" s="287"/>
      <c r="AU448" s="287"/>
      <c r="AV448" s="287"/>
      <c r="AW448" s="287"/>
      <c r="AX448" s="287"/>
      <c r="AY448" s="287"/>
      <c r="AZ448" s="287"/>
      <c r="BA448" s="287"/>
      <c r="BB448" s="287"/>
      <c r="BC448" s="287"/>
      <c r="BD448" s="287"/>
      <c r="BE448" s="287"/>
      <c r="BF448" s="287"/>
      <c r="BG448" s="287"/>
      <c r="BH448" s="287"/>
      <c r="BI448" s="287"/>
      <c r="BJ448" s="287"/>
      <c r="BK448" s="287"/>
    </row>
    <row r="449" spans="14:63" hidden="1" x14ac:dyDescent="0.25">
      <c r="N449" s="287"/>
      <c r="O449" s="287"/>
      <c r="P449" s="287"/>
      <c r="Q449" s="287"/>
      <c r="R449" s="287"/>
      <c r="S449" s="287"/>
      <c r="T449" s="287"/>
      <c r="U449" s="287"/>
      <c r="V449" s="287"/>
      <c r="W449" s="287"/>
      <c r="X449" s="287"/>
      <c r="Y449" s="287"/>
      <c r="Z449" s="287"/>
      <c r="AA449" s="287"/>
      <c r="AB449" s="287"/>
      <c r="AC449" s="287"/>
      <c r="AD449" s="287"/>
      <c r="AE449" s="287"/>
      <c r="AF449" s="287"/>
      <c r="AG449" s="287"/>
      <c r="AH449" s="287"/>
      <c r="AI449" s="287"/>
      <c r="AJ449" s="287"/>
      <c r="AK449" s="287"/>
      <c r="AL449" s="287"/>
      <c r="AM449" s="287"/>
      <c r="AN449" s="287"/>
      <c r="AO449" s="287"/>
      <c r="AP449" s="287"/>
      <c r="AQ449" s="287"/>
      <c r="AS449" s="287"/>
      <c r="AT449" s="287"/>
      <c r="AU449" s="287"/>
      <c r="AV449" s="287"/>
      <c r="AW449" s="287"/>
      <c r="AX449" s="287"/>
      <c r="AY449" s="287"/>
      <c r="AZ449" s="287"/>
      <c r="BA449" s="287"/>
      <c r="BB449" s="287"/>
      <c r="BC449" s="287"/>
      <c r="BD449" s="287"/>
      <c r="BE449" s="287"/>
      <c r="BF449" s="287"/>
      <c r="BG449" s="287"/>
      <c r="BH449" s="287"/>
      <c r="BI449" s="287"/>
      <c r="BJ449" s="287"/>
      <c r="BK449" s="287"/>
    </row>
    <row r="450" spans="14:63" hidden="1" x14ac:dyDescent="0.25">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c r="AI450" s="287"/>
      <c r="AJ450" s="287"/>
      <c r="AK450" s="287"/>
      <c r="AL450" s="287"/>
      <c r="AM450" s="287"/>
      <c r="AN450" s="287"/>
      <c r="AO450" s="287"/>
      <c r="AP450" s="287"/>
      <c r="AQ450" s="287"/>
      <c r="AR450" s="287"/>
      <c r="AS450" s="287"/>
      <c r="AT450" s="287"/>
      <c r="AU450" s="287"/>
      <c r="AV450" s="287"/>
      <c r="AW450" s="287"/>
      <c r="AX450" s="287"/>
      <c r="AY450" s="287"/>
      <c r="AZ450" s="287"/>
      <c r="BA450" s="287"/>
      <c r="BB450" s="287"/>
      <c r="BC450" s="287"/>
      <c r="BD450" s="287"/>
      <c r="BE450" s="287"/>
      <c r="BF450" s="287"/>
      <c r="BG450" s="287"/>
      <c r="BH450" s="287"/>
      <c r="BI450" s="287"/>
      <c r="BJ450" s="287"/>
      <c r="BK450" s="287"/>
    </row>
    <row r="451" spans="14:63" hidden="1" x14ac:dyDescent="0.25">
      <c r="N451" s="287"/>
      <c r="O451" s="287"/>
      <c r="P451" s="287"/>
      <c r="Q451" s="287"/>
      <c r="R451" s="287"/>
      <c r="S451" s="287"/>
      <c r="T451" s="287"/>
      <c r="U451" s="287"/>
      <c r="V451" s="287"/>
      <c r="W451" s="287"/>
      <c r="X451" s="287"/>
      <c r="Y451" s="287"/>
      <c r="Z451" s="287"/>
      <c r="AA451" s="287"/>
      <c r="AB451" s="287"/>
      <c r="AC451" s="287"/>
      <c r="AD451" s="287"/>
      <c r="AE451" s="287"/>
      <c r="AF451" s="287"/>
      <c r="AG451" s="287"/>
      <c r="AH451" s="287"/>
      <c r="AI451" s="287"/>
      <c r="AJ451" s="287"/>
      <c r="AK451" s="287"/>
      <c r="AL451" s="287"/>
      <c r="AM451" s="287"/>
      <c r="AN451" s="287"/>
      <c r="AO451" s="287"/>
      <c r="AP451" s="287"/>
      <c r="AQ451" s="287"/>
      <c r="AS451" s="287"/>
      <c r="AT451" s="287"/>
      <c r="AU451" s="287"/>
      <c r="AV451" s="287"/>
      <c r="AW451" s="287"/>
      <c r="AX451" s="287"/>
      <c r="AY451" s="287"/>
      <c r="AZ451" s="287"/>
      <c r="BA451" s="287"/>
      <c r="BB451" s="287"/>
      <c r="BC451" s="287"/>
      <c r="BD451" s="287"/>
      <c r="BE451" s="287"/>
      <c r="BF451" s="287"/>
      <c r="BG451" s="287"/>
      <c r="BH451" s="287"/>
      <c r="BI451" s="287"/>
      <c r="BJ451" s="287"/>
      <c r="BK451" s="287"/>
    </row>
    <row r="452" spans="14:63" hidden="1" x14ac:dyDescent="0.25">
      <c r="N452" s="287"/>
      <c r="O452" s="287"/>
      <c r="P452" s="287"/>
      <c r="Q452" s="287"/>
      <c r="R452" s="287"/>
      <c r="S452" s="287"/>
      <c r="T452" s="287"/>
      <c r="U452" s="287"/>
      <c r="V452" s="287"/>
      <c r="W452" s="287"/>
      <c r="X452" s="287"/>
      <c r="Y452" s="287"/>
      <c r="Z452" s="287"/>
      <c r="AA452" s="287"/>
      <c r="AB452" s="287"/>
      <c r="AC452" s="287"/>
      <c r="AD452" s="287"/>
      <c r="AE452" s="287"/>
      <c r="AF452" s="287"/>
      <c r="AG452" s="287"/>
      <c r="AH452" s="287"/>
      <c r="AI452" s="287"/>
      <c r="AJ452" s="287"/>
      <c r="AK452" s="287"/>
      <c r="AL452" s="287"/>
      <c r="AM452" s="287"/>
      <c r="AN452" s="287"/>
      <c r="AO452" s="287"/>
      <c r="AP452" s="287"/>
      <c r="AQ452" s="287"/>
      <c r="AR452" s="287"/>
      <c r="AS452" s="287"/>
      <c r="AT452" s="287"/>
      <c r="AU452" s="287"/>
      <c r="AV452" s="287"/>
      <c r="AW452" s="287"/>
      <c r="AX452" s="287"/>
      <c r="AY452" s="287"/>
      <c r="AZ452" s="287"/>
      <c r="BA452" s="287"/>
      <c r="BB452" s="287"/>
      <c r="BC452" s="287"/>
      <c r="BD452" s="287"/>
      <c r="BE452" s="287"/>
      <c r="BF452" s="287"/>
      <c r="BG452" s="287"/>
      <c r="BH452" s="287"/>
      <c r="BI452" s="287"/>
      <c r="BJ452" s="287"/>
      <c r="BK452" s="287"/>
    </row>
    <row r="453" spans="14:63" hidden="1" x14ac:dyDescent="0.25">
      <c r="N453" s="287"/>
      <c r="O453" s="287"/>
      <c r="P453" s="287"/>
      <c r="Q453" s="287"/>
      <c r="R453" s="287"/>
      <c r="S453" s="287"/>
      <c r="T453" s="287"/>
      <c r="U453" s="287"/>
      <c r="V453" s="287"/>
      <c r="W453" s="287"/>
      <c r="X453" s="287"/>
      <c r="Y453" s="287"/>
      <c r="Z453" s="287"/>
      <c r="AA453" s="287"/>
      <c r="AB453" s="287"/>
      <c r="AC453" s="287"/>
      <c r="AD453" s="287"/>
      <c r="AE453" s="287"/>
      <c r="AF453" s="287"/>
      <c r="AG453" s="287"/>
      <c r="AH453" s="287"/>
      <c r="AI453" s="287"/>
      <c r="AJ453" s="287"/>
      <c r="AK453" s="287"/>
      <c r="AL453" s="287"/>
      <c r="AM453" s="287"/>
      <c r="AN453" s="287"/>
      <c r="AO453" s="287"/>
      <c r="AP453" s="287"/>
      <c r="AQ453" s="287"/>
      <c r="AS453" s="287"/>
      <c r="AT453" s="287"/>
      <c r="AU453" s="287"/>
      <c r="AV453" s="287"/>
      <c r="AW453" s="287"/>
      <c r="AX453" s="287"/>
      <c r="AY453" s="287"/>
      <c r="AZ453" s="287"/>
      <c r="BA453" s="287"/>
      <c r="BB453" s="287"/>
      <c r="BC453" s="287"/>
      <c r="BD453" s="287"/>
      <c r="BE453" s="287"/>
      <c r="BF453" s="287"/>
      <c r="BG453" s="287"/>
      <c r="BH453" s="287"/>
      <c r="BI453" s="287"/>
      <c r="BJ453" s="287"/>
      <c r="BK453" s="287"/>
    </row>
    <row r="454" spans="14:63" hidden="1" x14ac:dyDescent="0.25">
      <c r="N454" s="287"/>
      <c r="O454" s="287"/>
      <c r="P454" s="287"/>
      <c r="Q454" s="287"/>
      <c r="R454" s="287"/>
      <c r="S454" s="287"/>
      <c r="T454" s="287"/>
      <c r="U454" s="287"/>
      <c r="V454" s="287"/>
      <c r="W454" s="287"/>
      <c r="X454" s="287"/>
      <c r="Y454" s="287"/>
      <c r="Z454" s="287"/>
      <c r="AA454" s="287"/>
      <c r="AB454" s="287"/>
      <c r="AC454" s="287"/>
      <c r="AD454" s="287"/>
      <c r="AE454" s="287"/>
      <c r="AF454" s="287"/>
      <c r="AG454" s="287"/>
      <c r="AH454" s="287"/>
      <c r="AI454" s="287"/>
      <c r="AJ454" s="287"/>
      <c r="AK454" s="287"/>
      <c r="AL454" s="287"/>
      <c r="AM454" s="287"/>
      <c r="AN454" s="287"/>
      <c r="AO454" s="287"/>
      <c r="AP454" s="287"/>
      <c r="AQ454" s="287"/>
      <c r="AR454" s="287"/>
      <c r="AS454" s="287"/>
      <c r="AT454" s="287"/>
      <c r="AU454" s="287"/>
      <c r="AV454" s="287"/>
      <c r="AW454" s="287"/>
      <c r="AX454" s="287"/>
      <c r="AY454" s="287"/>
      <c r="AZ454" s="287"/>
      <c r="BA454" s="287"/>
      <c r="BB454" s="287"/>
      <c r="BC454" s="287"/>
      <c r="BD454" s="287"/>
      <c r="BE454" s="287"/>
      <c r="BF454" s="287"/>
      <c r="BG454" s="287"/>
      <c r="BH454" s="287"/>
      <c r="BI454" s="287"/>
      <c r="BJ454" s="287"/>
      <c r="BK454" s="287"/>
    </row>
    <row r="455" spans="14:63" hidden="1" x14ac:dyDescent="0.25">
      <c r="N455" s="287"/>
      <c r="O455" s="287"/>
      <c r="P455" s="287"/>
      <c r="Q455" s="287"/>
      <c r="R455" s="287"/>
      <c r="S455" s="287"/>
      <c r="T455" s="287"/>
      <c r="U455" s="287"/>
      <c r="V455" s="287"/>
      <c r="W455" s="287"/>
      <c r="X455" s="287"/>
      <c r="Y455" s="287"/>
      <c r="Z455" s="287"/>
      <c r="AA455" s="287"/>
      <c r="AB455" s="287"/>
      <c r="AC455" s="287"/>
      <c r="AD455" s="287"/>
      <c r="AE455" s="287"/>
      <c r="AF455" s="287"/>
      <c r="AG455" s="287"/>
      <c r="AH455" s="287"/>
      <c r="AI455" s="287"/>
      <c r="AJ455" s="287"/>
      <c r="AK455" s="287"/>
      <c r="AL455" s="287"/>
      <c r="AM455" s="287"/>
      <c r="AN455" s="287"/>
      <c r="AO455" s="287"/>
      <c r="AP455" s="287"/>
      <c r="AQ455" s="287"/>
      <c r="AS455" s="287"/>
      <c r="AT455" s="287"/>
      <c r="AU455" s="287"/>
      <c r="AV455" s="287"/>
      <c r="AW455" s="287"/>
      <c r="AX455" s="287"/>
      <c r="AY455" s="287"/>
      <c r="AZ455" s="287"/>
      <c r="BA455" s="287"/>
      <c r="BB455" s="287"/>
      <c r="BC455" s="287"/>
      <c r="BD455" s="287"/>
      <c r="BE455" s="287"/>
      <c r="BF455" s="287"/>
      <c r="BG455" s="287"/>
      <c r="BH455" s="287"/>
      <c r="BI455" s="287"/>
      <c r="BJ455" s="287"/>
      <c r="BK455" s="287"/>
    </row>
    <row r="456" spans="14:63" hidden="1" x14ac:dyDescent="0.25">
      <c r="N456" s="287"/>
      <c r="O456" s="287"/>
      <c r="P456" s="287"/>
      <c r="Q456" s="287"/>
      <c r="R456" s="287"/>
      <c r="S456" s="287"/>
      <c r="T456" s="287"/>
      <c r="U456" s="287"/>
      <c r="V456" s="287"/>
      <c r="W456" s="287"/>
      <c r="X456" s="287"/>
      <c r="Y456" s="287"/>
      <c r="Z456" s="287"/>
      <c r="AA456" s="287"/>
      <c r="AB456" s="287"/>
      <c r="AC456" s="287"/>
      <c r="AD456" s="287"/>
      <c r="AE456" s="287"/>
      <c r="AF456" s="287"/>
      <c r="AG456" s="287"/>
      <c r="AH456" s="287"/>
      <c r="AI456" s="287"/>
      <c r="AJ456" s="287"/>
      <c r="AK456" s="287"/>
      <c r="AL456" s="287"/>
      <c r="AM456" s="287"/>
      <c r="AN456" s="287"/>
      <c r="AO456" s="287"/>
      <c r="AP456" s="287"/>
      <c r="AQ456" s="287"/>
      <c r="AR456" s="287"/>
    </row>
    <row r="457" spans="14:63" hidden="1" x14ac:dyDescent="0.25">
      <c r="N457" s="287"/>
      <c r="O457" s="287"/>
      <c r="P457" s="287"/>
      <c r="Q457" s="287"/>
      <c r="R457" s="287"/>
      <c r="S457" s="287"/>
      <c r="T457" s="287"/>
      <c r="U457" s="287"/>
      <c r="V457" s="287"/>
      <c r="W457" s="287"/>
      <c r="X457" s="287"/>
      <c r="Y457" s="287"/>
      <c r="Z457" s="287"/>
      <c r="AA457" s="287"/>
      <c r="AB457" s="287"/>
      <c r="AC457" s="287"/>
      <c r="AD457" s="287"/>
      <c r="AE457" s="287"/>
      <c r="AF457" s="287"/>
      <c r="AG457" s="287"/>
      <c r="AH457" s="287"/>
      <c r="AI457" s="287"/>
      <c r="AJ457" s="287"/>
      <c r="AK457" s="287"/>
      <c r="AL457" s="287"/>
      <c r="AM457" s="287"/>
      <c r="AN457" s="287"/>
      <c r="AO457" s="287"/>
      <c r="AP457" s="287"/>
      <c r="AQ457" s="287"/>
      <c r="AR457" s="287"/>
    </row>
    <row r="458" spans="14:63" hidden="1" x14ac:dyDescent="0.25">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7"/>
      <c r="AL458" s="287"/>
      <c r="AM458" s="287"/>
      <c r="AN458" s="287"/>
      <c r="AO458" s="287"/>
      <c r="AP458" s="287"/>
      <c r="AQ458" s="287"/>
      <c r="AR458" s="287"/>
    </row>
    <row r="459" spans="14:63" hidden="1" x14ac:dyDescent="0.25">
      <c r="N459" s="287"/>
      <c r="O459" s="287"/>
      <c r="P459" s="287"/>
      <c r="Q459" s="287"/>
      <c r="R459" s="287"/>
    </row>
    <row r="460" spans="14:63" hidden="1" x14ac:dyDescent="0.25">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c r="AI460" s="287"/>
      <c r="AJ460" s="287"/>
      <c r="AK460" s="287"/>
      <c r="AL460" s="287"/>
      <c r="AM460" s="287"/>
      <c r="AN460" s="287"/>
      <c r="AO460" s="287"/>
      <c r="AP460" s="287"/>
      <c r="AQ460" s="287"/>
      <c r="AR460" s="287"/>
    </row>
    <row r="461" spans="14:63" hidden="1" x14ac:dyDescent="0.25">
      <c r="N461" s="287"/>
      <c r="O461" s="287"/>
      <c r="P461" s="287"/>
      <c r="Q461" s="287"/>
      <c r="R461" s="287"/>
      <c r="S461" s="287"/>
      <c r="T461" s="287"/>
      <c r="U461" s="287"/>
      <c r="V461" s="287"/>
      <c r="W461" s="287"/>
      <c r="X461" s="287"/>
      <c r="Y461" s="287"/>
      <c r="Z461" s="287"/>
      <c r="AA461" s="287"/>
      <c r="AB461" s="287"/>
      <c r="AC461" s="287"/>
      <c r="AD461" s="287"/>
      <c r="AE461" s="287"/>
      <c r="AF461" s="287"/>
      <c r="AG461" s="287"/>
      <c r="AH461" s="287"/>
      <c r="AI461" s="287"/>
      <c r="AJ461" s="287"/>
      <c r="AK461" s="287"/>
      <c r="AL461" s="287"/>
      <c r="AM461" s="287"/>
      <c r="AN461" s="287"/>
      <c r="AO461" s="287"/>
      <c r="AP461" s="287"/>
      <c r="AQ461" s="287"/>
      <c r="AR461" s="287"/>
    </row>
    <row r="462" spans="14:63" hidden="1" x14ac:dyDescent="0.25">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c r="AI462" s="287"/>
      <c r="AJ462" s="287"/>
      <c r="AK462" s="287"/>
      <c r="AL462" s="287"/>
      <c r="AM462" s="287"/>
      <c r="AN462" s="287"/>
      <c r="AO462" s="287"/>
      <c r="AP462" s="287"/>
      <c r="AQ462" s="287"/>
      <c r="AR462" s="287"/>
    </row>
    <row r="463" spans="14:63" hidden="1" x14ac:dyDescent="0.25">
      <c r="N463" s="287"/>
      <c r="O463" s="287"/>
      <c r="P463" s="287"/>
      <c r="Q463" s="287"/>
      <c r="R463" s="287"/>
      <c r="S463" s="287"/>
      <c r="T463" s="287"/>
      <c r="U463" s="287"/>
      <c r="V463" s="287"/>
      <c r="W463" s="287"/>
      <c r="X463" s="287"/>
      <c r="Y463" s="287"/>
      <c r="Z463" s="287"/>
      <c r="AA463" s="287"/>
      <c r="AB463" s="287"/>
      <c r="AC463" s="287"/>
      <c r="AD463" s="287"/>
      <c r="AE463" s="287"/>
      <c r="AF463" s="287"/>
      <c r="AG463" s="287"/>
      <c r="AH463" s="287"/>
      <c r="AI463" s="287"/>
      <c r="AJ463" s="287"/>
      <c r="AK463" s="287"/>
      <c r="AL463" s="287"/>
      <c r="AM463" s="287"/>
      <c r="AN463" s="287"/>
      <c r="AO463" s="287"/>
      <c r="AP463" s="287"/>
      <c r="AQ463" s="287"/>
      <c r="AR463" s="287"/>
    </row>
    <row r="464" spans="14:63" hidden="1" x14ac:dyDescent="0.25">
      <c r="N464" s="287"/>
      <c r="O464" s="287"/>
      <c r="P464" s="287"/>
      <c r="Q464" s="287"/>
      <c r="R464" s="287"/>
      <c r="S464" s="287"/>
      <c r="T464" s="287"/>
      <c r="U464" s="287"/>
      <c r="V464" s="287"/>
      <c r="W464" s="287"/>
      <c r="X464" s="287"/>
      <c r="Y464" s="287"/>
      <c r="Z464" s="287"/>
      <c r="AA464" s="287"/>
      <c r="AB464" s="287"/>
      <c r="AC464" s="287"/>
      <c r="AD464" s="287"/>
      <c r="AE464" s="287"/>
      <c r="AF464" s="287"/>
      <c r="AG464" s="287"/>
      <c r="AH464" s="287"/>
      <c r="AI464" s="287"/>
      <c r="AJ464" s="287"/>
      <c r="AK464" s="287"/>
      <c r="AL464" s="287"/>
      <c r="AM464" s="287"/>
      <c r="AN464" s="287"/>
      <c r="AO464" s="287"/>
      <c r="AP464" s="287"/>
      <c r="AQ464" s="287"/>
      <c r="AR464" s="287"/>
    </row>
    <row r="465" spans="14:44" hidden="1" x14ac:dyDescent="0.25">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7"/>
      <c r="AL465" s="287"/>
      <c r="AM465" s="287"/>
      <c r="AN465" s="287"/>
      <c r="AO465" s="287"/>
      <c r="AP465" s="287"/>
      <c r="AQ465" s="287"/>
      <c r="AR465" s="287"/>
    </row>
    <row r="466" spans="14:44" hidden="1" x14ac:dyDescent="0.25">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c r="AI466" s="287"/>
      <c r="AJ466" s="287"/>
      <c r="AK466" s="287"/>
      <c r="AL466" s="287"/>
      <c r="AM466" s="287"/>
      <c r="AN466" s="287"/>
      <c r="AO466" s="287"/>
      <c r="AP466" s="287"/>
      <c r="AQ466" s="287"/>
      <c r="AR466" s="287"/>
    </row>
    <row r="467" spans="14:44" hidden="1" x14ac:dyDescent="0.25">
      <c r="N467" s="287"/>
      <c r="O467" s="287"/>
      <c r="P467" s="287"/>
      <c r="Q467" s="287"/>
      <c r="R467" s="287"/>
      <c r="S467" s="287"/>
      <c r="T467" s="287"/>
      <c r="U467" s="287"/>
      <c r="V467" s="287"/>
      <c r="W467" s="287"/>
      <c r="X467" s="287"/>
      <c r="Y467" s="287"/>
      <c r="Z467" s="287"/>
      <c r="AA467" s="287"/>
      <c r="AB467" s="287"/>
      <c r="AC467" s="287"/>
      <c r="AD467" s="287"/>
      <c r="AE467" s="287"/>
      <c r="AF467" s="287"/>
      <c r="AG467" s="287"/>
      <c r="AH467" s="287"/>
      <c r="AI467" s="287"/>
      <c r="AJ467" s="287"/>
      <c r="AK467" s="287"/>
      <c r="AL467" s="287"/>
      <c r="AM467" s="287"/>
      <c r="AN467" s="287"/>
      <c r="AO467" s="287"/>
      <c r="AP467" s="287"/>
      <c r="AQ467" s="287"/>
      <c r="AR467" s="287"/>
    </row>
    <row r="468" spans="14:44" hidden="1" x14ac:dyDescent="0.25">
      <c r="N468" s="287"/>
      <c r="O468" s="287"/>
      <c r="P468" s="287"/>
      <c r="Q468" s="287"/>
      <c r="R468" s="287"/>
      <c r="S468" s="287"/>
      <c r="T468" s="287"/>
      <c r="U468" s="287"/>
      <c r="V468" s="287"/>
      <c r="W468" s="287"/>
      <c r="X468" s="287"/>
      <c r="Y468" s="287"/>
      <c r="Z468" s="287"/>
      <c r="AA468" s="287"/>
      <c r="AB468" s="287"/>
      <c r="AC468" s="287"/>
      <c r="AD468" s="287"/>
      <c r="AE468" s="287"/>
      <c r="AF468" s="287"/>
      <c r="AG468" s="287"/>
      <c r="AH468" s="287"/>
      <c r="AI468" s="287"/>
      <c r="AJ468" s="287"/>
      <c r="AK468" s="287"/>
      <c r="AL468" s="287"/>
      <c r="AM468" s="287"/>
      <c r="AN468" s="287"/>
      <c r="AO468" s="287"/>
      <c r="AP468" s="287"/>
      <c r="AQ468" s="287"/>
      <c r="AR468" s="287"/>
    </row>
    <row r="469" spans="14:44" hidden="1" x14ac:dyDescent="0.25">
      <c r="N469" s="287"/>
      <c r="O469" s="287"/>
      <c r="P469" s="287"/>
      <c r="Q469" s="287"/>
      <c r="R469" s="287"/>
      <c r="S469" s="287"/>
      <c r="T469" s="287"/>
      <c r="U469" s="287"/>
      <c r="V469" s="287"/>
      <c r="W469" s="287"/>
      <c r="X469" s="287"/>
      <c r="Y469" s="287"/>
      <c r="Z469" s="287"/>
      <c r="AA469" s="287"/>
      <c r="AB469" s="287"/>
      <c r="AC469" s="287"/>
      <c r="AD469" s="287"/>
      <c r="AE469" s="287"/>
      <c r="AF469" s="287"/>
      <c r="AG469" s="287"/>
      <c r="AH469" s="287"/>
      <c r="AI469" s="287"/>
      <c r="AJ469" s="287"/>
      <c r="AK469" s="287"/>
      <c r="AL469" s="287"/>
      <c r="AM469" s="287"/>
      <c r="AN469" s="287"/>
      <c r="AO469" s="287"/>
      <c r="AP469" s="287"/>
      <c r="AQ469" s="287"/>
      <c r="AR469" s="287"/>
    </row>
    <row r="470" spans="14:44" hidden="1" x14ac:dyDescent="0.25">
      <c r="N470" s="287"/>
      <c r="O470" s="287"/>
      <c r="P470" s="287"/>
      <c r="Q470" s="287"/>
      <c r="R470" s="287"/>
      <c r="S470" s="287"/>
      <c r="T470" s="287"/>
      <c r="U470" s="287"/>
      <c r="V470" s="287"/>
      <c r="W470" s="287"/>
      <c r="X470" s="287"/>
      <c r="Y470" s="287"/>
      <c r="Z470" s="287"/>
      <c r="AA470" s="287"/>
      <c r="AB470" s="287"/>
      <c r="AC470" s="287"/>
      <c r="AD470" s="287"/>
      <c r="AE470" s="287"/>
      <c r="AF470" s="287"/>
      <c r="AG470" s="287"/>
      <c r="AH470" s="287"/>
      <c r="AI470" s="287"/>
      <c r="AJ470" s="287"/>
      <c r="AK470" s="287"/>
      <c r="AL470" s="287"/>
      <c r="AM470" s="287"/>
      <c r="AN470" s="287"/>
      <c r="AO470" s="287"/>
      <c r="AP470" s="287"/>
      <c r="AQ470" s="287"/>
      <c r="AR470" s="287"/>
    </row>
    <row r="471" spans="14:44" hidden="1" x14ac:dyDescent="0.25">
      <c r="N471" s="287"/>
      <c r="O471" s="287"/>
      <c r="P471" s="287"/>
      <c r="Q471" s="287"/>
      <c r="R471" s="287"/>
      <c r="S471" s="287"/>
      <c r="T471" s="287"/>
      <c r="U471" s="287"/>
      <c r="V471" s="287"/>
      <c r="W471" s="287"/>
      <c r="X471" s="287"/>
      <c r="Y471" s="287"/>
      <c r="Z471" s="287"/>
      <c r="AA471" s="287"/>
      <c r="AB471" s="287"/>
      <c r="AC471" s="287"/>
      <c r="AD471" s="287"/>
      <c r="AE471" s="287"/>
      <c r="AF471" s="287"/>
      <c r="AG471" s="287"/>
      <c r="AH471" s="287"/>
      <c r="AI471" s="287"/>
      <c r="AJ471" s="287"/>
      <c r="AK471" s="287"/>
      <c r="AL471" s="287"/>
      <c r="AM471" s="287"/>
      <c r="AN471" s="287"/>
      <c r="AO471" s="287"/>
      <c r="AP471" s="287"/>
      <c r="AQ471" s="287"/>
      <c r="AR471" s="287"/>
    </row>
    <row r="472" spans="14:44" hidden="1" x14ac:dyDescent="0.25">
      <c r="N472" s="287"/>
      <c r="O472" s="287"/>
      <c r="P472" s="287"/>
      <c r="Q472" s="287"/>
      <c r="R472" s="287"/>
      <c r="S472" s="287"/>
      <c r="T472" s="287"/>
      <c r="U472" s="287"/>
      <c r="V472" s="287"/>
      <c r="W472" s="287"/>
      <c r="X472" s="287"/>
      <c r="Y472" s="287"/>
      <c r="Z472" s="287"/>
      <c r="AA472" s="287"/>
      <c r="AB472" s="287"/>
      <c r="AC472" s="287"/>
      <c r="AD472" s="287"/>
      <c r="AE472" s="287"/>
      <c r="AF472" s="287"/>
      <c r="AG472" s="287"/>
      <c r="AH472" s="287"/>
      <c r="AI472" s="287"/>
      <c r="AJ472" s="287"/>
      <c r="AK472" s="287"/>
      <c r="AL472" s="287"/>
      <c r="AM472" s="287"/>
      <c r="AN472" s="287"/>
      <c r="AO472" s="287"/>
      <c r="AP472" s="287"/>
      <c r="AQ472" s="287"/>
      <c r="AR472" s="287"/>
    </row>
    <row r="473" spans="14:44" hidden="1" x14ac:dyDescent="0.25">
      <c r="N473" s="287"/>
      <c r="O473" s="287"/>
      <c r="P473" s="287"/>
      <c r="Q473" s="287"/>
      <c r="R473" s="287"/>
      <c r="S473" s="287"/>
      <c r="T473" s="287"/>
      <c r="U473" s="287"/>
      <c r="V473" s="287"/>
      <c r="W473" s="287"/>
      <c r="X473" s="287"/>
      <c r="Y473" s="287"/>
      <c r="Z473" s="287"/>
      <c r="AA473" s="287"/>
      <c r="AB473" s="287"/>
      <c r="AC473" s="287"/>
      <c r="AD473" s="287"/>
      <c r="AE473" s="287"/>
      <c r="AF473" s="287"/>
      <c r="AG473" s="287"/>
      <c r="AH473" s="287"/>
      <c r="AI473" s="287"/>
      <c r="AJ473" s="287"/>
      <c r="AK473" s="287"/>
      <c r="AL473" s="287"/>
      <c r="AM473" s="287"/>
      <c r="AN473" s="287"/>
      <c r="AO473" s="287"/>
      <c r="AP473" s="287"/>
      <c r="AQ473" s="287"/>
      <c r="AR473" s="287"/>
    </row>
    <row r="474" spans="14:44" hidden="1" x14ac:dyDescent="0.25">
      <c r="N474" s="287"/>
      <c r="O474" s="287"/>
      <c r="P474" s="287"/>
      <c r="Q474" s="287"/>
      <c r="R474" s="287"/>
      <c r="S474" s="287"/>
      <c r="T474" s="287"/>
      <c r="U474" s="287"/>
      <c r="V474" s="287"/>
      <c r="W474" s="287"/>
      <c r="X474" s="287"/>
      <c r="Y474" s="287"/>
      <c r="Z474" s="287"/>
      <c r="AA474" s="287"/>
      <c r="AB474" s="287"/>
      <c r="AC474" s="287"/>
      <c r="AD474" s="287"/>
      <c r="AE474" s="287"/>
      <c r="AF474" s="287"/>
      <c r="AG474" s="287"/>
      <c r="AH474" s="287"/>
      <c r="AI474" s="287"/>
      <c r="AJ474" s="287"/>
      <c r="AK474" s="287"/>
      <c r="AL474" s="287"/>
      <c r="AM474" s="287"/>
      <c r="AN474" s="287"/>
      <c r="AO474" s="287"/>
      <c r="AP474" s="287"/>
      <c r="AQ474" s="287"/>
      <c r="AR474" s="287"/>
    </row>
    <row r="475" spans="14:44" hidden="1" x14ac:dyDescent="0.25">
      <c r="N475" s="287"/>
      <c r="O475" s="287"/>
      <c r="P475" s="287"/>
      <c r="Q475" s="287"/>
      <c r="R475" s="287"/>
    </row>
    <row r="476" spans="14:44" hidden="1" x14ac:dyDescent="0.25">
      <c r="N476" s="287"/>
      <c r="O476" s="287"/>
      <c r="P476" s="287"/>
      <c r="Q476" s="287"/>
      <c r="R476" s="287"/>
      <c r="S476" s="287"/>
      <c r="T476" s="287"/>
      <c r="U476" s="287"/>
      <c r="V476" s="287"/>
      <c r="W476" s="287"/>
      <c r="X476" s="287"/>
      <c r="Y476" s="287"/>
      <c r="Z476" s="287"/>
      <c r="AA476" s="287"/>
      <c r="AB476" s="287"/>
      <c r="AC476" s="287"/>
      <c r="AD476" s="287"/>
      <c r="AE476" s="287"/>
      <c r="AF476" s="287"/>
      <c r="AG476" s="287"/>
      <c r="AH476" s="287"/>
      <c r="AI476" s="287"/>
      <c r="AJ476" s="287"/>
      <c r="AK476" s="287"/>
      <c r="AL476" s="287"/>
      <c r="AM476" s="287"/>
      <c r="AN476" s="287"/>
      <c r="AO476" s="287"/>
      <c r="AP476" s="287"/>
      <c r="AQ476" s="287"/>
      <c r="AR476" s="287"/>
    </row>
    <row r="477" spans="14:44" hidden="1" x14ac:dyDescent="0.25">
      <c r="N477" s="287"/>
      <c r="O477" s="287"/>
      <c r="P477" s="287"/>
      <c r="Q477" s="287"/>
      <c r="R477" s="287"/>
      <c r="S477" s="287"/>
      <c r="T477" s="287"/>
      <c r="U477" s="287"/>
      <c r="V477" s="287"/>
      <c r="W477" s="287"/>
      <c r="X477" s="287"/>
      <c r="Y477" s="287"/>
      <c r="Z477" s="287"/>
      <c r="AA477" s="287"/>
      <c r="AB477" s="287"/>
      <c r="AC477" s="287"/>
      <c r="AD477" s="287"/>
      <c r="AE477" s="287"/>
      <c r="AF477" s="287"/>
      <c r="AG477" s="287"/>
      <c r="AH477" s="287"/>
      <c r="AI477" s="287"/>
      <c r="AJ477" s="287"/>
      <c r="AK477" s="287"/>
      <c r="AL477" s="287"/>
      <c r="AM477" s="287"/>
      <c r="AN477" s="287"/>
      <c r="AO477" s="287"/>
      <c r="AP477" s="287"/>
      <c r="AQ477" s="287"/>
      <c r="AR477" s="287"/>
    </row>
    <row r="478" spans="14:44" hidden="1" x14ac:dyDescent="0.25">
      <c r="N478" s="287"/>
      <c r="O478" s="287"/>
      <c r="P478" s="287"/>
      <c r="Q478" s="287"/>
      <c r="R478" s="287"/>
      <c r="S478" s="287"/>
      <c r="T478" s="287"/>
      <c r="U478" s="287"/>
      <c r="V478" s="287"/>
      <c r="W478" s="287"/>
      <c r="X478" s="287"/>
      <c r="Y478" s="287"/>
      <c r="Z478" s="287"/>
      <c r="AA478" s="287"/>
      <c r="AB478" s="287"/>
      <c r="AC478" s="287"/>
      <c r="AD478" s="287"/>
      <c r="AE478" s="287"/>
      <c r="AF478" s="287"/>
      <c r="AG478" s="287"/>
      <c r="AH478" s="287"/>
      <c r="AI478" s="287"/>
      <c r="AJ478" s="287"/>
      <c r="AK478" s="287"/>
      <c r="AL478" s="287"/>
      <c r="AM478" s="287"/>
      <c r="AN478" s="287"/>
      <c r="AO478" s="287"/>
      <c r="AP478" s="287"/>
      <c r="AQ478" s="287"/>
      <c r="AR478" s="287"/>
    </row>
    <row r="479" spans="14:44" hidden="1" x14ac:dyDescent="0.25">
      <c r="N479" s="287"/>
      <c r="O479" s="287"/>
      <c r="P479" s="287"/>
      <c r="Q479" s="287"/>
      <c r="R479" s="287"/>
      <c r="S479" s="287"/>
      <c r="T479" s="287"/>
      <c r="U479" s="287"/>
      <c r="V479" s="287"/>
      <c r="W479" s="287"/>
      <c r="X479" s="287"/>
      <c r="Y479" s="287"/>
      <c r="Z479" s="287"/>
      <c r="AA479" s="287"/>
      <c r="AB479" s="287"/>
      <c r="AC479" s="287"/>
      <c r="AD479" s="287"/>
      <c r="AE479" s="287"/>
      <c r="AF479" s="287"/>
      <c r="AG479" s="287"/>
      <c r="AH479" s="287"/>
      <c r="AI479" s="287"/>
      <c r="AJ479" s="287"/>
      <c r="AK479" s="287"/>
      <c r="AL479" s="287"/>
      <c r="AM479" s="287"/>
      <c r="AN479" s="287"/>
      <c r="AO479" s="287"/>
      <c r="AP479" s="287"/>
      <c r="AQ479" s="287"/>
      <c r="AR479" s="287"/>
    </row>
    <row r="480" spans="14:44" hidden="1" x14ac:dyDescent="0.25">
      <c r="N480" s="287"/>
      <c r="O480" s="287"/>
      <c r="P480" s="287"/>
      <c r="Q480" s="287"/>
      <c r="R480" s="287"/>
      <c r="S480" s="287"/>
      <c r="T480" s="287"/>
      <c r="U480" s="287"/>
      <c r="V480" s="287"/>
      <c r="W480" s="287"/>
      <c r="X480" s="287"/>
      <c r="Y480" s="287"/>
      <c r="Z480" s="287"/>
      <c r="AA480" s="287"/>
      <c r="AB480" s="287"/>
      <c r="AC480" s="287"/>
      <c r="AD480" s="287"/>
      <c r="AE480" s="287"/>
      <c r="AF480" s="287"/>
      <c r="AG480" s="287"/>
      <c r="AH480" s="287"/>
      <c r="AI480" s="287"/>
      <c r="AJ480" s="287"/>
      <c r="AK480" s="287"/>
      <c r="AL480" s="287"/>
      <c r="AM480" s="287"/>
      <c r="AN480" s="287"/>
      <c r="AO480" s="287"/>
      <c r="AP480" s="287"/>
      <c r="AQ480" s="287"/>
      <c r="AR480" s="287"/>
    </row>
    <row r="481" spans="14:45" hidden="1" x14ac:dyDescent="0.25">
      <c r="N481" s="287"/>
      <c r="O481" s="287"/>
      <c r="P481" s="287"/>
      <c r="Q481" s="287"/>
      <c r="R481" s="287"/>
      <c r="S481" s="287"/>
      <c r="T481" s="287"/>
      <c r="U481" s="287"/>
      <c r="V481" s="287"/>
      <c r="W481" s="287"/>
      <c r="X481" s="287"/>
      <c r="Y481" s="287"/>
      <c r="Z481" s="287"/>
      <c r="AA481" s="287"/>
      <c r="AB481" s="287"/>
      <c r="AC481" s="287"/>
      <c r="AD481" s="287"/>
      <c r="AE481" s="287"/>
      <c r="AF481" s="287"/>
      <c r="AG481" s="287"/>
      <c r="AH481" s="287"/>
      <c r="AI481" s="287"/>
      <c r="AJ481" s="287"/>
      <c r="AK481" s="287"/>
      <c r="AL481" s="287"/>
      <c r="AM481" s="287"/>
      <c r="AN481" s="287"/>
      <c r="AO481" s="287"/>
      <c r="AP481" s="287"/>
      <c r="AQ481" s="287"/>
      <c r="AR481" s="287"/>
      <c r="AS481" s="287"/>
    </row>
    <row r="482" spans="14:45" hidden="1" x14ac:dyDescent="0.25">
      <c r="N482" s="287"/>
      <c r="O482" s="287"/>
      <c r="P482" s="287"/>
      <c r="Q482" s="287"/>
      <c r="R482" s="287"/>
      <c r="S482" s="287"/>
      <c r="T482" s="287"/>
      <c r="U482" s="287"/>
      <c r="V482" s="287"/>
      <c r="W482" s="287"/>
      <c r="X482" s="287"/>
      <c r="Y482" s="287"/>
      <c r="Z482" s="287"/>
      <c r="AA482" s="287"/>
      <c r="AB482" s="287"/>
      <c r="AC482" s="287"/>
      <c r="AD482" s="287"/>
      <c r="AE482" s="287"/>
      <c r="AF482" s="287"/>
      <c r="AG482" s="287"/>
      <c r="AH482" s="287"/>
      <c r="AI482" s="287"/>
      <c r="AJ482" s="287"/>
      <c r="AK482" s="287"/>
      <c r="AL482" s="287"/>
      <c r="AM482" s="287"/>
      <c r="AN482" s="287"/>
      <c r="AO482" s="287"/>
      <c r="AP482" s="287"/>
      <c r="AQ482" s="287"/>
      <c r="AR482" s="287"/>
      <c r="AS482" s="287"/>
    </row>
    <row r="483" spans="14:45" hidden="1" x14ac:dyDescent="0.25">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c r="AI483" s="287"/>
      <c r="AJ483" s="287"/>
      <c r="AK483" s="287"/>
      <c r="AL483" s="287"/>
      <c r="AM483" s="287"/>
      <c r="AN483" s="287"/>
      <c r="AO483" s="287"/>
      <c r="AP483" s="287"/>
      <c r="AQ483" s="287"/>
      <c r="AR483" s="287"/>
      <c r="AS483" s="287"/>
    </row>
    <row r="484" spans="14:45" hidden="1" x14ac:dyDescent="0.25">
      <c r="N484" s="287"/>
      <c r="O484" s="287"/>
      <c r="P484" s="287"/>
      <c r="Q484" s="287"/>
      <c r="R484" s="287"/>
      <c r="S484" s="287"/>
      <c r="T484" s="287"/>
      <c r="U484" s="287"/>
      <c r="V484" s="287"/>
      <c r="W484" s="287"/>
      <c r="X484" s="287"/>
      <c r="Y484" s="287"/>
      <c r="Z484" s="287"/>
      <c r="AA484" s="287"/>
      <c r="AB484" s="287"/>
      <c r="AC484" s="287"/>
      <c r="AD484" s="287"/>
      <c r="AE484" s="287"/>
      <c r="AF484" s="287"/>
      <c r="AG484" s="287"/>
      <c r="AH484" s="287"/>
      <c r="AI484" s="287"/>
      <c r="AJ484" s="287"/>
      <c r="AK484" s="287"/>
      <c r="AL484" s="287"/>
      <c r="AM484" s="287"/>
      <c r="AN484" s="287"/>
      <c r="AO484" s="287"/>
      <c r="AP484" s="287"/>
      <c r="AQ484" s="287"/>
      <c r="AR484" s="287"/>
      <c r="AS484" s="287"/>
    </row>
    <row r="485" spans="14:45" hidden="1" x14ac:dyDescent="0.25">
      <c r="N485" s="287"/>
      <c r="O485" s="287"/>
      <c r="P485" s="287"/>
      <c r="Q485" s="287"/>
      <c r="R485" s="287"/>
      <c r="S485" s="287"/>
      <c r="T485" s="287"/>
      <c r="U485" s="287"/>
      <c r="V485" s="287"/>
      <c r="W485" s="287"/>
      <c r="X485" s="287"/>
      <c r="Y485" s="287"/>
      <c r="Z485" s="287"/>
      <c r="AA485" s="287"/>
      <c r="AB485" s="287"/>
      <c r="AC485" s="287"/>
      <c r="AD485" s="287"/>
      <c r="AE485" s="287"/>
      <c r="AF485" s="287"/>
      <c r="AG485" s="287"/>
      <c r="AH485" s="287"/>
      <c r="AI485" s="287"/>
      <c r="AJ485" s="287"/>
      <c r="AK485" s="287"/>
      <c r="AL485" s="287"/>
      <c r="AM485" s="287"/>
      <c r="AN485" s="287"/>
      <c r="AO485" s="287"/>
      <c r="AP485" s="287"/>
      <c r="AQ485" s="287"/>
      <c r="AR485" s="287"/>
      <c r="AS485" s="287"/>
    </row>
    <row r="486" spans="14:45" hidden="1" x14ac:dyDescent="0.25">
      <c r="N486" s="287"/>
      <c r="O486" s="287"/>
      <c r="P486" s="287"/>
      <c r="Q486" s="287"/>
      <c r="R486" s="287"/>
      <c r="S486" s="287"/>
      <c r="T486" s="287"/>
      <c r="U486" s="287"/>
      <c r="V486" s="287"/>
      <c r="W486" s="287"/>
      <c r="X486" s="287"/>
      <c r="Y486" s="287"/>
      <c r="Z486" s="287"/>
      <c r="AA486" s="287"/>
      <c r="AB486" s="287"/>
      <c r="AC486" s="287"/>
      <c r="AD486" s="287"/>
      <c r="AE486" s="287"/>
      <c r="AF486" s="287"/>
      <c r="AG486" s="287"/>
      <c r="AH486" s="287"/>
      <c r="AI486" s="287"/>
      <c r="AJ486" s="287"/>
      <c r="AK486" s="287"/>
      <c r="AL486" s="287"/>
      <c r="AM486" s="287"/>
      <c r="AN486" s="287"/>
      <c r="AO486" s="287"/>
      <c r="AP486" s="287"/>
      <c r="AQ486" s="287"/>
      <c r="AR486" s="287"/>
      <c r="AS486" s="287"/>
    </row>
    <row r="487" spans="14:45" hidden="1" x14ac:dyDescent="0.25">
      <c r="N487" s="287"/>
      <c r="O487" s="287"/>
      <c r="P487" s="287"/>
      <c r="Q487" s="287"/>
      <c r="R487" s="287"/>
      <c r="S487" s="287"/>
      <c r="T487" s="287"/>
      <c r="U487" s="287"/>
      <c r="V487" s="287"/>
      <c r="W487" s="287"/>
      <c r="X487" s="287"/>
      <c r="Y487" s="287"/>
      <c r="Z487" s="287"/>
      <c r="AA487" s="287"/>
      <c r="AB487" s="287"/>
      <c r="AC487" s="287"/>
      <c r="AD487" s="287"/>
      <c r="AE487" s="287"/>
      <c r="AF487" s="287"/>
      <c r="AG487" s="287"/>
      <c r="AH487" s="287"/>
      <c r="AI487" s="287"/>
      <c r="AJ487" s="287"/>
      <c r="AK487" s="287"/>
      <c r="AL487" s="287"/>
      <c r="AM487" s="287"/>
      <c r="AN487" s="287"/>
      <c r="AO487" s="287"/>
      <c r="AP487" s="287"/>
      <c r="AQ487" s="287"/>
      <c r="AR487" s="287"/>
      <c r="AS487" s="287"/>
    </row>
    <row r="488" spans="14:45" hidden="1" x14ac:dyDescent="0.25">
      <c r="N488" s="287"/>
      <c r="O488" s="287"/>
      <c r="P488" s="287"/>
      <c r="Q488" s="287"/>
      <c r="R488" s="287"/>
      <c r="S488" s="287"/>
      <c r="T488" s="287"/>
      <c r="U488" s="287"/>
      <c r="V488" s="287"/>
      <c r="W488" s="287"/>
      <c r="X488" s="287"/>
      <c r="Y488" s="287"/>
      <c r="Z488" s="287"/>
      <c r="AA488" s="287"/>
      <c r="AB488" s="287"/>
      <c r="AC488" s="287"/>
      <c r="AD488" s="287"/>
      <c r="AE488" s="287"/>
      <c r="AF488" s="287"/>
      <c r="AG488" s="287"/>
      <c r="AH488" s="287"/>
      <c r="AI488" s="287"/>
      <c r="AJ488" s="287"/>
      <c r="AK488" s="287"/>
      <c r="AL488" s="287"/>
      <c r="AM488" s="287"/>
      <c r="AN488" s="287"/>
      <c r="AO488" s="287"/>
      <c r="AP488" s="287"/>
      <c r="AQ488" s="287"/>
      <c r="AR488" s="287"/>
      <c r="AS488" s="287"/>
    </row>
    <row r="489" spans="14:45" hidden="1" x14ac:dyDescent="0.25">
      <c r="N489" s="287"/>
      <c r="O489" s="287"/>
      <c r="P489" s="287"/>
      <c r="Q489" s="287"/>
      <c r="R489" s="287"/>
      <c r="S489" s="287"/>
      <c r="T489" s="287"/>
      <c r="U489" s="287"/>
      <c r="V489" s="287"/>
      <c r="W489" s="287"/>
      <c r="X489" s="287"/>
      <c r="Y489" s="287"/>
      <c r="Z489" s="287"/>
      <c r="AA489" s="287"/>
      <c r="AB489" s="287"/>
      <c r="AC489" s="287"/>
      <c r="AD489" s="287"/>
      <c r="AE489" s="287"/>
      <c r="AF489" s="287"/>
      <c r="AG489" s="287"/>
      <c r="AH489" s="287"/>
      <c r="AI489" s="287"/>
      <c r="AJ489" s="287"/>
      <c r="AK489" s="287"/>
      <c r="AL489" s="287"/>
      <c r="AM489" s="287"/>
      <c r="AN489" s="287"/>
      <c r="AO489" s="287"/>
      <c r="AP489" s="287"/>
      <c r="AQ489" s="287"/>
      <c r="AR489" s="287"/>
      <c r="AS489" s="287"/>
    </row>
    <row r="490" spans="14:45" hidden="1" x14ac:dyDescent="0.25">
      <c r="N490" s="287"/>
      <c r="O490" s="287"/>
      <c r="P490" s="287"/>
      <c r="Q490" s="287"/>
      <c r="R490" s="287"/>
      <c r="S490" s="287"/>
      <c r="T490" s="287"/>
      <c r="U490" s="287"/>
      <c r="V490" s="287"/>
      <c r="W490" s="287"/>
      <c r="X490" s="287"/>
      <c r="Y490" s="287"/>
      <c r="Z490" s="287"/>
      <c r="AA490" s="287"/>
      <c r="AB490" s="287"/>
      <c r="AC490" s="287"/>
      <c r="AD490" s="287"/>
      <c r="AE490" s="287"/>
      <c r="AF490" s="287"/>
      <c r="AG490" s="287"/>
      <c r="AH490" s="287"/>
      <c r="AI490" s="287"/>
      <c r="AJ490" s="287"/>
      <c r="AK490" s="287"/>
      <c r="AL490" s="287"/>
      <c r="AM490" s="287"/>
      <c r="AN490" s="287"/>
      <c r="AO490" s="287"/>
      <c r="AP490" s="287"/>
      <c r="AQ490" s="287"/>
      <c r="AR490" s="287"/>
      <c r="AS490" s="287"/>
    </row>
    <row r="491" spans="14:45" hidden="1" x14ac:dyDescent="0.25">
      <c r="N491" s="287"/>
      <c r="O491" s="287"/>
      <c r="P491" s="287"/>
      <c r="Q491" s="287"/>
      <c r="R491" s="287"/>
      <c r="S491" s="287"/>
    </row>
    <row r="492" spans="14:45" hidden="1" x14ac:dyDescent="0.25">
      <c r="N492" s="287"/>
      <c r="O492" s="287"/>
      <c r="P492" s="287"/>
      <c r="Q492" s="287"/>
      <c r="R492" s="287"/>
    </row>
    <row r="493" spans="14:45" hidden="1" x14ac:dyDescent="0.25">
      <c r="N493" s="287"/>
      <c r="O493" s="287"/>
      <c r="P493" s="287"/>
      <c r="Q493" s="287"/>
      <c r="R493" s="287"/>
    </row>
    <row r="494" spans="14:45" hidden="1" x14ac:dyDescent="0.25">
      <c r="N494" s="287"/>
      <c r="O494" s="287"/>
      <c r="P494" s="287"/>
      <c r="Q494" s="287"/>
      <c r="R494" s="287"/>
    </row>
    <row r="495" spans="14:45" hidden="1" x14ac:dyDescent="0.25">
      <c r="N495" s="287"/>
      <c r="O495" s="287"/>
      <c r="P495" s="287"/>
      <c r="Q495" s="287"/>
      <c r="R495" s="287"/>
    </row>
    <row r="496" spans="14:45" hidden="1" x14ac:dyDescent="0.25">
      <c r="N496" s="287"/>
      <c r="O496" s="287"/>
      <c r="P496" s="287"/>
      <c r="Q496" s="287"/>
      <c r="R496" s="287"/>
    </row>
    <row r="497" spans="4:18" hidden="1" x14ac:dyDescent="0.25">
      <c r="N497" s="287"/>
      <c r="O497" s="287"/>
      <c r="P497" s="287"/>
      <c r="Q497" s="287"/>
      <c r="R497" s="287"/>
    </row>
    <row r="498" spans="4:18" hidden="1" x14ac:dyDescent="0.25">
      <c r="N498" s="287"/>
      <c r="O498" s="287"/>
      <c r="P498" s="287"/>
      <c r="Q498" s="287"/>
      <c r="R498" s="287"/>
    </row>
    <row r="499" spans="4:18" ht="12.5" customHeight="1" x14ac:dyDescent="0.25"/>
    <row r="500" spans="4:18" ht="12.5" customHeight="1" x14ac:dyDescent="0.25"/>
    <row r="501" spans="4:18" hidden="1" x14ac:dyDescent="0.25">
      <c r="D501" s="287"/>
      <c r="E501" s="287"/>
      <c r="F501" s="287"/>
      <c r="G501" s="287"/>
      <c r="H501" s="287"/>
      <c r="I501" s="287"/>
      <c r="J501" s="287"/>
      <c r="K501" s="287"/>
      <c r="L501" s="287"/>
      <c r="M501" s="287"/>
      <c r="N501" s="287"/>
      <c r="O501" s="287"/>
      <c r="P501" s="287"/>
      <c r="Q501" s="287"/>
      <c r="R501" s="287"/>
    </row>
    <row r="502" spans="4:18" hidden="1" x14ac:dyDescent="0.25">
      <c r="D502" s="287"/>
      <c r="E502" s="287"/>
      <c r="F502" s="287"/>
      <c r="G502" s="287"/>
      <c r="H502" s="287"/>
      <c r="I502" s="287"/>
      <c r="J502" s="287"/>
      <c r="K502" s="287"/>
      <c r="L502" s="287"/>
      <c r="M502" s="287"/>
      <c r="N502" s="287"/>
      <c r="O502" s="287"/>
      <c r="P502" s="287"/>
      <c r="Q502" s="287"/>
      <c r="R502" s="287"/>
    </row>
    <row r="503" spans="4:18" hidden="1" x14ac:dyDescent="0.25">
      <c r="D503" s="287"/>
      <c r="E503" s="287"/>
      <c r="F503" s="287"/>
      <c r="G503" s="287"/>
      <c r="H503" s="287"/>
      <c r="I503" s="287"/>
      <c r="J503" s="287"/>
      <c r="K503" s="287"/>
      <c r="L503" s="287"/>
      <c r="M503" s="287"/>
      <c r="N503" s="287"/>
      <c r="O503" s="287"/>
      <c r="P503" s="287"/>
      <c r="Q503" s="287"/>
      <c r="R503" s="287"/>
    </row>
    <row r="504" spans="4:18" hidden="1" x14ac:dyDescent="0.25">
      <c r="D504" s="287"/>
      <c r="E504" s="287"/>
      <c r="F504" s="287"/>
      <c r="G504" s="287"/>
      <c r="H504" s="287"/>
      <c r="I504" s="287"/>
      <c r="J504" s="287"/>
      <c r="K504" s="287"/>
      <c r="L504" s="287"/>
      <c r="M504" s="287"/>
      <c r="N504" s="287"/>
      <c r="O504" s="287"/>
      <c r="P504" s="287"/>
      <c r="Q504" s="287"/>
      <c r="R504" s="287"/>
    </row>
    <row r="507" spans="4:18" hidden="1" x14ac:dyDescent="0.25">
      <c r="D507" s="287"/>
      <c r="E507" s="287"/>
      <c r="F507" s="287"/>
      <c r="G507" s="287"/>
      <c r="H507" s="287"/>
      <c r="I507" s="287"/>
      <c r="J507" s="287"/>
      <c r="K507" s="287"/>
      <c r="L507" s="287"/>
      <c r="M507" s="287"/>
      <c r="N507" s="287"/>
      <c r="O507" s="287"/>
      <c r="P507" s="287"/>
      <c r="Q507" s="287"/>
      <c r="R507" s="287"/>
    </row>
    <row r="508" spans="4:18" hidden="1" x14ac:dyDescent="0.25">
      <c r="D508" s="287"/>
      <c r="E508" s="287"/>
      <c r="F508" s="287"/>
      <c r="G508" s="287"/>
      <c r="H508" s="287"/>
      <c r="I508" s="287"/>
      <c r="J508" s="287"/>
      <c r="K508" s="287"/>
      <c r="L508" s="287"/>
      <c r="M508" s="287"/>
      <c r="N508" s="287"/>
      <c r="O508" s="287"/>
      <c r="P508" s="287"/>
      <c r="Q508" s="287"/>
      <c r="R508" s="287"/>
    </row>
    <row r="509" spans="4:18" hidden="1" x14ac:dyDescent="0.25">
      <c r="D509" s="287"/>
      <c r="E509" s="287"/>
      <c r="F509" s="287"/>
      <c r="G509" s="287"/>
      <c r="H509" s="287"/>
      <c r="I509" s="287"/>
      <c r="J509" s="287"/>
      <c r="K509" s="287"/>
      <c r="L509" s="287"/>
      <c r="M509" s="287"/>
      <c r="N509" s="287"/>
      <c r="O509" s="287"/>
      <c r="P509" s="287"/>
      <c r="Q509" s="287"/>
      <c r="R509" s="287"/>
    </row>
    <row r="510" spans="4:18" hidden="1" x14ac:dyDescent="0.25">
      <c r="D510" s="287"/>
      <c r="E510" s="287"/>
      <c r="F510" s="287"/>
      <c r="G510" s="287"/>
      <c r="H510" s="287"/>
      <c r="I510" s="287"/>
      <c r="J510" s="287"/>
      <c r="K510" s="287"/>
      <c r="L510" s="287"/>
      <c r="M510" s="287"/>
      <c r="N510" s="287"/>
      <c r="O510" s="287"/>
      <c r="P510" s="287"/>
      <c r="Q510" s="287"/>
      <c r="R510" s="287"/>
    </row>
    <row r="511" spans="4:18" hidden="1" x14ac:dyDescent="0.25">
      <c r="D511" s="287"/>
      <c r="E511" s="287"/>
      <c r="F511" s="287"/>
      <c r="G511" s="287"/>
      <c r="H511" s="287"/>
      <c r="I511" s="287"/>
      <c r="J511" s="287"/>
      <c r="K511" s="287"/>
      <c r="L511" s="287"/>
      <c r="M511" s="287"/>
      <c r="N511" s="287"/>
      <c r="O511" s="287"/>
      <c r="P511" s="287"/>
      <c r="Q511" s="287"/>
      <c r="R511" s="287"/>
    </row>
    <row r="512" spans="4:18" hidden="1" x14ac:dyDescent="0.25">
      <c r="D512" s="287"/>
      <c r="E512" s="287"/>
      <c r="F512" s="287"/>
      <c r="G512" s="287"/>
      <c r="H512" s="287"/>
      <c r="I512" s="287"/>
      <c r="J512" s="287"/>
      <c r="K512" s="287"/>
      <c r="L512" s="287"/>
      <c r="M512" s="287"/>
      <c r="N512" s="287"/>
      <c r="O512" s="287"/>
      <c r="P512" s="287"/>
      <c r="Q512" s="287"/>
      <c r="R512" s="287"/>
    </row>
    <row r="513" spans="4:18" hidden="1" x14ac:dyDescent="0.25">
      <c r="D513" s="287"/>
      <c r="E513" s="287"/>
      <c r="F513" s="287"/>
      <c r="G513" s="287"/>
      <c r="H513" s="287"/>
      <c r="I513" s="287"/>
      <c r="J513" s="287"/>
      <c r="K513" s="287"/>
      <c r="L513" s="287"/>
      <c r="M513" s="287"/>
      <c r="N513" s="287"/>
      <c r="O513" s="287"/>
      <c r="P513" s="287"/>
      <c r="Q513" s="287"/>
      <c r="R513" s="287"/>
    </row>
    <row r="514" spans="4:18" hidden="1" x14ac:dyDescent="0.25">
      <c r="D514" s="287"/>
      <c r="E514" s="287"/>
      <c r="F514" s="287"/>
      <c r="G514" s="287"/>
      <c r="H514" s="287"/>
      <c r="I514" s="287"/>
      <c r="J514" s="287"/>
      <c r="K514" s="287"/>
      <c r="L514" s="287"/>
      <c r="M514" s="287"/>
      <c r="N514" s="287"/>
      <c r="O514" s="287"/>
      <c r="P514" s="287"/>
      <c r="Q514" s="287"/>
      <c r="R514" s="287"/>
    </row>
    <row r="515" spans="4:18" hidden="1" x14ac:dyDescent="0.25">
      <c r="D515" s="287"/>
      <c r="E515" s="287"/>
      <c r="F515" s="287"/>
      <c r="G515" s="287"/>
      <c r="H515" s="287"/>
      <c r="I515" s="287"/>
      <c r="J515" s="287"/>
      <c r="K515" s="287"/>
      <c r="L515" s="287"/>
      <c r="M515" s="287"/>
      <c r="N515" s="287"/>
      <c r="O515" s="287"/>
      <c r="P515" s="287"/>
      <c r="Q515" s="287"/>
      <c r="R515" s="287"/>
    </row>
    <row r="516" spans="4:18" hidden="1" x14ac:dyDescent="0.25">
      <c r="D516" s="287"/>
      <c r="E516" s="287"/>
      <c r="F516" s="287"/>
      <c r="G516" s="287"/>
      <c r="H516" s="287"/>
      <c r="I516" s="287"/>
      <c r="J516" s="287"/>
      <c r="K516" s="287"/>
      <c r="L516" s="287"/>
      <c r="M516" s="287"/>
      <c r="N516" s="287"/>
      <c r="O516" s="287"/>
      <c r="P516" s="287"/>
      <c r="Q516" s="287"/>
      <c r="R516" s="287"/>
    </row>
    <row r="517" spans="4:18" hidden="1" x14ac:dyDescent="0.25">
      <c r="D517" s="287"/>
      <c r="E517" s="287"/>
      <c r="F517" s="287"/>
      <c r="G517" s="287"/>
      <c r="H517" s="287"/>
      <c r="I517" s="287"/>
      <c r="J517" s="287"/>
      <c r="K517" s="287"/>
      <c r="L517" s="287"/>
      <c r="M517" s="287"/>
      <c r="N517" s="287"/>
      <c r="O517" s="287"/>
      <c r="P517" s="287"/>
      <c r="Q517" s="287"/>
      <c r="R517" s="287"/>
    </row>
    <row r="518" spans="4:18" hidden="1" x14ac:dyDescent="0.25">
      <c r="D518" s="287"/>
      <c r="E518" s="287"/>
      <c r="F518" s="287"/>
      <c r="G518" s="287"/>
      <c r="H518" s="287"/>
      <c r="I518" s="287"/>
      <c r="J518" s="287"/>
      <c r="K518" s="287"/>
      <c r="L518" s="287"/>
      <c r="M518" s="287"/>
      <c r="N518" s="287"/>
      <c r="O518" s="287"/>
      <c r="P518" s="287"/>
      <c r="Q518" s="287"/>
      <c r="R518" s="287"/>
    </row>
    <row r="519" spans="4:18" hidden="1" x14ac:dyDescent="0.25">
      <c r="D519" s="287"/>
      <c r="E519" s="287"/>
      <c r="F519" s="287"/>
      <c r="G519" s="287"/>
      <c r="H519" s="287"/>
      <c r="I519" s="287"/>
      <c r="J519" s="287"/>
      <c r="K519" s="287"/>
      <c r="L519" s="287"/>
      <c r="M519" s="287"/>
      <c r="N519" s="287"/>
      <c r="O519" s="287"/>
      <c r="P519" s="287"/>
      <c r="Q519" s="287"/>
      <c r="R519" s="287"/>
    </row>
    <row r="520" spans="4:18" hidden="1" x14ac:dyDescent="0.25">
      <c r="D520" s="287"/>
      <c r="E520" s="287"/>
      <c r="F520" s="287"/>
      <c r="G520" s="287"/>
      <c r="H520" s="287"/>
      <c r="I520" s="287"/>
      <c r="J520" s="287"/>
      <c r="K520" s="287"/>
      <c r="L520" s="287"/>
      <c r="M520" s="287"/>
      <c r="N520" s="287"/>
      <c r="O520" s="287"/>
      <c r="P520" s="287"/>
      <c r="Q520" s="287"/>
      <c r="R520" s="287"/>
    </row>
    <row r="521" spans="4:18" hidden="1" x14ac:dyDescent="0.25">
      <c r="D521" s="287"/>
      <c r="E521" s="287"/>
      <c r="F521" s="287"/>
      <c r="G521" s="287"/>
      <c r="H521" s="287"/>
      <c r="I521" s="287"/>
      <c r="J521" s="287"/>
      <c r="K521" s="287"/>
      <c r="L521" s="287"/>
      <c r="M521" s="287"/>
      <c r="N521" s="287"/>
      <c r="O521" s="287"/>
      <c r="P521" s="287"/>
      <c r="Q521" s="287"/>
      <c r="R521" s="287"/>
    </row>
    <row r="524" spans="4:18" hidden="1" x14ac:dyDescent="0.25">
      <c r="D524" s="287"/>
      <c r="E524" s="287"/>
      <c r="F524" s="287"/>
      <c r="G524" s="287"/>
      <c r="H524" s="287"/>
      <c r="I524" s="287"/>
      <c r="J524" s="287"/>
      <c r="K524" s="287"/>
      <c r="L524" s="287"/>
      <c r="M524" s="287"/>
      <c r="N524" s="287"/>
      <c r="O524" s="287"/>
      <c r="P524" s="287"/>
      <c r="Q524" s="287"/>
      <c r="R524" s="287"/>
    </row>
    <row r="525" spans="4:18" hidden="1" x14ac:dyDescent="0.25">
      <c r="D525" s="287"/>
      <c r="E525" s="287"/>
      <c r="F525" s="287"/>
      <c r="G525" s="287"/>
      <c r="H525" s="287"/>
      <c r="I525" s="287"/>
      <c r="J525" s="287"/>
      <c r="K525" s="287"/>
      <c r="L525" s="287"/>
      <c r="M525" s="287"/>
      <c r="N525" s="287"/>
      <c r="O525" s="287"/>
      <c r="P525" s="287"/>
      <c r="Q525" s="287"/>
      <c r="R525" s="287"/>
    </row>
    <row r="526" spans="4:18" hidden="1" x14ac:dyDescent="0.25">
      <c r="D526" s="287"/>
      <c r="E526" s="287"/>
      <c r="F526" s="287"/>
      <c r="G526" s="287"/>
      <c r="H526" s="287"/>
      <c r="I526" s="287"/>
      <c r="J526" s="287"/>
      <c r="K526" s="287"/>
      <c r="L526" s="287"/>
      <c r="M526" s="287"/>
      <c r="N526" s="287"/>
      <c r="O526" s="287"/>
      <c r="P526" s="287"/>
      <c r="Q526" s="287"/>
      <c r="R526" s="287"/>
    </row>
    <row r="527" spans="4:18" hidden="1" x14ac:dyDescent="0.25">
      <c r="D527" s="287"/>
      <c r="E527" s="287"/>
      <c r="F527" s="287"/>
      <c r="G527" s="287"/>
      <c r="H527" s="287"/>
      <c r="I527" s="287"/>
      <c r="J527" s="287"/>
      <c r="K527" s="287"/>
      <c r="L527" s="287"/>
      <c r="M527" s="287"/>
      <c r="N527" s="287"/>
      <c r="O527" s="287"/>
      <c r="P527" s="287"/>
      <c r="Q527" s="287"/>
      <c r="R527" s="287"/>
    </row>
    <row r="528" spans="4:18" hidden="1" x14ac:dyDescent="0.25">
      <c r="D528" s="287"/>
      <c r="E528" s="287"/>
      <c r="F528" s="287"/>
      <c r="G528" s="287"/>
      <c r="H528" s="287"/>
      <c r="I528" s="287"/>
      <c r="J528" s="287"/>
      <c r="K528" s="287"/>
      <c r="L528" s="287"/>
      <c r="M528" s="287"/>
      <c r="N528" s="287"/>
      <c r="O528" s="287"/>
      <c r="P528" s="287"/>
      <c r="Q528" s="287"/>
      <c r="R528" s="287"/>
    </row>
    <row r="529" spans="4:18" hidden="1" x14ac:dyDescent="0.25">
      <c r="D529" s="287"/>
      <c r="E529" s="287"/>
      <c r="F529" s="287"/>
      <c r="G529" s="287"/>
      <c r="H529" s="287"/>
      <c r="I529" s="287"/>
      <c r="J529" s="287"/>
      <c r="K529" s="287"/>
      <c r="L529" s="287"/>
      <c r="M529" s="287"/>
      <c r="N529" s="287"/>
      <c r="O529" s="287"/>
      <c r="P529" s="287"/>
      <c r="Q529" s="287"/>
      <c r="R529" s="287"/>
    </row>
    <row r="530" spans="4:18" hidden="1" x14ac:dyDescent="0.25">
      <c r="D530" s="287"/>
      <c r="E530" s="287"/>
      <c r="F530" s="287"/>
      <c r="G530" s="287"/>
      <c r="H530" s="287"/>
      <c r="I530" s="287"/>
      <c r="J530" s="287"/>
      <c r="K530" s="287"/>
      <c r="L530" s="287"/>
      <c r="M530" s="287"/>
      <c r="N530" s="287"/>
      <c r="O530" s="287"/>
      <c r="P530" s="287"/>
      <c r="Q530" s="287"/>
      <c r="R530" s="287"/>
    </row>
    <row r="531" spans="4:18" hidden="1" x14ac:dyDescent="0.25">
      <c r="D531" s="287"/>
      <c r="E531" s="287"/>
      <c r="F531" s="287"/>
      <c r="G531" s="287"/>
      <c r="H531" s="287"/>
      <c r="I531" s="287"/>
      <c r="J531" s="287"/>
      <c r="K531" s="287"/>
      <c r="L531" s="287"/>
      <c r="M531" s="287"/>
      <c r="N531" s="287"/>
      <c r="O531" s="287"/>
      <c r="P531" s="287"/>
      <c r="Q531" s="287"/>
      <c r="R531" s="287"/>
    </row>
    <row r="532" spans="4:18" hidden="1" x14ac:dyDescent="0.25">
      <c r="D532" s="287"/>
      <c r="E532" s="287"/>
      <c r="F532" s="287"/>
      <c r="G532" s="287"/>
      <c r="H532" s="287"/>
      <c r="I532" s="287"/>
      <c r="J532" s="287"/>
      <c r="K532" s="287"/>
      <c r="L532" s="287"/>
      <c r="M532" s="287"/>
      <c r="N532" s="287"/>
      <c r="O532" s="287"/>
      <c r="P532" s="287"/>
      <c r="Q532" s="287"/>
      <c r="R532" s="287"/>
    </row>
    <row r="533" spans="4:18" hidden="1" x14ac:dyDescent="0.25">
      <c r="D533" s="287"/>
      <c r="E533" s="287"/>
      <c r="F533" s="287"/>
      <c r="G533" s="287"/>
      <c r="H533" s="287"/>
      <c r="I533" s="287"/>
      <c r="J533" s="287"/>
      <c r="K533" s="287"/>
      <c r="L533" s="287"/>
      <c r="M533" s="287"/>
      <c r="N533" s="287"/>
      <c r="O533" s="287"/>
      <c r="P533" s="287"/>
      <c r="Q533" s="287"/>
      <c r="R533" s="287"/>
    </row>
    <row r="534" spans="4:18" hidden="1" x14ac:dyDescent="0.25">
      <c r="D534" s="287"/>
      <c r="E534" s="287"/>
      <c r="F534" s="287"/>
      <c r="G534" s="287"/>
      <c r="H534" s="287"/>
      <c r="I534" s="287"/>
      <c r="J534" s="287"/>
      <c r="K534" s="287"/>
      <c r="L534" s="287"/>
      <c r="M534" s="287"/>
      <c r="N534" s="287"/>
      <c r="O534" s="287"/>
      <c r="P534" s="287"/>
      <c r="Q534" s="287"/>
      <c r="R534" s="287"/>
    </row>
    <row r="535" spans="4:18" hidden="1" x14ac:dyDescent="0.25">
      <c r="D535" s="287"/>
      <c r="E535" s="287"/>
      <c r="F535" s="287"/>
      <c r="G535" s="287"/>
      <c r="H535" s="287"/>
      <c r="I535" s="287"/>
      <c r="J535" s="287"/>
      <c r="K535" s="287"/>
      <c r="L535" s="287"/>
      <c r="M535" s="287"/>
      <c r="N535" s="287"/>
      <c r="O535" s="287"/>
      <c r="P535" s="287"/>
      <c r="Q535" s="287"/>
      <c r="R535" s="287"/>
    </row>
    <row r="536" spans="4:18" hidden="1" x14ac:dyDescent="0.25">
      <c r="D536" s="287"/>
      <c r="E536" s="287"/>
      <c r="F536" s="287"/>
      <c r="G536" s="287"/>
      <c r="H536" s="287"/>
      <c r="I536" s="287"/>
      <c r="J536" s="287"/>
      <c r="K536" s="287"/>
      <c r="L536" s="287"/>
      <c r="M536" s="287"/>
      <c r="N536" s="287"/>
      <c r="O536" s="287"/>
      <c r="P536" s="287"/>
      <c r="Q536" s="287"/>
      <c r="R536" s="287"/>
    </row>
    <row r="537" spans="4:18" hidden="1" x14ac:dyDescent="0.25">
      <c r="D537" s="287"/>
      <c r="E537" s="287"/>
      <c r="F537" s="287"/>
      <c r="G537" s="287"/>
      <c r="H537" s="287"/>
      <c r="I537" s="287"/>
      <c r="J537" s="287"/>
      <c r="K537" s="287"/>
      <c r="L537" s="287"/>
      <c r="M537" s="287"/>
      <c r="N537" s="287"/>
      <c r="O537" s="287"/>
      <c r="P537" s="287"/>
      <c r="Q537" s="287"/>
      <c r="R537" s="287"/>
    </row>
    <row r="538" spans="4:18" hidden="1" x14ac:dyDescent="0.25">
      <c r="D538" s="287"/>
      <c r="E538" s="287"/>
      <c r="F538" s="287"/>
      <c r="G538" s="287"/>
      <c r="H538" s="287"/>
      <c r="I538" s="287"/>
      <c r="J538" s="287"/>
      <c r="K538" s="287"/>
      <c r="L538" s="287"/>
      <c r="M538" s="287"/>
      <c r="N538" s="287"/>
      <c r="O538" s="287"/>
      <c r="P538" s="287"/>
      <c r="Q538" s="287"/>
      <c r="R538" s="287"/>
    </row>
  </sheetData>
  <mergeCells count="16">
    <mergeCell ref="GH8:GP8"/>
    <mergeCell ref="BO8:BZ8"/>
    <mergeCell ref="G8:R8"/>
    <mergeCell ref="S8:AD8"/>
    <mergeCell ref="AE8:AP8"/>
    <mergeCell ref="AQ8:BB8"/>
    <mergeCell ref="BC8:BN8"/>
    <mergeCell ref="FV8:GG8"/>
    <mergeCell ref="EX8:FI8"/>
    <mergeCell ref="FJ8:FU8"/>
    <mergeCell ref="CA8:CL8"/>
    <mergeCell ref="CM8:CX8"/>
    <mergeCell ref="CY8:DJ8"/>
    <mergeCell ref="DN8:DY8"/>
    <mergeCell ref="DZ8:EK8"/>
    <mergeCell ref="EL8:EW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EK552"/>
  <sheetViews>
    <sheetView showGridLines="0" topLeftCell="BA8" zoomScaleNormal="100" workbookViewId="0">
      <pane xSplit="2" ySplit="2" topLeftCell="DV10" activePane="bottomRight" state="frozen"/>
      <selection activeCell="BA8" sqref="BA8"/>
      <selection pane="topRight" activeCell="BC8" sqref="BC8"/>
      <selection pane="bottomLeft" activeCell="BA10" sqref="BA10"/>
      <selection pane="bottomRight" activeCell="EG12" sqref="EG12"/>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38" width="10.1796875" style="118" customWidth="1"/>
    <col min="139" max="141" width="10.1796875" style="118" hidden="1" customWidth="1"/>
    <col min="142" max="16384" width="5" style="118" hidden="1"/>
  </cols>
  <sheetData>
    <row r="1" spans="2:135" ht="12.5" x14ac:dyDescent="0.25"/>
    <row r="2" spans="2:135" ht="12.5" x14ac:dyDescent="0.25"/>
    <row r="3" spans="2:135" ht="14" x14ac:dyDescent="0.3">
      <c r="B3" s="119" t="s">
        <v>463</v>
      </c>
    </row>
    <row r="4" spans="2:135" ht="14" x14ac:dyDescent="0.3">
      <c r="B4" s="119" t="s">
        <v>507</v>
      </c>
    </row>
    <row r="5" spans="2:135" ht="12.5" x14ac:dyDescent="0.25"/>
    <row r="6" spans="2:135" ht="12.5" x14ac:dyDescent="0.25"/>
    <row r="7" spans="2:135" ht="13" thickBot="1" x14ac:dyDescent="0.3">
      <c r="B7" s="25" t="s">
        <v>23</v>
      </c>
    </row>
    <row r="8" spans="2:135" ht="13" thickBot="1" x14ac:dyDescent="0.3">
      <c r="C8" s="288" t="s">
        <v>0</v>
      </c>
      <c r="D8" s="384">
        <v>2015</v>
      </c>
      <c r="E8" s="385"/>
      <c r="F8" s="385"/>
      <c r="G8" s="385"/>
      <c r="H8" s="385"/>
      <c r="I8" s="385"/>
      <c r="J8" s="385"/>
      <c r="K8" s="385"/>
      <c r="L8" s="385"/>
      <c r="M8" s="385"/>
      <c r="N8" s="385"/>
      <c r="O8" s="386"/>
      <c r="P8" s="384">
        <v>2016</v>
      </c>
      <c r="Q8" s="387"/>
      <c r="R8" s="387"/>
      <c r="S8" s="387"/>
      <c r="T8" s="387"/>
      <c r="U8" s="387"/>
      <c r="V8" s="387"/>
      <c r="W8" s="387"/>
      <c r="X8" s="387"/>
      <c r="Y8" s="387"/>
      <c r="Z8" s="387"/>
      <c r="AA8" s="388"/>
      <c r="AB8" s="389">
        <v>2017</v>
      </c>
      <c r="AC8" s="385"/>
      <c r="AD8" s="385"/>
      <c r="AE8" s="385"/>
      <c r="AF8" s="385"/>
      <c r="AG8" s="385"/>
      <c r="AH8" s="385"/>
      <c r="AI8" s="385"/>
      <c r="AJ8" s="385"/>
      <c r="AK8" s="385"/>
      <c r="AL8" s="385"/>
      <c r="AM8" s="386"/>
      <c r="AN8" s="389">
        <v>2018</v>
      </c>
      <c r="AO8" s="382"/>
      <c r="AP8" s="382"/>
      <c r="AQ8" s="382"/>
      <c r="AR8" s="382"/>
      <c r="AS8" s="382"/>
      <c r="AT8" s="382"/>
      <c r="AU8" s="382"/>
      <c r="AV8" s="382"/>
      <c r="AW8" s="382"/>
      <c r="AX8" s="382"/>
      <c r="AY8" s="383"/>
      <c r="BA8" s="288"/>
      <c r="BB8" s="288" t="s">
        <v>0</v>
      </c>
      <c r="BC8" s="372">
        <v>2019</v>
      </c>
      <c r="BD8" s="382"/>
      <c r="BE8" s="382"/>
      <c r="BF8" s="382"/>
      <c r="BG8" s="382"/>
      <c r="BH8" s="382"/>
      <c r="BI8" s="382"/>
      <c r="BJ8" s="382"/>
      <c r="BK8" s="390"/>
      <c r="BL8" s="390"/>
      <c r="BM8" s="382"/>
      <c r="BN8" s="383"/>
      <c r="BO8" s="372">
        <v>2020</v>
      </c>
      <c r="BP8" s="382"/>
      <c r="BQ8" s="382"/>
      <c r="BR8" s="382"/>
      <c r="BS8" s="382"/>
      <c r="BT8" s="382"/>
      <c r="BU8" s="382"/>
      <c r="BV8" s="382"/>
      <c r="BW8" s="382"/>
      <c r="BX8" s="382"/>
      <c r="BY8" s="382"/>
      <c r="BZ8" s="383"/>
      <c r="CA8" s="372">
        <v>2021</v>
      </c>
      <c r="CB8" s="373"/>
      <c r="CC8" s="373"/>
      <c r="CD8" s="373"/>
      <c r="CE8" s="373"/>
      <c r="CF8" s="373"/>
      <c r="CG8" s="373"/>
      <c r="CH8" s="373"/>
      <c r="CI8" s="373"/>
      <c r="CJ8" s="373"/>
      <c r="CK8" s="373"/>
      <c r="CL8" s="374"/>
      <c r="CM8" s="372">
        <v>2022</v>
      </c>
      <c r="CN8" s="373"/>
      <c r="CO8" s="373"/>
      <c r="CP8" s="373"/>
      <c r="CQ8" s="373"/>
      <c r="CR8" s="373"/>
      <c r="CS8" s="373"/>
      <c r="CT8" s="373"/>
      <c r="CU8" s="373"/>
      <c r="CV8" s="373"/>
      <c r="CW8" s="373"/>
      <c r="CX8" s="374"/>
      <c r="CY8" s="372">
        <v>2023</v>
      </c>
      <c r="CZ8" s="373"/>
      <c r="DA8" s="373"/>
      <c r="DB8" s="373"/>
      <c r="DC8" s="373"/>
      <c r="DD8" s="373"/>
      <c r="DE8" s="373"/>
      <c r="DF8" s="373"/>
      <c r="DG8" s="373"/>
      <c r="DH8" s="373"/>
      <c r="DI8" s="373"/>
      <c r="DJ8" s="374"/>
      <c r="DK8" s="372">
        <v>2024</v>
      </c>
      <c r="DL8" s="373"/>
      <c r="DM8" s="373"/>
      <c r="DN8" s="373"/>
      <c r="DO8" s="373"/>
      <c r="DP8" s="373"/>
      <c r="DQ8" s="373"/>
      <c r="DR8" s="373"/>
      <c r="DS8" s="373"/>
      <c r="DT8" s="373"/>
      <c r="DU8" s="373"/>
      <c r="DV8" s="374"/>
      <c r="DW8" s="372">
        <v>2025</v>
      </c>
      <c r="DX8" s="373"/>
      <c r="DY8" s="373"/>
      <c r="DZ8" s="373"/>
      <c r="EA8" s="373"/>
      <c r="EB8" s="373"/>
      <c r="EC8" s="373"/>
      <c r="ED8" s="373"/>
      <c r="EE8" s="374"/>
    </row>
    <row r="9" spans="2:135" ht="13" thickBot="1" x14ac:dyDescent="0.3">
      <c r="B9" s="288" t="s">
        <v>96</v>
      </c>
      <c r="C9" s="289" t="s">
        <v>97</v>
      </c>
      <c r="D9" s="290" t="s">
        <v>38</v>
      </c>
      <c r="E9" s="291" t="s">
        <v>39</v>
      </c>
      <c r="F9" s="291" t="s">
        <v>40</v>
      </c>
      <c r="G9" s="291" t="s">
        <v>41</v>
      </c>
      <c r="H9" s="291" t="s">
        <v>42</v>
      </c>
      <c r="I9" s="291" t="s">
        <v>43</v>
      </c>
      <c r="J9" s="291" t="s">
        <v>32</v>
      </c>
      <c r="K9" s="291" t="s">
        <v>33</v>
      </c>
      <c r="L9" s="291" t="s">
        <v>34</v>
      </c>
      <c r="M9" s="291" t="s">
        <v>35</v>
      </c>
      <c r="N9" s="291" t="s">
        <v>36</v>
      </c>
      <c r="O9" s="292" t="s">
        <v>37</v>
      </c>
      <c r="P9" s="291" t="s">
        <v>38</v>
      </c>
      <c r="Q9" s="291" t="s">
        <v>39</v>
      </c>
      <c r="R9" s="291" t="s">
        <v>40</v>
      </c>
      <c r="S9" s="291" t="s">
        <v>41</v>
      </c>
      <c r="T9" s="291" t="s">
        <v>42</v>
      </c>
      <c r="U9" s="291" t="s">
        <v>43</v>
      </c>
      <c r="V9" s="291" t="s">
        <v>32</v>
      </c>
      <c r="W9" s="291" t="s">
        <v>33</v>
      </c>
      <c r="X9" s="291" t="s">
        <v>34</v>
      </c>
      <c r="Y9" s="291" t="s">
        <v>35</v>
      </c>
      <c r="Z9" s="291" t="s">
        <v>36</v>
      </c>
      <c r="AA9" s="292" t="s">
        <v>37</v>
      </c>
      <c r="AB9" s="291" t="s">
        <v>38</v>
      </c>
      <c r="AC9" s="291" t="s">
        <v>39</v>
      </c>
      <c r="AD9" s="291" t="s">
        <v>40</v>
      </c>
      <c r="AE9" s="291" t="s">
        <v>41</v>
      </c>
      <c r="AF9" s="291" t="s">
        <v>42</v>
      </c>
      <c r="AG9" s="291" t="s">
        <v>43</v>
      </c>
      <c r="AH9" s="291" t="s">
        <v>32</v>
      </c>
      <c r="AI9" s="291" t="s">
        <v>33</v>
      </c>
      <c r="AJ9" s="291" t="s">
        <v>34</v>
      </c>
      <c r="AK9" s="291" t="s">
        <v>35</v>
      </c>
      <c r="AL9" s="291" t="s">
        <v>36</v>
      </c>
      <c r="AM9" s="292" t="s">
        <v>37</v>
      </c>
      <c r="AN9" s="291" t="s">
        <v>38</v>
      </c>
      <c r="AO9" s="291" t="s">
        <v>39</v>
      </c>
      <c r="AP9" s="291" t="s">
        <v>40</v>
      </c>
      <c r="AQ9" s="291" t="s">
        <v>41</v>
      </c>
      <c r="AR9" s="291" t="s">
        <v>42</v>
      </c>
      <c r="AS9" s="291" t="s">
        <v>43</v>
      </c>
      <c r="AT9" s="291" t="s">
        <v>32</v>
      </c>
      <c r="AU9" s="291" t="s">
        <v>33</v>
      </c>
      <c r="AV9" s="291" t="s">
        <v>34</v>
      </c>
      <c r="AW9" s="291" t="s">
        <v>35</v>
      </c>
      <c r="AX9" s="291" t="s">
        <v>36</v>
      </c>
      <c r="AY9" s="292" t="s">
        <v>37</v>
      </c>
      <c r="BA9" s="288" t="s">
        <v>96</v>
      </c>
      <c r="BB9" s="289" t="s">
        <v>97</v>
      </c>
      <c r="BC9" s="290" t="s">
        <v>38</v>
      </c>
      <c r="BD9" s="291" t="s">
        <v>39</v>
      </c>
      <c r="BE9" s="291" t="s">
        <v>40</v>
      </c>
      <c r="BF9" s="285" t="s">
        <v>41</v>
      </c>
      <c r="BG9" s="285" t="s">
        <v>42</v>
      </c>
      <c r="BH9" s="285" t="s">
        <v>43</v>
      </c>
      <c r="BI9" s="285" t="s">
        <v>32</v>
      </c>
      <c r="BJ9" s="285" t="s">
        <v>33</v>
      </c>
      <c r="BK9" s="293" t="s">
        <v>34</v>
      </c>
      <c r="BL9" s="293" t="s">
        <v>35</v>
      </c>
      <c r="BM9" s="285" t="s">
        <v>36</v>
      </c>
      <c r="BN9" s="283" t="s">
        <v>37</v>
      </c>
      <c r="BO9" s="294" t="s">
        <v>38</v>
      </c>
      <c r="BP9" s="295" t="s">
        <v>39</v>
      </c>
      <c r="BQ9" s="295" t="s">
        <v>40</v>
      </c>
      <c r="BR9" s="295" t="s">
        <v>41</v>
      </c>
      <c r="BS9" s="295" t="s">
        <v>42</v>
      </c>
      <c r="BT9" s="295" t="s">
        <v>43</v>
      </c>
      <c r="BU9" s="295" t="s">
        <v>32</v>
      </c>
      <c r="BV9" s="295" t="s">
        <v>33</v>
      </c>
      <c r="BW9" s="285" t="s">
        <v>34</v>
      </c>
      <c r="BX9" s="285" t="s">
        <v>35</v>
      </c>
      <c r="BY9" s="295" t="s">
        <v>36</v>
      </c>
      <c r="BZ9" s="296" t="s">
        <v>37</v>
      </c>
      <c r="CA9" s="284" t="s">
        <v>38</v>
      </c>
      <c r="CB9" s="285" t="s">
        <v>39</v>
      </c>
      <c r="CC9" s="285" t="s">
        <v>40</v>
      </c>
      <c r="CD9" s="285" t="s">
        <v>41</v>
      </c>
      <c r="CE9" s="285" t="s">
        <v>42</v>
      </c>
      <c r="CF9" s="285" t="s">
        <v>43</v>
      </c>
      <c r="CG9" s="285" t="s">
        <v>32</v>
      </c>
      <c r="CH9" s="285" t="s">
        <v>33</v>
      </c>
      <c r="CI9" s="285" t="s">
        <v>34</v>
      </c>
      <c r="CJ9" s="285" t="s">
        <v>35</v>
      </c>
      <c r="CK9" s="285" t="s">
        <v>36</v>
      </c>
      <c r="CL9" s="283" t="s">
        <v>37</v>
      </c>
      <c r="CM9" s="284" t="s">
        <v>38</v>
      </c>
      <c r="CN9" s="285" t="s">
        <v>39</v>
      </c>
      <c r="CO9" s="285" t="s">
        <v>40</v>
      </c>
      <c r="CP9" s="285" t="s">
        <v>41</v>
      </c>
      <c r="CQ9" s="285" t="s">
        <v>42</v>
      </c>
      <c r="CR9" s="285" t="s">
        <v>43</v>
      </c>
      <c r="CS9" s="285" t="s">
        <v>32</v>
      </c>
      <c r="CT9" s="285" t="s">
        <v>33</v>
      </c>
      <c r="CU9" s="285" t="s">
        <v>34</v>
      </c>
      <c r="CV9" s="285" t="s">
        <v>35</v>
      </c>
      <c r="CW9" s="285" t="s">
        <v>36</v>
      </c>
      <c r="CX9" s="283" t="s">
        <v>37</v>
      </c>
      <c r="CY9" s="284" t="s">
        <v>38</v>
      </c>
      <c r="CZ9" s="285" t="s">
        <v>39</v>
      </c>
      <c r="DA9" s="285" t="s">
        <v>40</v>
      </c>
      <c r="DB9" s="285" t="s">
        <v>41</v>
      </c>
      <c r="DC9" s="285" t="s">
        <v>42</v>
      </c>
      <c r="DD9" s="285" t="s">
        <v>43</v>
      </c>
      <c r="DE9" s="285" t="s">
        <v>32</v>
      </c>
      <c r="DF9" s="285" t="s">
        <v>33</v>
      </c>
      <c r="DG9" s="285" t="s">
        <v>34</v>
      </c>
      <c r="DH9" s="285" t="s">
        <v>35</v>
      </c>
      <c r="DI9" s="285" t="s">
        <v>36</v>
      </c>
      <c r="DJ9" s="283" t="s">
        <v>37</v>
      </c>
      <c r="DK9" s="284" t="s">
        <v>38</v>
      </c>
      <c r="DL9" s="285" t="s">
        <v>39</v>
      </c>
      <c r="DM9" s="285" t="s">
        <v>40</v>
      </c>
      <c r="DN9" s="285" t="s">
        <v>41</v>
      </c>
      <c r="DO9" s="285" t="s">
        <v>42</v>
      </c>
      <c r="DP9" s="285" t="s">
        <v>43</v>
      </c>
      <c r="DQ9" s="285" t="s">
        <v>32</v>
      </c>
      <c r="DR9" s="285" t="s">
        <v>33</v>
      </c>
      <c r="DS9" s="285" t="s">
        <v>34</v>
      </c>
      <c r="DT9" s="285" t="s">
        <v>35</v>
      </c>
      <c r="DU9" s="285" t="s">
        <v>36</v>
      </c>
      <c r="DV9" s="283" t="s">
        <v>37</v>
      </c>
      <c r="DW9" s="284" t="s">
        <v>38</v>
      </c>
      <c r="DX9" s="285" t="s">
        <v>39</v>
      </c>
      <c r="DY9" s="285" t="s">
        <v>40</v>
      </c>
      <c r="DZ9" s="285" t="s">
        <v>41</v>
      </c>
      <c r="EA9" s="285" t="s">
        <v>42</v>
      </c>
      <c r="EB9" s="285" t="s">
        <v>43</v>
      </c>
      <c r="EC9" s="285" t="s">
        <v>32</v>
      </c>
      <c r="ED9" s="285" t="s">
        <v>33</v>
      </c>
      <c r="EE9" s="283" t="s">
        <v>34</v>
      </c>
    </row>
    <row r="10" spans="2:135" ht="12.5" x14ac:dyDescent="0.25">
      <c r="B10" s="45">
        <v>1</v>
      </c>
      <c r="C10" s="46" t="s">
        <v>98</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98</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8">
        <v>22016</v>
      </c>
      <c r="DT10" s="48">
        <v>22403</v>
      </c>
      <c r="DU10" s="48">
        <v>22545</v>
      </c>
      <c r="DV10" s="49">
        <v>22796</v>
      </c>
      <c r="DW10" s="47">
        <v>22825</v>
      </c>
      <c r="DX10" s="48">
        <v>22884</v>
      </c>
      <c r="DY10" s="48">
        <v>23078</v>
      </c>
      <c r="DZ10" s="48">
        <v>23200</v>
      </c>
      <c r="EA10" s="48">
        <v>23359</v>
      </c>
      <c r="EB10" s="48">
        <v>23435</v>
      </c>
      <c r="EC10" s="48">
        <v>23458</v>
      </c>
      <c r="ED10" s="48">
        <v>23617</v>
      </c>
      <c r="EE10" s="49">
        <v>23644</v>
      </c>
    </row>
    <row r="11" spans="2:135" ht="12.5" x14ac:dyDescent="0.25">
      <c r="B11" s="50"/>
      <c r="C11" s="51" t="s">
        <v>454</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454</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3">
        <v>22</v>
      </c>
      <c r="DT11" s="53">
        <v>22</v>
      </c>
      <c r="DU11" s="53">
        <v>22</v>
      </c>
      <c r="DV11" s="54">
        <v>20</v>
      </c>
      <c r="DW11" s="52">
        <v>21</v>
      </c>
      <c r="DX11" s="53">
        <v>22</v>
      </c>
      <c r="DY11" s="53">
        <v>21</v>
      </c>
      <c r="DZ11" s="53">
        <v>22</v>
      </c>
      <c r="EA11" s="53">
        <v>23</v>
      </c>
      <c r="EB11" s="53">
        <v>24</v>
      </c>
      <c r="EC11" s="53">
        <v>24</v>
      </c>
      <c r="ED11" s="53">
        <v>26</v>
      </c>
      <c r="EE11" s="54">
        <v>29</v>
      </c>
    </row>
    <row r="12" spans="2:135" ht="12.5" x14ac:dyDescent="0.25">
      <c r="B12" s="50"/>
      <c r="C12" s="51" t="s">
        <v>99</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99</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3">
        <v>54</v>
      </c>
      <c r="DT12" s="53">
        <v>59</v>
      </c>
      <c r="DU12" s="53">
        <v>60</v>
      </c>
      <c r="DV12" s="54">
        <v>61</v>
      </c>
      <c r="DW12" s="52">
        <v>67</v>
      </c>
      <c r="DX12" s="53">
        <v>61</v>
      </c>
      <c r="DY12" s="53">
        <v>67</v>
      </c>
      <c r="DZ12" s="53">
        <v>76</v>
      </c>
      <c r="EA12" s="53">
        <v>92</v>
      </c>
      <c r="EB12" s="53">
        <v>128</v>
      </c>
      <c r="EC12" s="53">
        <v>163</v>
      </c>
      <c r="ED12" s="53">
        <v>185</v>
      </c>
      <c r="EE12" s="54">
        <v>194</v>
      </c>
    </row>
    <row r="13" spans="2:135" ht="12.5" x14ac:dyDescent="0.25">
      <c r="B13" s="50"/>
      <c r="C13" s="51" t="s">
        <v>100</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100</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3">
        <v>73</v>
      </c>
      <c r="DT13" s="53">
        <v>80</v>
      </c>
      <c r="DU13" s="53">
        <v>80</v>
      </c>
      <c r="DV13" s="54">
        <v>77</v>
      </c>
      <c r="DW13" s="52">
        <v>76</v>
      </c>
      <c r="DX13" s="53">
        <v>63</v>
      </c>
      <c r="DY13" s="53">
        <v>77</v>
      </c>
      <c r="DZ13" s="53">
        <v>83</v>
      </c>
      <c r="EA13" s="53">
        <v>85</v>
      </c>
      <c r="EB13" s="53">
        <v>89</v>
      </c>
      <c r="EC13" s="53">
        <v>93</v>
      </c>
      <c r="ED13" s="53">
        <v>103</v>
      </c>
      <c r="EE13" s="54">
        <v>119</v>
      </c>
    </row>
    <row r="14" spans="2:135" ht="12.5" x14ac:dyDescent="0.25">
      <c r="B14" s="50"/>
      <c r="C14" s="51" t="s">
        <v>101</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101</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3">
        <v>51217</v>
      </c>
      <c r="DT14" s="53">
        <v>51356</v>
      </c>
      <c r="DU14" s="53">
        <v>51378</v>
      </c>
      <c r="DV14" s="54">
        <v>51614</v>
      </c>
      <c r="DW14" s="52">
        <v>51481</v>
      </c>
      <c r="DX14" s="53">
        <v>51649</v>
      </c>
      <c r="DY14" s="53">
        <v>51806</v>
      </c>
      <c r="DZ14" s="53">
        <v>51838</v>
      </c>
      <c r="EA14" s="53">
        <v>51873</v>
      </c>
      <c r="EB14" s="53">
        <v>51963</v>
      </c>
      <c r="EC14" s="53">
        <v>52428</v>
      </c>
      <c r="ED14" s="53">
        <v>52269</v>
      </c>
      <c r="EE14" s="54">
        <v>53344</v>
      </c>
    </row>
    <row r="15" spans="2:135" ht="12.5" x14ac:dyDescent="0.25">
      <c r="B15" s="50"/>
      <c r="C15" s="51" t="s">
        <v>102</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102</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3">
        <v>178</v>
      </c>
      <c r="DT15" s="53">
        <v>181</v>
      </c>
      <c r="DU15" s="53">
        <v>179</v>
      </c>
      <c r="DV15" s="54">
        <v>176</v>
      </c>
      <c r="DW15" s="52">
        <v>180</v>
      </c>
      <c r="DX15" s="53">
        <v>182</v>
      </c>
      <c r="DY15" s="53">
        <v>186</v>
      </c>
      <c r="DZ15" s="53">
        <v>205</v>
      </c>
      <c r="EA15" s="53">
        <v>207</v>
      </c>
      <c r="EB15" s="53">
        <v>207</v>
      </c>
      <c r="EC15" s="53">
        <v>210</v>
      </c>
      <c r="ED15" s="53">
        <v>217</v>
      </c>
      <c r="EE15" s="54">
        <v>239</v>
      </c>
    </row>
    <row r="16" spans="2:135" ht="12.5" x14ac:dyDescent="0.25">
      <c r="B16" s="50"/>
      <c r="C16" s="51" t="s">
        <v>103</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103</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3">
        <v>1817</v>
      </c>
      <c r="DT16" s="53">
        <v>1836</v>
      </c>
      <c r="DU16" s="53">
        <v>1822</v>
      </c>
      <c r="DV16" s="54">
        <v>1798</v>
      </c>
      <c r="DW16" s="52">
        <v>1803</v>
      </c>
      <c r="DX16" s="53">
        <v>1800</v>
      </c>
      <c r="DY16" s="53">
        <v>1797</v>
      </c>
      <c r="DZ16" s="53">
        <v>1834</v>
      </c>
      <c r="EA16" s="53">
        <v>1864</v>
      </c>
      <c r="EB16" s="53">
        <v>1923</v>
      </c>
      <c r="EC16" s="53">
        <v>1973</v>
      </c>
      <c r="ED16" s="53">
        <v>1959</v>
      </c>
      <c r="EE16" s="54">
        <v>2028</v>
      </c>
    </row>
    <row r="17" spans="2:135" ht="13" thickBot="1" x14ac:dyDescent="0.3">
      <c r="B17" s="55"/>
      <c r="C17" s="56" t="s">
        <v>435</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435</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8"/>
      <c r="DT17" s="58"/>
      <c r="DU17" s="58"/>
      <c r="DV17" s="59"/>
      <c r="DW17" s="57"/>
      <c r="DX17" s="58"/>
      <c r="DY17" s="58"/>
      <c r="DZ17" s="58"/>
      <c r="EA17" s="58"/>
      <c r="EB17" s="58"/>
      <c r="EC17" s="58"/>
      <c r="ED17" s="58"/>
      <c r="EE17" s="59"/>
    </row>
    <row r="18" spans="2:135" ht="13" thickBot="1" x14ac:dyDescent="0.3">
      <c r="B18" s="60" t="s">
        <v>104</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104</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W18" si="3">SUM(DN10:DN17)</f>
        <v>74357</v>
      </c>
      <c r="DO18" s="63">
        <f t="shared" si="3"/>
        <v>74570</v>
      </c>
      <c r="DP18" s="63">
        <f t="shared" si="3"/>
        <v>74711</v>
      </c>
      <c r="DQ18" s="63">
        <f t="shared" si="3"/>
        <v>74886</v>
      </c>
      <c r="DR18" s="63">
        <f t="shared" si="3"/>
        <v>75513</v>
      </c>
      <c r="DS18" s="63">
        <f t="shared" si="3"/>
        <v>75377</v>
      </c>
      <c r="DT18" s="63">
        <f t="shared" si="3"/>
        <v>75937</v>
      </c>
      <c r="DU18" s="63">
        <f t="shared" si="3"/>
        <v>76086</v>
      </c>
      <c r="DV18" s="64">
        <f t="shared" si="3"/>
        <v>76542</v>
      </c>
      <c r="DW18" s="62">
        <f t="shared" si="3"/>
        <v>76453</v>
      </c>
      <c r="DX18" s="63">
        <f t="shared" ref="DX18:EE18" si="4">SUM(DX10:DX17)</f>
        <v>76661</v>
      </c>
      <c r="DY18" s="63">
        <f t="shared" si="4"/>
        <v>77032</v>
      </c>
      <c r="DZ18" s="63">
        <f t="shared" si="4"/>
        <v>77258</v>
      </c>
      <c r="EA18" s="63">
        <f t="shared" si="4"/>
        <v>77503</v>
      </c>
      <c r="EB18" s="63">
        <f t="shared" si="4"/>
        <v>77769</v>
      </c>
      <c r="EC18" s="63">
        <f t="shared" si="4"/>
        <v>78349</v>
      </c>
      <c r="ED18" s="63">
        <f t="shared" si="4"/>
        <v>78376</v>
      </c>
      <c r="EE18" s="64">
        <f t="shared" si="4"/>
        <v>79597</v>
      </c>
    </row>
    <row r="19" spans="2:135" ht="12.5" x14ac:dyDescent="0.25">
      <c r="B19" s="45">
        <v>2</v>
      </c>
      <c r="C19" s="65" t="s">
        <v>105</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105</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7">
        <v>107520</v>
      </c>
      <c r="DT19" s="67">
        <v>107731</v>
      </c>
      <c r="DU19" s="67">
        <v>107640</v>
      </c>
      <c r="DV19" s="68">
        <v>108161</v>
      </c>
      <c r="DW19" s="66">
        <v>107450</v>
      </c>
      <c r="DX19" s="67">
        <v>107978</v>
      </c>
      <c r="DY19" s="67">
        <v>108623</v>
      </c>
      <c r="DZ19" s="67">
        <v>108901</v>
      </c>
      <c r="EA19" s="67">
        <v>109490</v>
      </c>
      <c r="EB19" s="67">
        <v>109846</v>
      </c>
      <c r="EC19" s="67">
        <v>108217</v>
      </c>
      <c r="ED19" s="67">
        <v>111278</v>
      </c>
      <c r="EE19" s="68">
        <v>108542</v>
      </c>
    </row>
    <row r="20" spans="2:135" ht="12.5" x14ac:dyDescent="0.25">
      <c r="B20" s="50"/>
      <c r="C20" s="51" t="s">
        <v>106</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106</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3">
        <v>44166</v>
      </c>
      <c r="DT20" s="53">
        <v>44291</v>
      </c>
      <c r="DU20" s="53">
        <v>44218</v>
      </c>
      <c r="DV20" s="54">
        <v>44280</v>
      </c>
      <c r="DW20" s="52">
        <v>44285</v>
      </c>
      <c r="DX20" s="53">
        <v>44500</v>
      </c>
      <c r="DY20" s="53">
        <v>44983</v>
      </c>
      <c r="DZ20" s="53">
        <v>45178</v>
      </c>
      <c r="EA20" s="53">
        <v>45250</v>
      </c>
      <c r="EB20" s="53">
        <v>45246</v>
      </c>
      <c r="EC20" s="53">
        <v>44981</v>
      </c>
      <c r="ED20" s="53">
        <v>45395</v>
      </c>
      <c r="EE20" s="54">
        <v>45227</v>
      </c>
    </row>
    <row r="21" spans="2:135" ht="12.5" x14ac:dyDescent="0.25">
      <c r="B21" s="50"/>
      <c r="C21" s="51" t="s">
        <v>107</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107</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3">
        <v>246</v>
      </c>
      <c r="DT21" s="53">
        <v>247</v>
      </c>
      <c r="DU21" s="53">
        <v>244</v>
      </c>
      <c r="DV21" s="54">
        <v>246</v>
      </c>
      <c r="DW21" s="52">
        <v>237</v>
      </c>
      <c r="DX21" s="53">
        <v>247</v>
      </c>
      <c r="DY21" s="53">
        <v>267</v>
      </c>
      <c r="DZ21" s="53">
        <v>290</v>
      </c>
      <c r="EA21" s="53">
        <v>327</v>
      </c>
      <c r="EB21" s="53">
        <v>349</v>
      </c>
      <c r="EC21" s="53">
        <v>354</v>
      </c>
      <c r="ED21" s="53">
        <v>363</v>
      </c>
      <c r="EE21" s="54">
        <v>375</v>
      </c>
    </row>
    <row r="22" spans="2:135" ht="12.5" x14ac:dyDescent="0.25">
      <c r="B22" s="50"/>
      <c r="C22" s="51" t="s">
        <v>108</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108</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3">
        <v>2431</v>
      </c>
      <c r="DT22" s="53">
        <v>2476</v>
      </c>
      <c r="DU22" s="53">
        <v>2501</v>
      </c>
      <c r="DV22" s="54">
        <v>2523</v>
      </c>
      <c r="DW22" s="52">
        <v>2664</v>
      </c>
      <c r="DX22" s="53">
        <v>2681</v>
      </c>
      <c r="DY22" s="53">
        <v>2661</v>
      </c>
      <c r="DZ22" s="53">
        <v>2668</v>
      </c>
      <c r="EA22" s="53">
        <v>2703</v>
      </c>
      <c r="EB22" s="53">
        <v>2734</v>
      </c>
      <c r="EC22" s="53">
        <v>2762</v>
      </c>
      <c r="ED22" s="53">
        <v>2782</v>
      </c>
      <c r="EE22" s="54">
        <v>2832</v>
      </c>
    </row>
    <row r="23" spans="2:135" ht="12.5" x14ac:dyDescent="0.25">
      <c r="B23" s="50"/>
      <c r="C23" s="51" t="s">
        <v>109</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109</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3">
        <v>24</v>
      </c>
      <c r="DT23" s="53">
        <v>22</v>
      </c>
      <c r="DU23" s="53">
        <v>25</v>
      </c>
      <c r="DV23" s="54">
        <v>21</v>
      </c>
      <c r="DW23" s="52">
        <v>22</v>
      </c>
      <c r="DX23" s="53">
        <v>23</v>
      </c>
      <c r="DY23" s="53">
        <v>25</v>
      </c>
      <c r="DZ23" s="53">
        <v>28</v>
      </c>
      <c r="EA23" s="53">
        <v>31</v>
      </c>
      <c r="EB23" s="53">
        <v>31</v>
      </c>
      <c r="EC23" s="53">
        <v>31</v>
      </c>
      <c r="ED23" s="53">
        <v>40</v>
      </c>
      <c r="EE23" s="54">
        <v>42</v>
      </c>
    </row>
    <row r="24" spans="2:135" ht="12.5" x14ac:dyDescent="0.25">
      <c r="B24" s="50"/>
      <c r="C24" s="51" t="s">
        <v>110</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110</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3">
        <v>666</v>
      </c>
      <c r="DT24" s="53">
        <v>680</v>
      </c>
      <c r="DU24" s="53">
        <v>685</v>
      </c>
      <c r="DV24" s="54">
        <v>693</v>
      </c>
      <c r="DW24" s="52">
        <v>719</v>
      </c>
      <c r="DX24" s="53">
        <v>722</v>
      </c>
      <c r="DY24" s="53">
        <v>768</v>
      </c>
      <c r="DZ24" s="53">
        <v>841</v>
      </c>
      <c r="EA24" s="53">
        <v>923</v>
      </c>
      <c r="EB24" s="53">
        <v>978</v>
      </c>
      <c r="EC24" s="53">
        <v>1035</v>
      </c>
      <c r="ED24" s="53">
        <v>1081</v>
      </c>
      <c r="EE24" s="54">
        <v>1162</v>
      </c>
    </row>
    <row r="25" spans="2:135" ht="12.5" x14ac:dyDescent="0.25">
      <c r="B25" s="50"/>
      <c r="C25" s="51" t="s">
        <v>111</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111</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3">
        <v>485</v>
      </c>
      <c r="DT25" s="53">
        <v>505</v>
      </c>
      <c r="DU25" s="53">
        <v>500</v>
      </c>
      <c r="DV25" s="54">
        <v>502</v>
      </c>
      <c r="DW25" s="52">
        <v>523</v>
      </c>
      <c r="DX25" s="53">
        <v>509</v>
      </c>
      <c r="DY25" s="53">
        <v>534</v>
      </c>
      <c r="DZ25" s="53">
        <v>545</v>
      </c>
      <c r="EA25" s="53">
        <v>560</v>
      </c>
      <c r="EB25" s="53">
        <v>581</v>
      </c>
      <c r="EC25" s="53">
        <v>595</v>
      </c>
      <c r="ED25" s="53">
        <v>590</v>
      </c>
      <c r="EE25" s="54">
        <v>659</v>
      </c>
    </row>
    <row r="26" spans="2:135" ht="12.5" x14ac:dyDescent="0.25">
      <c r="B26" s="50"/>
      <c r="C26" s="51" t="s">
        <v>112</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112</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3">
        <v>2122</v>
      </c>
      <c r="DT26" s="53">
        <v>2138</v>
      </c>
      <c r="DU26" s="53">
        <v>2135</v>
      </c>
      <c r="DV26" s="54">
        <v>2136</v>
      </c>
      <c r="DW26" s="52">
        <v>2141</v>
      </c>
      <c r="DX26" s="53">
        <v>2100</v>
      </c>
      <c r="DY26" s="53">
        <v>2117</v>
      </c>
      <c r="DZ26" s="53">
        <v>2154</v>
      </c>
      <c r="EA26" s="53">
        <v>2176</v>
      </c>
      <c r="EB26" s="53">
        <v>2220</v>
      </c>
      <c r="EC26" s="53">
        <v>2256</v>
      </c>
      <c r="ED26" s="53">
        <v>2275</v>
      </c>
      <c r="EE26" s="54">
        <v>2320</v>
      </c>
    </row>
    <row r="27" spans="2:135" ht="13" thickBot="1" x14ac:dyDescent="0.3">
      <c r="B27" s="69"/>
      <c r="C27" s="70" t="s">
        <v>113</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113</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2">
        <v>5852</v>
      </c>
      <c r="DT27" s="72">
        <v>5846</v>
      </c>
      <c r="DU27" s="72">
        <v>5877</v>
      </c>
      <c r="DV27" s="73">
        <v>5900</v>
      </c>
      <c r="DW27" s="71">
        <v>5920</v>
      </c>
      <c r="DX27" s="72">
        <v>5929</v>
      </c>
      <c r="DY27" s="72">
        <v>5971</v>
      </c>
      <c r="DZ27" s="72">
        <v>5984</v>
      </c>
      <c r="EA27" s="72">
        <v>5997</v>
      </c>
      <c r="EB27" s="72">
        <v>6060</v>
      </c>
      <c r="EC27" s="72">
        <v>7557</v>
      </c>
      <c r="ED27" s="72">
        <v>6127</v>
      </c>
      <c r="EE27" s="73">
        <v>8180</v>
      </c>
    </row>
    <row r="28" spans="2:135" ht="13" thickBot="1" x14ac:dyDescent="0.3">
      <c r="B28" s="60" t="s">
        <v>114</v>
      </c>
      <c r="C28" s="61"/>
      <c r="D28" s="62">
        <f t="shared" ref="D28:BO28" si="5">SUM(D19:D27)</f>
        <v>100998</v>
      </c>
      <c r="E28" s="63">
        <f t="shared" si="5"/>
        <v>100763</v>
      </c>
      <c r="F28" s="63">
        <f t="shared" si="5"/>
        <v>101958</v>
      </c>
      <c r="G28" s="63">
        <f t="shared" si="5"/>
        <v>102790</v>
      </c>
      <c r="H28" s="63">
        <f t="shared" si="5"/>
        <v>103582</v>
      </c>
      <c r="I28" s="63">
        <f t="shared" si="5"/>
        <v>103842</v>
      </c>
      <c r="J28" s="63">
        <f t="shared" si="5"/>
        <v>104843</v>
      </c>
      <c r="K28" s="63">
        <f t="shared" si="5"/>
        <v>105698</v>
      </c>
      <c r="L28" s="63">
        <f t="shared" si="5"/>
        <v>105860</v>
      </c>
      <c r="M28" s="63">
        <f t="shared" si="5"/>
        <v>106781</v>
      </c>
      <c r="N28" s="63">
        <f t="shared" si="5"/>
        <v>107276</v>
      </c>
      <c r="O28" s="64">
        <f t="shared" si="5"/>
        <v>107117</v>
      </c>
      <c r="P28" s="63">
        <f t="shared" si="5"/>
        <v>106083</v>
      </c>
      <c r="Q28" s="63">
        <f t="shared" si="5"/>
        <v>106420</v>
      </c>
      <c r="R28" s="63">
        <f t="shared" si="5"/>
        <v>107088</v>
      </c>
      <c r="S28" s="63">
        <f t="shared" si="5"/>
        <v>109192</v>
      </c>
      <c r="T28" s="63">
        <f t="shared" si="5"/>
        <v>110333</v>
      </c>
      <c r="U28" s="63">
        <f t="shared" si="5"/>
        <v>111209</v>
      </c>
      <c r="V28" s="63">
        <f t="shared" si="5"/>
        <v>112134</v>
      </c>
      <c r="W28" s="63">
        <f t="shared" si="5"/>
        <v>112484</v>
      </c>
      <c r="X28" s="63">
        <f t="shared" si="5"/>
        <v>112910</v>
      </c>
      <c r="Y28" s="63">
        <f t="shared" si="5"/>
        <v>113339</v>
      </c>
      <c r="Z28" s="63">
        <f t="shared" si="5"/>
        <v>113338</v>
      </c>
      <c r="AA28" s="64">
        <f t="shared" si="5"/>
        <v>113371</v>
      </c>
      <c r="AB28" s="63">
        <f t="shared" si="5"/>
        <v>113369</v>
      </c>
      <c r="AC28" s="63">
        <f t="shared" si="5"/>
        <v>113967</v>
      </c>
      <c r="AD28" s="63">
        <f t="shared" si="5"/>
        <v>114639</v>
      </c>
      <c r="AE28" s="63">
        <f t="shared" si="5"/>
        <v>115437</v>
      </c>
      <c r="AF28" s="63">
        <f t="shared" si="5"/>
        <v>115797</v>
      </c>
      <c r="AG28" s="63">
        <f t="shared" si="5"/>
        <v>115706</v>
      </c>
      <c r="AH28" s="63">
        <f t="shared" si="5"/>
        <v>115743</v>
      </c>
      <c r="AI28" s="63">
        <f t="shared" si="5"/>
        <v>116608</v>
      </c>
      <c r="AJ28" s="63">
        <f t="shared" si="5"/>
        <v>117118</v>
      </c>
      <c r="AK28" s="63">
        <f t="shared" si="5"/>
        <v>116514</v>
      </c>
      <c r="AL28" s="63">
        <f t="shared" si="5"/>
        <v>115795</v>
      </c>
      <c r="AM28" s="64">
        <f t="shared" si="5"/>
        <v>115583</v>
      </c>
      <c r="AN28" s="63">
        <f t="shared" si="5"/>
        <v>115457</v>
      </c>
      <c r="AO28" s="63">
        <f t="shared" si="5"/>
        <v>115411</v>
      </c>
      <c r="AP28" s="63">
        <f t="shared" si="5"/>
        <v>115916</v>
      </c>
      <c r="AQ28" s="63">
        <f t="shared" si="5"/>
        <v>116508</v>
      </c>
      <c r="AR28" s="63">
        <f t="shared" si="5"/>
        <v>116873</v>
      </c>
      <c r="AS28" s="63">
        <f t="shared" si="5"/>
        <v>117694</v>
      </c>
      <c r="AT28" s="63">
        <f t="shared" si="5"/>
        <v>118350</v>
      </c>
      <c r="AU28" s="63">
        <f t="shared" si="5"/>
        <v>119121</v>
      </c>
      <c r="AV28" s="63">
        <f t="shared" si="5"/>
        <v>119529</v>
      </c>
      <c r="AW28" s="63">
        <f t="shared" si="5"/>
        <v>120054</v>
      </c>
      <c r="AX28" s="63">
        <f t="shared" si="5"/>
        <v>119979</v>
      </c>
      <c r="AY28" s="64">
        <f t="shared" si="5"/>
        <v>120955</v>
      </c>
      <c r="BA28" s="60" t="s">
        <v>114</v>
      </c>
      <c r="BB28" s="61"/>
      <c r="BC28" s="62">
        <f t="shared" si="5"/>
        <v>123531</v>
      </c>
      <c r="BD28" s="63">
        <f t="shared" si="5"/>
        <v>123708</v>
      </c>
      <c r="BE28" s="63">
        <f t="shared" si="5"/>
        <v>124252</v>
      </c>
      <c r="BF28" s="63">
        <f t="shared" si="5"/>
        <v>124453</v>
      </c>
      <c r="BG28" s="63">
        <f t="shared" si="5"/>
        <v>124815</v>
      </c>
      <c r="BH28" s="63">
        <f t="shared" si="5"/>
        <v>125594</v>
      </c>
      <c r="BI28" s="63">
        <f t="shared" si="5"/>
        <v>125885</v>
      </c>
      <c r="BJ28" s="63">
        <f t="shared" si="5"/>
        <v>126399</v>
      </c>
      <c r="BK28" s="63">
        <f t="shared" si="5"/>
        <v>126257</v>
      </c>
      <c r="BL28" s="63">
        <f t="shared" si="5"/>
        <v>126184</v>
      </c>
      <c r="BM28" s="63">
        <f t="shared" si="5"/>
        <v>126007</v>
      </c>
      <c r="BN28" s="64">
        <f t="shared" si="5"/>
        <v>125784</v>
      </c>
      <c r="BO28" s="62">
        <f t="shared" si="5"/>
        <v>125592</v>
      </c>
      <c r="BP28" s="63">
        <f t="shared" ref="BP28:DM28" si="6">SUM(BP19:BP27)</f>
        <v>126371</v>
      </c>
      <c r="BQ28" s="63">
        <f t="shared" si="6"/>
        <v>127601</v>
      </c>
      <c r="BR28" s="63">
        <f t="shared" si="6"/>
        <v>129016</v>
      </c>
      <c r="BS28" s="63">
        <f t="shared" si="6"/>
        <v>130248</v>
      </c>
      <c r="BT28" s="63">
        <f t="shared" si="6"/>
        <v>131905</v>
      </c>
      <c r="BU28" s="63">
        <f t="shared" si="6"/>
        <v>132958</v>
      </c>
      <c r="BV28" s="63">
        <f t="shared" si="6"/>
        <v>134176</v>
      </c>
      <c r="BW28" s="63">
        <f t="shared" si="6"/>
        <v>136131</v>
      </c>
      <c r="BX28" s="63">
        <f t="shared" si="6"/>
        <v>138061</v>
      </c>
      <c r="BY28" s="63">
        <f t="shared" si="6"/>
        <v>138867</v>
      </c>
      <c r="BZ28" s="64">
        <f t="shared" si="6"/>
        <v>139287</v>
      </c>
      <c r="CA28" s="62">
        <f t="shared" si="6"/>
        <v>139268</v>
      </c>
      <c r="CB28" s="63">
        <f t="shared" si="6"/>
        <v>141163</v>
      </c>
      <c r="CC28" s="63">
        <f t="shared" si="6"/>
        <v>142455</v>
      </c>
      <c r="CD28" s="63">
        <f t="shared" si="6"/>
        <v>144316</v>
      </c>
      <c r="CE28" s="63">
        <f t="shared" si="6"/>
        <v>145494</v>
      </c>
      <c r="CF28" s="63">
        <f t="shared" si="6"/>
        <v>145911</v>
      </c>
      <c r="CG28" s="63">
        <f t="shared" si="6"/>
        <v>146935</v>
      </c>
      <c r="CH28" s="63">
        <f t="shared" si="6"/>
        <v>146494</v>
      </c>
      <c r="CI28" s="63">
        <f t="shared" si="6"/>
        <v>148308</v>
      </c>
      <c r="CJ28" s="63">
        <f t="shared" si="6"/>
        <v>148917</v>
      </c>
      <c r="CK28" s="63">
        <f t="shared" si="6"/>
        <v>148511</v>
      </c>
      <c r="CL28" s="64">
        <f t="shared" si="6"/>
        <v>149326</v>
      </c>
      <c r="CM28" s="62">
        <f t="shared" si="6"/>
        <v>148365</v>
      </c>
      <c r="CN28" s="63">
        <f t="shared" si="6"/>
        <v>147312</v>
      </c>
      <c r="CO28" s="63">
        <f t="shared" si="6"/>
        <v>150078</v>
      </c>
      <c r="CP28" s="63">
        <f t="shared" si="6"/>
        <v>148024</v>
      </c>
      <c r="CQ28" s="63">
        <f t="shared" si="6"/>
        <v>148626</v>
      </c>
      <c r="CR28" s="63">
        <f t="shared" si="6"/>
        <v>148900</v>
      </c>
      <c r="CS28" s="63">
        <f t="shared" si="6"/>
        <v>148758</v>
      </c>
      <c r="CT28" s="63">
        <f t="shared" si="6"/>
        <v>149308</v>
      </c>
      <c r="CU28" s="63">
        <f t="shared" si="6"/>
        <v>149487</v>
      </c>
      <c r="CV28" s="63">
        <f t="shared" si="6"/>
        <v>149981</v>
      </c>
      <c r="CW28" s="63">
        <f t="shared" si="6"/>
        <v>150612</v>
      </c>
      <c r="CX28" s="64">
        <f t="shared" si="6"/>
        <v>154385</v>
      </c>
      <c r="CY28" s="62">
        <f t="shared" si="6"/>
        <v>153165</v>
      </c>
      <c r="CZ28" s="63">
        <f t="shared" si="6"/>
        <v>152821</v>
      </c>
      <c r="DA28" s="63">
        <f t="shared" si="6"/>
        <v>154730</v>
      </c>
      <c r="DB28" s="63">
        <f t="shared" si="6"/>
        <v>154345</v>
      </c>
      <c r="DC28" s="63">
        <f t="shared" si="6"/>
        <v>151549</v>
      </c>
      <c r="DD28" s="63">
        <f t="shared" si="6"/>
        <v>151497</v>
      </c>
      <c r="DE28" s="63">
        <f t="shared" si="6"/>
        <v>160387</v>
      </c>
      <c r="DF28" s="63">
        <f t="shared" si="6"/>
        <v>162141</v>
      </c>
      <c r="DG28" s="63">
        <f t="shared" si="6"/>
        <v>161963</v>
      </c>
      <c r="DH28" s="63">
        <f t="shared" si="6"/>
        <v>161989</v>
      </c>
      <c r="DI28" s="63">
        <f t="shared" si="6"/>
        <v>162073</v>
      </c>
      <c r="DJ28" s="64">
        <f t="shared" si="6"/>
        <v>161894</v>
      </c>
      <c r="DK28" s="62">
        <f t="shared" si="6"/>
        <v>161682</v>
      </c>
      <c r="DL28" s="63">
        <f t="shared" si="6"/>
        <v>161518</v>
      </c>
      <c r="DM28" s="63">
        <f t="shared" si="6"/>
        <v>161892</v>
      </c>
      <c r="DN28" s="63">
        <f t="shared" ref="DN28:DW28" si="7">SUM(DN19:DN27)</f>
        <v>162309</v>
      </c>
      <c r="DO28" s="63">
        <f t="shared" si="7"/>
        <v>162893</v>
      </c>
      <c r="DP28" s="63">
        <f t="shared" si="7"/>
        <v>163053</v>
      </c>
      <c r="DQ28" s="63">
        <f t="shared" si="7"/>
        <v>163004</v>
      </c>
      <c r="DR28" s="63">
        <f t="shared" si="7"/>
        <v>163744</v>
      </c>
      <c r="DS28" s="63">
        <f t="shared" si="7"/>
        <v>163512</v>
      </c>
      <c r="DT28" s="63">
        <f t="shared" si="7"/>
        <v>163936</v>
      </c>
      <c r="DU28" s="63">
        <f t="shared" si="7"/>
        <v>163825</v>
      </c>
      <c r="DV28" s="64">
        <f t="shared" si="7"/>
        <v>164462</v>
      </c>
      <c r="DW28" s="62">
        <f t="shared" si="7"/>
        <v>163961</v>
      </c>
      <c r="DX28" s="63">
        <f t="shared" ref="DX28:EE28" si="8">SUM(DX19:DX27)</f>
        <v>164689</v>
      </c>
      <c r="DY28" s="63">
        <f t="shared" si="8"/>
        <v>165949</v>
      </c>
      <c r="DZ28" s="63">
        <f t="shared" si="8"/>
        <v>166589</v>
      </c>
      <c r="EA28" s="63">
        <f t="shared" si="8"/>
        <v>167457</v>
      </c>
      <c r="EB28" s="63">
        <f t="shared" si="8"/>
        <v>168045</v>
      </c>
      <c r="EC28" s="63">
        <f t="shared" si="8"/>
        <v>167788</v>
      </c>
      <c r="ED28" s="63">
        <f t="shared" si="8"/>
        <v>169931</v>
      </c>
      <c r="EE28" s="64">
        <f t="shared" si="8"/>
        <v>169339</v>
      </c>
    </row>
    <row r="29" spans="2:135" ht="12.5" x14ac:dyDescent="0.25">
      <c r="B29" s="74">
        <v>3</v>
      </c>
      <c r="C29" s="65" t="s">
        <v>115</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115</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7">
        <v>101</v>
      </c>
      <c r="DT29" s="67">
        <v>118</v>
      </c>
      <c r="DU29" s="67">
        <v>119</v>
      </c>
      <c r="DV29" s="68">
        <v>115</v>
      </c>
      <c r="DW29" s="66">
        <v>126</v>
      </c>
      <c r="DX29" s="67">
        <v>130</v>
      </c>
      <c r="DY29" s="67">
        <v>124</v>
      </c>
      <c r="DZ29" s="67">
        <v>133</v>
      </c>
      <c r="EA29" s="67">
        <v>138</v>
      </c>
      <c r="EB29" s="67">
        <v>143</v>
      </c>
      <c r="EC29" s="67">
        <v>140</v>
      </c>
      <c r="ED29" s="67">
        <v>146</v>
      </c>
      <c r="EE29" s="68">
        <v>159</v>
      </c>
    </row>
    <row r="30" spans="2:135" ht="12.5" x14ac:dyDescent="0.25">
      <c r="B30" s="50"/>
      <c r="C30" s="51" t="s">
        <v>116</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116</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3">
        <v>3613</v>
      </c>
      <c r="DT30" s="53">
        <v>3644</v>
      </c>
      <c r="DU30" s="53">
        <v>3676</v>
      </c>
      <c r="DV30" s="54">
        <v>3723</v>
      </c>
      <c r="DW30" s="52">
        <v>3799</v>
      </c>
      <c r="DX30" s="53">
        <v>3831</v>
      </c>
      <c r="DY30" s="53">
        <v>3810</v>
      </c>
      <c r="DZ30" s="53">
        <v>3811</v>
      </c>
      <c r="EA30" s="53">
        <v>3802</v>
      </c>
      <c r="EB30" s="53">
        <v>3807</v>
      </c>
      <c r="EC30" s="53">
        <v>3815</v>
      </c>
      <c r="ED30" s="53">
        <v>3780</v>
      </c>
      <c r="EE30" s="54">
        <v>4056</v>
      </c>
    </row>
    <row r="31" spans="2:135" ht="12.5" x14ac:dyDescent="0.25">
      <c r="B31" s="50"/>
      <c r="C31" s="51" t="s">
        <v>117</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117</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3">
        <v>707</v>
      </c>
      <c r="DT31" s="53">
        <v>706</v>
      </c>
      <c r="DU31" s="53">
        <v>686</v>
      </c>
      <c r="DV31" s="54">
        <v>683</v>
      </c>
      <c r="DW31" s="52">
        <v>562</v>
      </c>
      <c r="DX31" s="53">
        <v>567</v>
      </c>
      <c r="DY31" s="53">
        <v>585</v>
      </c>
      <c r="DZ31" s="53">
        <v>733</v>
      </c>
      <c r="EA31" s="53">
        <v>1557</v>
      </c>
      <c r="EB31" s="53">
        <v>1932</v>
      </c>
      <c r="EC31" s="53">
        <v>2015</v>
      </c>
      <c r="ED31" s="53">
        <v>2052</v>
      </c>
      <c r="EE31" s="54">
        <v>2146</v>
      </c>
    </row>
    <row r="32" spans="2:135" ht="12.5" x14ac:dyDescent="0.25">
      <c r="B32" s="50"/>
      <c r="C32" s="51" t="s">
        <v>118</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118</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3">
        <v>41589</v>
      </c>
      <c r="DT32" s="53">
        <v>41703</v>
      </c>
      <c r="DU32" s="53">
        <v>41581</v>
      </c>
      <c r="DV32" s="54">
        <v>41844</v>
      </c>
      <c r="DW32" s="52">
        <v>41605</v>
      </c>
      <c r="DX32" s="53">
        <v>41805</v>
      </c>
      <c r="DY32" s="53">
        <v>41954</v>
      </c>
      <c r="DZ32" s="53">
        <v>42623</v>
      </c>
      <c r="EA32" s="53">
        <v>42910</v>
      </c>
      <c r="EB32" s="53">
        <v>43177</v>
      </c>
      <c r="EC32" s="53">
        <v>43140</v>
      </c>
      <c r="ED32" s="53">
        <v>43595</v>
      </c>
      <c r="EE32" s="54">
        <v>43573</v>
      </c>
    </row>
    <row r="33" spans="2:135" ht="12.5" x14ac:dyDescent="0.25">
      <c r="B33" s="50"/>
      <c r="C33" s="51" t="s">
        <v>119</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119</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3">
        <v>1960</v>
      </c>
      <c r="DT33" s="53">
        <v>1975</v>
      </c>
      <c r="DU33" s="53">
        <v>1972</v>
      </c>
      <c r="DV33" s="54">
        <v>1961</v>
      </c>
      <c r="DW33" s="52">
        <v>1939</v>
      </c>
      <c r="DX33" s="53">
        <v>1908</v>
      </c>
      <c r="DY33" s="53">
        <v>1962</v>
      </c>
      <c r="DZ33" s="53">
        <v>1979</v>
      </c>
      <c r="EA33" s="53">
        <v>2010</v>
      </c>
      <c r="EB33" s="53">
        <v>2012</v>
      </c>
      <c r="EC33" s="53">
        <v>2021</v>
      </c>
      <c r="ED33" s="53">
        <v>1989</v>
      </c>
      <c r="EE33" s="54">
        <v>2005</v>
      </c>
    </row>
    <row r="34" spans="2:135" ht="12.5" x14ac:dyDescent="0.25">
      <c r="B34" s="50"/>
      <c r="C34" s="51" t="s">
        <v>120</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120</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3">
        <v>188</v>
      </c>
      <c r="DT34" s="53">
        <v>201</v>
      </c>
      <c r="DU34" s="53">
        <v>204</v>
      </c>
      <c r="DV34" s="54">
        <v>203</v>
      </c>
      <c r="DW34" s="52">
        <v>212</v>
      </c>
      <c r="DX34" s="53">
        <v>201</v>
      </c>
      <c r="DY34" s="53">
        <v>207</v>
      </c>
      <c r="DZ34" s="53">
        <v>223</v>
      </c>
      <c r="EA34" s="53">
        <v>223</v>
      </c>
      <c r="EB34" s="53">
        <v>229</v>
      </c>
      <c r="EC34" s="53">
        <v>228</v>
      </c>
      <c r="ED34" s="53">
        <v>229</v>
      </c>
      <c r="EE34" s="54">
        <v>248</v>
      </c>
    </row>
    <row r="35" spans="2:135" ht="12.5" x14ac:dyDescent="0.25">
      <c r="B35" s="50"/>
      <c r="C35" s="51" t="s">
        <v>121</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121</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3">
        <v>1115</v>
      </c>
      <c r="DT35" s="53">
        <v>1123</v>
      </c>
      <c r="DU35" s="53">
        <v>1130</v>
      </c>
      <c r="DV35" s="54">
        <v>1136</v>
      </c>
      <c r="DW35" s="52">
        <v>1145</v>
      </c>
      <c r="DX35" s="53">
        <v>1153</v>
      </c>
      <c r="DY35" s="53">
        <v>1176</v>
      </c>
      <c r="DZ35" s="53">
        <v>1201</v>
      </c>
      <c r="EA35" s="53">
        <v>1219</v>
      </c>
      <c r="EB35" s="53">
        <v>1300</v>
      </c>
      <c r="EC35" s="53">
        <v>1369</v>
      </c>
      <c r="ED35" s="53">
        <v>1394</v>
      </c>
      <c r="EE35" s="54">
        <v>1420</v>
      </c>
    </row>
    <row r="36" spans="2:135" ht="12.5" x14ac:dyDescent="0.25">
      <c r="B36" s="50"/>
      <c r="C36" s="51" t="s">
        <v>122</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122</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3">
        <v>1084</v>
      </c>
      <c r="DT36" s="53">
        <v>1101</v>
      </c>
      <c r="DU36" s="53">
        <v>1105</v>
      </c>
      <c r="DV36" s="54">
        <v>1106</v>
      </c>
      <c r="DW36" s="52">
        <v>1119</v>
      </c>
      <c r="DX36" s="53">
        <v>1112</v>
      </c>
      <c r="DY36" s="53">
        <v>1134</v>
      </c>
      <c r="DZ36" s="53">
        <v>1155</v>
      </c>
      <c r="EA36" s="53">
        <v>1164</v>
      </c>
      <c r="EB36" s="53">
        <v>1180</v>
      </c>
      <c r="EC36" s="53">
        <v>1207</v>
      </c>
      <c r="ED36" s="53">
        <v>1218</v>
      </c>
      <c r="EE36" s="54">
        <v>1339</v>
      </c>
    </row>
    <row r="37" spans="2:135" ht="12.5" x14ac:dyDescent="0.25">
      <c r="B37" s="50"/>
      <c r="C37" s="51" t="s">
        <v>123</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123</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3">
        <v>12119</v>
      </c>
      <c r="DT37" s="53">
        <v>12144</v>
      </c>
      <c r="DU37" s="53">
        <v>12119</v>
      </c>
      <c r="DV37" s="54">
        <v>12275</v>
      </c>
      <c r="DW37" s="52">
        <v>12195</v>
      </c>
      <c r="DX37" s="53">
        <v>12225</v>
      </c>
      <c r="DY37" s="53">
        <v>12351</v>
      </c>
      <c r="DZ37" s="53">
        <v>12346</v>
      </c>
      <c r="EA37" s="53">
        <v>12394</v>
      </c>
      <c r="EB37" s="53">
        <v>12475</v>
      </c>
      <c r="EC37" s="53">
        <v>12603</v>
      </c>
      <c r="ED37" s="53">
        <v>12682</v>
      </c>
      <c r="EE37" s="54">
        <v>12717</v>
      </c>
    </row>
    <row r="38" spans="2:135" ht="13" thickBot="1" x14ac:dyDescent="0.3">
      <c r="B38" s="55"/>
      <c r="C38" s="56" t="s">
        <v>435</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435</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8"/>
      <c r="DT38" s="58"/>
      <c r="DU38" s="58"/>
      <c r="DV38" s="59"/>
      <c r="DW38" s="57"/>
      <c r="DX38" s="58"/>
      <c r="DY38" s="58"/>
      <c r="DZ38" s="58"/>
      <c r="EA38" s="58"/>
      <c r="EB38" s="58"/>
      <c r="EC38" s="58"/>
      <c r="ED38" s="58"/>
      <c r="EE38" s="59"/>
    </row>
    <row r="39" spans="2:135" ht="13" thickBot="1" x14ac:dyDescent="0.3">
      <c r="B39" s="60" t="s">
        <v>124</v>
      </c>
      <c r="C39" s="61"/>
      <c r="D39" s="62">
        <f t="shared" ref="D39:BO39" si="9">SUM(D29:D38)</f>
        <v>30520</v>
      </c>
      <c r="E39" s="63">
        <f t="shared" si="9"/>
        <v>30048</v>
      </c>
      <c r="F39" s="63">
        <f t="shared" si="9"/>
        <v>30459</v>
      </c>
      <c r="G39" s="63">
        <f t="shared" si="9"/>
        <v>29150</v>
      </c>
      <c r="H39" s="63">
        <f t="shared" si="9"/>
        <v>29140</v>
      </c>
      <c r="I39" s="63">
        <f t="shared" si="9"/>
        <v>29225</v>
      </c>
      <c r="J39" s="63">
        <f t="shared" si="9"/>
        <v>29863</v>
      </c>
      <c r="K39" s="63">
        <f t="shared" si="9"/>
        <v>29851</v>
      </c>
      <c r="L39" s="63">
        <f t="shared" si="9"/>
        <v>30184</v>
      </c>
      <c r="M39" s="63">
        <f t="shared" si="9"/>
        <v>30996</v>
      </c>
      <c r="N39" s="63">
        <f t="shared" si="9"/>
        <v>31282</v>
      </c>
      <c r="O39" s="64">
        <f t="shared" si="9"/>
        <v>31334</v>
      </c>
      <c r="P39" s="63">
        <f t="shared" si="9"/>
        <v>31850</v>
      </c>
      <c r="Q39" s="63">
        <f t="shared" si="9"/>
        <v>31936</v>
      </c>
      <c r="R39" s="63">
        <f t="shared" si="9"/>
        <v>32552</v>
      </c>
      <c r="S39" s="63">
        <f t="shared" si="9"/>
        <v>32874</v>
      </c>
      <c r="T39" s="63">
        <f t="shared" si="9"/>
        <v>33464</v>
      </c>
      <c r="U39" s="63">
        <f t="shared" si="9"/>
        <v>33836</v>
      </c>
      <c r="V39" s="63">
        <f t="shared" si="9"/>
        <v>34104</v>
      </c>
      <c r="W39" s="63">
        <f t="shared" si="9"/>
        <v>34421</v>
      </c>
      <c r="X39" s="63">
        <f t="shared" si="9"/>
        <v>34759</v>
      </c>
      <c r="Y39" s="63">
        <f t="shared" si="9"/>
        <v>34998</v>
      </c>
      <c r="Z39" s="63">
        <f t="shared" si="9"/>
        <v>35071</v>
      </c>
      <c r="AA39" s="64">
        <f t="shared" si="9"/>
        <v>35090</v>
      </c>
      <c r="AB39" s="63">
        <f t="shared" si="9"/>
        <v>35048</v>
      </c>
      <c r="AC39" s="63">
        <f t="shared" si="9"/>
        <v>35239</v>
      </c>
      <c r="AD39" s="63">
        <f t="shared" si="9"/>
        <v>35503</v>
      </c>
      <c r="AE39" s="63">
        <f t="shared" si="9"/>
        <v>35673</v>
      </c>
      <c r="AF39" s="63">
        <f t="shared" si="9"/>
        <v>36227</v>
      </c>
      <c r="AG39" s="63">
        <f t="shared" si="9"/>
        <v>36416</v>
      </c>
      <c r="AH39" s="63">
        <f t="shared" si="9"/>
        <v>36853</v>
      </c>
      <c r="AI39" s="63">
        <f t="shared" si="9"/>
        <v>37331</v>
      </c>
      <c r="AJ39" s="63">
        <f t="shared" si="9"/>
        <v>37673</v>
      </c>
      <c r="AK39" s="63">
        <f t="shared" si="9"/>
        <v>37336</v>
      </c>
      <c r="AL39" s="63">
        <f t="shared" si="9"/>
        <v>37453</v>
      </c>
      <c r="AM39" s="64">
        <f t="shared" si="9"/>
        <v>37356</v>
      </c>
      <c r="AN39" s="63">
        <f t="shared" si="9"/>
        <v>37388</v>
      </c>
      <c r="AO39" s="63">
        <f t="shared" si="9"/>
        <v>37341</v>
      </c>
      <c r="AP39" s="63">
        <f t="shared" si="9"/>
        <v>37884</v>
      </c>
      <c r="AQ39" s="63">
        <f t="shared" si="9"/>
        <v>38285</v>
      </c>
      <c r="AR39" s="63">
        <f t="shared" si="9"/>
        <v>38680</v>
      </c>
      <c r="AS39" s="63">
        <f t="shared" si="9"/>
        <v>38984</v>
      </c>
      <c r="AT39" s="63">
        <f t="shared" si="9"/>
        <v>39034</v>
      </c>
      <c r="AU39" s="63">
        <f t="shared" si="9"/>
        <v>39483</v>
      </c>
      <c r="AV39" s="63">
        <f t="shared" si="9"/>
        <v>36156</v>
      </c>
      <c r="AW39" s="63">
        <f t="shared" si="9"/>
        <v>36757</v>
      </c>
      <c r="AX39" s="63">
        <f t="shared" si="9"/>
        <v>36947</v>
      </c>
      <c r="AY39" s="64">
        <f t="shared" si="9"/>
        <v>39738</v>
      </c>
      <c r="BA39" s="60" t="s">
        <v>124</v>
      </c>
      <c r="BB39" s="61"/>
      <c r="BC39" s="62">
        <f t="shared" si="9"/>
        <v>40359</v>
      </c>
      <c r="BD39" s="63">
        <f t="shared" si="9"/>
        <v>40195</v>
      </c>
      <c r="BE39" s="63">
        <f t="shared" si="9"/>
        <v>40462</v>
      </c>
      <c r="BF39" s="63">
        <f t="shared" si="9"/>
        <v>40605</v>
      </c>
      <c r="BG39" s="63">
        <f t="shared" si="9"/>
        <v>40713</v>
      </c>
      <c r="BH39" s="63">
        <f t="shared" si="9"/>
        <v>41071</v>
      </c>
      <c r="BI39" s="63">
        <f t="shared" si="9"/>
        <v>41410</v>
      </c>
      <c r="BJ39" s="63">
        <f t="shared" si="9"/>
        <v>41455</v>
      </c>
      <c r="BK39" s="63">
        <f t="shared" si="9"/>
        <v>41167</v>
      </c>
      <c r="BL39" s="63">
        <f t="shared" si="9"/>
        <v>41500</v>
      </c>
      <c r="BM39" s="63">
        <f t="shared" si="9"/>
        <v>41358</v>
      </c>
      <c r="BN39" s="64">
        <f t="shared" si="9"/>
        <v>41268</v>
      </c>
      <c r="BO39" s="62">
        <f t="shared" si="9"/>
        <v>41141</v>
      </c>
      <c r="BP39" s="63">
        <f t="shared" ref="BP39:DM39" si="10">SUM(BP29:BP38)</f>
        <v>41324</v>
      </c>
      <c r="BQ39" s="63">
        <f t="shared" si="10"/>
        <v>41726</v>
      </c>
      <c r="BR39" s="63">
        <f t="shared" si="10"/>
        <v>42534</v>
      </c>
      <c r="BS39" s="63">
        <f t="shared" si="10"/>
        <v>43112</v>
      </c>
      <c r="BT39" s="63">
        <f t="shared" si="10"/>
        <v>43841</v>
      </c>
      <c r="BU39" s="63">
        <f t="shared" si="10"/>
        <v>44587</v>
      </c>
      <c r="BV39" s="63">
        <f t="shared" si="10"/>
        <v>45429</v>
      </c>
      <c r="BW39" s="63">
        <f t="shared" si="10"/>
        <v>45992</v>
      </c>
      <c r="BX39" s="63">
        <f t="shared" si="10"/>
        <v>46592</v>
      </c>
      <c r="BY39" s="63">
        <f t="shared" si="10"/>
        <v>45788</v>
      </c>
      <c r="BZ39" s="64">
        <f t="shared" si="10"/>
        <v>45764</v>
      </c>
      <c r="CA39" s="62">
        <f t="shared" si="10"/>
        <v>46136</v>
      </c>
      <c r="CB39" s="63">
        <f t="shared" si="10"/>
        <v>46192</v>
      </c>
      <c r="CC39" s="63">
        <f t="shared" si="10"/>
        <v>47003</v>
      </c>
      <c r="CD39" s="63">
        <f t="shared" si="10"/>
        <v>47471</v>
      </c>
      <c r="CE39" s="63">
        <f t="shared" si="10"/>
        <v>48363</v>
      </c>
      <c r="CF39" s="63">
        <f t="shared" si="10"/>
        <v>48940</v>
      </c>
      <c r="CG39" s="63">
        <f t="shared" si="10"/>
        <v>49208</v>
      </c>
      <c r="CH39" s="63">
        <f t="shared" si="10"/>
        <v>49607</v>
      </c>
      <c r="CI39" s="63">
        <f t="shared" si="10"/>
        <v>49728</v>
      </c>
      <c r="CJ39" s="63">
        <f t="shared" si="10"/>
        <v>49754</v>
      </c>
      <c r="CK39" s="63">
        <f t="shared" si="10"/>
        <v>49372</v>
      </c>
      <c r="CL39" s="64">
        <f t="shared" si="10"/>
        <v>51800</v>
      </c>
      <c r="CM39" s="62">
        <f t="shared" si="10"/>
        <v>51551</v>
      </c>
      <c r="CN39" s="63">
        <f t="shared" si="10"/>
        <v>51073</v>
      </c>
      <c r="CO39" s="63">
        <f t="shared" si="10"/>
        <v>51657</v>
      </c>
      <c r="CP39" s="63">
        <f t="shared" si="10"/>
        <v>51857</v>
      </c>
      <c r="CQ39" s="63">
        <f t="shared" si="10"/>
        <v>51993</v>
      </c>
      <c r="CR39" s="63">
        <f t="shared" si="10"/>
        <v>52069</v>
      </c>
      <c r="CS39" s="63">
        <f t="shared" si="10"/>
        <v>51863</v>
      </c>
      <c r="CT39" s="63">
        <f t="shared" si="10"/>
        <v>52290</v>
      </c>
      <c r="CU39" s="63">
        <f t="shared" si="10"/>
        <v>52325</v>
      </c>
      <c r="CV39" s="63">
        <f t="shared" si="10"/>
        <v>52444</v>
      </c>
      <c r="CW39" s="63">
        <f t="shared" si="10"/>
        <v>52558</v>
      </c>
      <c r="CX39" s="64">
        <f t="shared" si="10"/>
        <v>53826</v>
      </c>
      <c r="CY39" s="62">
        <f t="shared" si="10"/>
        <v>53366</v>
      </c>
      <c r="CZ39" s="63">
        <f t="shared" si="10"/>
        <v>53397</v>
      </c>
      <c r="DA39" s="63">
        <f t="shared" si="10"/>
        <v>56758</v>
      </c>
      <c r="DB39" s="63">
        <f t="shared" si="10"/>
        <v>56014</v>
      </c>
      <c r="DC39" s="63">
        <f t="shared" si="10"/>
        <v>54398</v>
      </c>
      <c r="DD39" s="63">
        <f t="shared" si="10"/>
        <v>54486</v>
      </c>
      <c r="DE39" s="63">
        <f t="shared" si="10"/>
        <v>57547</v>
      </c>
      <c r="DF39" s="63">
        <f t="shared" si="10"/>
        <v>58567</v>
      </c>
      <c r="DG39" s="63">
        <f t="shared" si="10"/>
        <v>58666</v>
      </c>
      <c r="DH39" s="63">
        <f t="shared" si="10"/>
        <v>58937</v>
      </c>
      <c r="DI39" s="63">
        <f t="shared" si="10"/>
        <v>59047</v>
      </c>
      <c r="DJ39" s="64">
        <f t="shared" si="10"/>
        <v>59331</v>
      </c>
      <c r="DK39" s="62">
        <f t="shared" si="10"/>
        <v>59902</v>
      </c>
      <c r="DL39" s="63">
        <f t="shared" si="10"/>
        <v>59922</v>
      </c>
      <c r="DM39" s="63">
        <f t="shared" si="10"/>
        <v>60571</v>
      </c>
      <c r="DN39" s="63">
        <f t="shared" ref="DN39:DW39" si="11">SUM(DN29:DN38)</f>
        <v>61348</v>
      </c>
      <c r="DO39" s="63">
        <f t="shared" si="11"/>
        <v>61591</v>
      </c>
      <c r="DP39" s="63">
        <f t="shared" si="11"/>
        <v>61746</v>
      </c>
      <c r="DQ39" s="63">
        <f t="shared" si="11"/>
        <v>61832</v>
      </c>
      <c r="DR39" s="63">
        <f t="shared" si="11"/>
        <v>62494</v>
      </c>
      <c r="DS39" s="63">
        <f t="shared" si="11"/>
        <v>62476</v>
      </c>
      <c r="DT39" s="63">
        <f t="shared" si="11"/>
        <v>62715</v>
      </c>
      <c r="DU39" s="63">
        <f t="shared" si="11"/>
        <v>62592</v>
      </c>
      <c r="DV39" s="64">
        <f t="shared" si="11"/>
        <v>63046</v>
      </c>
      <c r="DW39" s="62">
        <f t="shared" si="11"/>
        <v>62702</v>
      </c>
      <c r="DX39" s="63">
        <f t="shared" ref="DX39:EE39" si="12">SUM(DX29:DX38)</f>
        <v>62932</v>
      </c>
      <c r="DY39" s="63">
        <f t="shared" si="12"/>
        <v>63303</v>
      </c>
      <c r="DZ39" s="63">
        <f t="shared" si="12"/>
        <v>64204</v>
      </c>
      <c r="EA39" s="63">
        <f t="shared" si="12"/>
        <v>65417</v>
      </c>
      <c r="EB39" s="63">
        <f t="shared" si="12"/>
        <v>66255</v>
      </c>
      <c r="EC39" s="63">
        <f t="shared" si="12"/>
        <v>66538</v>
      </c>
      <c r="ED39" s="63">
        <f t="shared" si="12"/>
        <v>67085</v>
      </c>
      <c r="EE39" s="64">
        <f t="shared" si="12"/>
        <v>67663</v>
      </c>
    </row>
    <row r="40" spans="2:135" ht="12.5" x14ac:dyDescent="0.25">
      <c r="B40" s="74">
        <v>4</v>
      </c>
      <c r="C40" s="65" t="s">
        <v>125</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125</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7">
        <v>1374</v>
      </c>
      <c r="DT40" s="67">
        <v>1390</v>
      </c>
      <c r="DU40" s="67">
        <v>1409</v>
      </c>
      <c r="DV40" s="68">
        <v>1442</v>
      </c>
      <c r="DW40" s="66">
        <v>1452</v>
      </c>
      <c r="DX40" s="67">
        <v>1464</v>
      </c>
      <c r="DY40" s="67">
        <v>1482</v>
      </c>
      <c r="DZ40" s="67">
        <v>1500</v>
      </c>
      <c r="EA40" s="67">
        <v>1511</v>
      </c>
      <c r="EB40" s="67">
        <v>1539</v>
      </c>
      <c r="EC40" s="67">
        <v>1571</v>
      </c>
      <c r="ED40" s="67">
        <v>1568</v>
      </c>
      <c r="EE40" s="68">
        <v>1609</v>
      </c>
    </row>
    <row r="41" spans="2:135" ht="12.5" x14ac:dyDescent="0.25">
      <c r="B41" s="50"/>
      <c r="C41" s="51" t="s">
        <v>126</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126</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3">
        <v>840</v>
      </c>
      <c r="DT41" s="53">
        <v>842</v>
      </c>
      <c r="DU41" s="53">
        <v>869</v>
      </c>
      <c r="DV41" s="54">
        <v>881</v>
      </c>
      <c r="DW41" s="52">
        <v>904</v>
      </c>
      <c r="DX41" s="53">
        <v>915</v>
      </c>
      <c r="DY41" s="53">
        <v>930</v>
      </c>
      <c r="DZ41" s="53">
        <v>946</v>
      </c>
      <c r="EA41" s="53">
        <v>956</v>
      </c>
      <c r="EB41" s="53">
        <v>981</v>
      </c>
      <c r="EC41" s="53">
        <v>1016</v>
      </c>
      <c r="ED41" s="53">
        <v>1040</v>
      </c>
      <c r="EE41" s="54">
        <v>1074</v>
      </c>
    </row>
    <row r="42" spans="2:135" ht="12.5" x14ac:dyDescent="0.25">
      <c r="B42" s="50"/>
      <c r="C42" s="51" t="s">
        <v>127</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127</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3">
        <v>1228</v>
      </c>
      <c r="DT42" s="53">
        <v>1233</v>
      </c>
      <c r="DU42" s="53">
        <v>1244</v>
      </c>
      <c r="DV42" s="54">
        <v>1258</v>
      </c>
      <c r="DW42" s="52">
        <v>1257</v>
      </c>
      <c r="DX42" s="53">
        <v>1266</v>
      </c>
      <c r="DY42" s="53">
        <v>1268</v>
      </c>
      <c r="DZ42" s="53">
        <v>1264</v>
      </c>
      <c r="EA42" s="53">
        <v>1283</v>
      </c>
      <c r="EB42" s="53">
        <v>1290</v>
      </c>
      <c r="EC42" s="53">
        <v>1292</v>
      </c>
      <c r="ED42" s="53">
        <v>1294</v>
      </c>
      <c r="EE42" s="54">
        <v>1313</v>
      </c>
    </row>
    <row r="43" spans="2:135" ht="12.5" x14ac:dyDescent="0.25">
      <c r="B43" s="50"/>
      <c r="C43" s="51" t="s">
        <v>128</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128</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3">
        <v>68958</v>
      </c>
      <c r="DT43" s="53">
        <v>69275</v>
      </c>
      <c r="DU43" s="53">
        <v>69097</v>
      </c>
      <c r="DV43" s="54">
        <v>70027</v>
      </c>
      <c r="DW43" s="52">
        <v>69863</v>
      </c>
      <c r="DX43" s="53">
        <v>70531</v>
      </c>
      <c r="DY43" s="53">
        <v>70317</v>
      </c>
      <c r="DZ43" s="53">
        <v>70399</v>
      </c>
      <c r="EA43" s="53">
        <v>70265</v>
      </c>
      <c r="EB43" s="53">
        <v>70029</v>
      </c>
      <c r="EC43" s="53">
        <v>69994</v>
      </c>
      <c r="ED43" s="53">
        <v>70300</v>
      </c>
      <c r="EE43" s="54">
        <v>70381</v>
      </c>
    </row>
    <row r="44" spans="2:135" ht="12.5" x14ac:dyDescent="0.25">
      <c r="B44" s="50"/>
      <c r="C44" s="51" t="s">
        <v>129</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129</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3">
        <v>4553</v>
      </c>
      <c r="DT44" s="53">
        <v>4571</v>
      </c>
      <c r="DU44" s="53">
        <v>4617</v>
      </c>
      <c r="DV44" s="54">
        <v>4647</v>
      </c>
      <c r="DW44" s="52">
        <v>4649</v>
      </c>
      <c r="DX44" s="53">
        <v>4671</v>
      </c>
      <c r="DY44" s="53">
        <v>4696</v>
      </c>
      <c r="DZ44" s="53">
        <v>4736</v>
      </c>
      <c r="EA44" s="53">
        <v>4763</v>
      </c>
      <c r="EB44" s="53">
        <v>4856</v>
      </c>
      <c r="EC44" s="53">
        <v>4878</v>
      </c>
      <c r="ED44" s="53">
        <v>4903</v>
      </c>
      <c r="EE44" s="54">
        <v>4919</v>
      </c>
    </row>
    <row r="45" spans="2:135" ht="12.5" x14ac:dyDescent="0.25">
      <c r="B45" s="50"/>
      <c r="C45" s="51" t="s">
        <v>130</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130</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3">
        <v>274</v>
      </c>
      <c r="DT45" s="53">
        <v>274</v>
      </c>
      <c r="DU45" s="53">
        <v>280</v>
      </c>
      <c r="DV45" s="54">
        <v>283</v>
      </c>
      <c r="DW45" s="52">
        <v>286</v>
      </c>
      <c r="DX45" s="53">
        <v>296</v>
      </c>
      <c r="DY45" s="53">
        <v>312</v>
      </c>
      <c r="DZ45" s="53">
        <v>317</v>
      </c>
      <c r="EA45" s="53">
        <v>328</v>
      </c>
      <c r="EB45" s="53">
        <v>349</v>
      </c>
      <c r="EC45" s="53">
        <v>361</v>
      </c>
      <c r="ED45" s="53">
        <v>362</v>
      </c>
      <c r="EE45" s="54">
        <v>372</v>
      </c>
    </row>
    <row r="46" spans="2:135" ht="12.5" x14ac:dyDescent="0.25">
      <c r="B46" s="50"/>
      <c r="C46" s="51" t="s">
        <v>131</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131</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3">
        <v>70907</v>
      </c>
      <c r="DT46" s="53">
        <v>71019</v>
      </c>
      <c r="DU46" s="53">
        <v>70969</v>
      </c>
      <c r="DV46" s="54">
        <v>71815</v>
      </c>
      <c r="DW46" s="52">
        <v>72013</v>
      </c>
      <c r="DX46" s="53">
        <v>72621</v>
      </c>
      <c r="DY46" s="53">
        <v>72534</v>
      </c>
      <c r="DZ46" s="53">
        <v>72483</v>
      </c>
      <c r="EA46" s="53">
        <v>72343</v>
      </c>
      <c r="EB46" s="53">
        <v>72556</v>
      </c>
      <c r="EC46" s="53">
        <v>72510</v>
      </c>
      <c r="ED46" s="53">
        <v>72853</v>
      </c>
      <c r="EE46" s="54">
        <v>73022</v>
      </c>
    </row>
    <row r="47" spans="2:135" ht="12.5" x14ac:dyDescent="0.25">
      <c r="B47" s="50"/>
      <c r="C47" s="51" t="s">
        <v>132</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132</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3">
        <v>5000</v>
      </c>
      <c r="DT47" s="53">
        <v>5045</v>
      </c>
      <c r="DU47" s="53">
        <v>5082</v>
      </c>
      <c r="DV47" s="54">
        <v>5185</v>
      </c>
      <c r="DW47" s="52">
        <v>5220</v>
      </c>
      <c r="DX47" s="53">
        <v>5301</v>
      </c>
      <c r="DY47" s="53">
        <v>5288</v>
      </c>
      <c r="DZ47" s="53">
        <v>5306</v>
      </c>
      <c r="EA47" s="53">
        <v>5325</v>
      </c>
      <c r="EB47" s="53">
        <v>5376</v>
      </c>
      <c r="EC47" s="53">
        <v>5400</v>
      </c>
      <c r="ED47" s="53">
        <v>5419</v>
      </c>
      <c r="EE47" s="54">
        <v>5407</v>
      </c>
    </row>
    <row r="48" spans="2:135" ht="12.5" x14ac:dyDescent="0.25">
      <c r="B48" s="50"/>
      <c r="C48" s="51" t="s">
        <v>133</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133</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3">
        <v>1709</v>
      </c>
      <c r="DT48" s="53">
        <v>1750</v>
      </c>
      <c r="DU48" s="53">
        <v>1765</v>
      </c>
      <c r="DV48" s="54">
        <v>1807</v>
      </c>
      <c r="DW48" s="52">
        <v>1863</v>
      </c>
      <c r="DX48" s="53">
        <v>1898</v>
      </c>
      <c r="DY48" s="53">
        <v>1920</v>
      </c>
      <c r="DZ48" s="53">
        <v>1935</v>
      </c>
      <c r="EA48" s="53">
        <v>1982</v>
      </c>
      <c r="EB48" s="53">
        <v>2016</v>
      </c>
      <c r="EC48" s="53">
        <v>2048</v>
      </c>
      <c r="ED48" s="53">
        <v>2039</v>
      </c>
      <c r="EE48" s="54">
        <v>2089</v>
      </c>
    </row>
    <row r="49" spans="2:135" ht="12.5" x14ac:dyDescent="0.25">
      <c r="B49" s="50"/>
      <c r="C49" s="51" t="s">
        <v>134</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134</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3">
        <v>19684</v>
      </c>
      <c r="DT49" s="53">
        <v>19710</v>
      </c>
      <c r="DU49" s="53">
        <v>19739</v>
      </c>
      <c r="DV49" s="54">
        <v>19881</v>
      </c>
      <c r="DW49" s="52">
        <v>19790</v>
      </c>
      <c r="DX49" s="53">
        <v>19920</v>
      </c>
      <c r="DY49" s="53">
        <v>19981</v>
      </c>
      <c r="DZ49" s="53">
        <v>20040</v>
      </c>
      <c r="EA49" s="53">
        <v>20106</v>
      </c>
      <c r="EB49" s="53">
        <v>20194</v>
      </c>
      <c r="EC49" s="53">
        <v>20186</v>
      </c>
      <c r="ED49" s="53">
        <v>20215</v>
      </c>
      <c r="EE49" s="54">
        <v>20191</v>
      </c>
    </row>
    <row r="50" spans="2:135" ht="12.5" x14ac:dyDescent="0.25">
      <c r="B50" s="50"/>
      <c r="C50" s="51" t="s">
        <v>135</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135</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3">
        <v>88</v>
      </c>
      <c r="DT50" s="53">
        <v>88</v>
      </c>
      <c r="DU50" s="53">
        <v>90</v>
      </c>
      <c r="DV50" s="54">
        <v>95</v>
      </c>
      <c r="DW50" s="52">
        <v>93</v>
      </c>
      <c r="DX50" s="53">
        <v>101</v>
      </c>
      <c r="DY50" s="53">
        <v>104</v>
      </c>
      <c r="DZ50" s="53">
        <v>113</v>
      </c>
      <c r="EA50" s="53">
        <v>123</v>
      </c>
      <c r="EB50" s="53">
        <v>131</v>
      </c>
      <c r="EC50" s="53">
        <v>129</v>
      </c>
      <c r="ED50" s="53">
        <v>113</v>
      </c>
      <c r="EE50" s="54">
        <v>124</v>
      </c>
    </row>
    <row r="51" spans="2:135" ht="12.5" x14ac:dyDescent="0.25">
      <c r="B51" s="50"/>
      <c r="C51" s="51" t="s">
        <v>136</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136</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3">
        <v>898</v>
      </c>
      <c r="DT51" s="53">
        <v>928</v>
      </c>
      <c r="DU51" s="53">
        <v>952</v>
      </c>
      <c r="DV51" s="54">
        <v>981</v>
      </c>
      <c r="DW51" s="52">
        <v>1010</v>
      </c>
      <c r="DX51" s="53">
        <v>1036</v>
      </c>
      <c r="DY51" s="53">
        <v>1065</v>
      </c>
      <c r="DZ51" s="53">
        <v>1080</v>
      </c>
      <c r="EA51" s="53">
        <v>1098</v>
      </c>
      <c r="EB51" s="53">
        <v>1109</v>
      </c>
      <c r="EC51" s="53">
        <v>1125</v>
      </c>
      <c r="ED51" s="53">
        <v>1123</v>
      </c>
      <c r="EE51" s="54">
        <v>1137</v>
      </c>
    </row>
    <row r="52" spans="2:135" ht="12.5" x14ac:dyDescent="0.25">
      <c r="B52" s="50"/>
      <c r="C52" s="51" t="s">
        <v>137</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137</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3">
        <v>43</v>
      </c>
      <c r="DT52" s="53">
        <v>46</v>
      </c>
      <c r="DU52" s="53">
        <v>49</v>
      </c>
      <c r="DV52" s="54">
        <v>48</v>
      </c>
      <c r="DW52" s="52">
        <v>52</v>
      </c>
      <c r="DX52" s="53">
        <v>49</v>
      </c>
      <c r="DY52" s="53">
        <v>56</v>
      </c>
      <c r="DZ52" s="53">
        <v>62</v>
      </c>
      <c r="EA52" s="53">
        <v>64</v>
      </c>
      <c r="EB52" s="53">
        <v>65</v>
      </c>
      <c r="EC52" s="53">
        <v>64</v>
      </c>
      <c r="ED52" s="53">
        <v>101</v>
      </c>
      <c r="EE52" s="54">
        <v>112</v>
      </c>
    </row>
    <row r="53" spans="2:135" ht="12.5" x14ac:dyDescent="0.25">
      <c r="B53" s="50"/>
      <c r="C53" s="51" t="s">
        <v>138</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138</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3">
        <v>1788</v>
      </c>
      <c r="DT53" s="53">
        <v>1796</v>
      </c>
      <c r="DU53" s="53">
        <v>1817</v>
      </c>
      <c r="DV53" s="54">
        <v>1826</v>
      </c>
      <c r="DW53" s="52">
        <v>1844</v>
      </c>
      <c r="DX53" s="53">
        <v>1840</v>
      </c>
      <c r="DY53" s="53">
        <v>1889</v>
      </c>
      <c r="DZ53" s="53">
        <v>1900</v>
      </c>
      <c r="EA53" s="53">
        <v>1905</v>
      </c>
      <c r="EB53" s="53">
        <v>1921</v>
      </c>
      <c r="EC53" s="53">
        <v>1974</v>
      </c>
      <c r="ED53" s="53">
        <v>1924</v>
      </c>
      <c r="EE53" s="54">
        <v>1951</v>
      </c>
    </row>
    <row r="54" spans="2:135" ht="12.5" x14ac:dyDescent="0.25">
      <c r="B54" s="50"/>
      <c r="C54" s="51" t="s">
        <v>139</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139</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3">
        <v>2791</v>
      </c>
      <c r="DT54" s="53">
        <v>2782</v>
      </c>
      <c r="DU54" s="53">
        <v>2817</v>
      </c>
      <c r="DV54" s="54">
        <v>2809</v>
      </c>
      <c r="DW54" s="52">
        <v>2845</v>
      </c>
      <c r="DX54" s="53">
        <v>2871</v>
      </c>
      <c r="DY54" s="53">
        <v>2886</v>
      </c>
      <c r="DZ54" s="53">
        <v>2888</v>
      </c>
      <c r="EA54" s="53">
        <v>2894</v>
      </c>
      <c r="EB54" s="53">
        <v>2919</v>
      </c>
      <c r="EC54" s="53">
        <v>2948</v>
      </c>
      <c r="ED54" s="53">
        <v>2920</v>
      </c>
      <c r="EE54" s="54">
        <v>2975</v>
      </c>
    </row>
    <row r="55" spans="2:135" ht="13" thickBot="1" x14ac:dyDescent="0.3">
      <c r="B55" s="55"/>
      <c r="C55" s="56" t="s">
        <v>435</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435</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8"/>
      <c r="DT55" s="58"/>
      <c r="DU55" s="58"/>
      <c r="DV55" s="59"/>
      <c r="DW55" s="57"/>
      <c r="DX55" s="58"/>
      <c r="DY55" s="58"/>
      <c r="DZ55" s="58"/>
      <c r="EA55" s="58"/>
      <c r="EB55" s="58"/>
      <c r="EC55" s="58"/>
      <c r="ED55" s="58"/>
      <c r="EE55" s="59"/>
    </row>
    <row r="56" spans="2:135" ht="13" thickBot="1" x14ac:dyDescent="0.3">
      <c r="B56" s="60" t="s">
        <v>140</v>
      </c>
      <c r="C56" s="61"/>
      <c r="D56" s="62">
        <f t="shared" ref="D56:BO56" si="13">SUM(D40:D55)</f>
        <v>70325</v>
      </c>
      <c r="E56" s="63">
        <f t="shared" si="13"/>
        <v>69552</v>
      </c>
      <c r="F56" s="63">
        <f t="shared" si="13"/>
        <v>71251</v>
      </c>
      <c r="G56" s="63">
        <f t="shared" si="13"/>
        <v>72700</v>
      </c>
      <c r="H56" s="63">
        <f t="shared" si="13"/>
        <v>73668</v>
      </c>
      <c r="I56" s="63">
        <f t="shared" si="13"/>
        <v>73740</v>
      </c>
      <c r="J56" s="63">
        <f t="shared" si="13"/>
        <v>74924</v>
      </c>
      <c r="K56" s="63">
        <f t="shared" si="13"/>
        <v>76214</v>
      </c>
      <c r="L56" s="63">
        <f t="shared" si="13"/>
        <v>76657</v>
      </c>
      <c r="M56" s="63">
        <f t="shared" si="13"/>
        <v>76871</v>
      </c>
      <c r="N56" s="63">
        <f t="shared" si="13"/>
        <v>77389</v>
      </c>
      <c r="O56" s="64">
        <f t="shared" si="13"/>
        <v>77499</v>
      </c>
      <c r="P56" s="63">
        <f t="shared" si="13"/>
        <v>78208</v>
      </c>
      <c r="Q56" s="63">
        <f t="shared" si="13"/>
        <v>78660</v>
      </c>
      <c r="R56" s="63">
        <f t="shared" si="13"/>
        <v>79851</v>
      </c>
      <c r="S56" s="63">
        <f t="shared" si="13"/>
        <v>80732</v>
      </c>
      <c r="T56" s="63">
        <f t="shared" si="13"/>
        <v>81542</v>
      </c>
      <c r="U56" s="63">
        <f t="shared" si="13"/>
        <v>81931</v>
      </c>
      <c r="V56" s="63">
        <f t="shared" si="13"/>
        <v>82447</v>
      </c>
      <c r="W56" s="63">
        <f t="shared" si="13"/>
        <v>83069</v>
      </c>
      <c r="X56" s="63">
        <f t="shared" si="13"/>
        <v>83544</v>
      </c>
      <c r="Y56" s="63">
        <f t="shared" si="13"/>
        <v>83913</v>
      </c>
      <c r="Z56" s="63">
        <f t="shared" si="13"/>
        <v>84362</v>
      </c>
      <c r="AA56" s="64">
        <f t="shared" si="13"/>
        <v>84804</v>
      </c>
      <c r="AB56" s="63">
        <f t="shared" si="13"/>
        <v>85162</v>
      </c>
      <c r="AC56" s="63">
        <f t="shared" si="13"/>
        <v>86115</v>
      </c>
      <c r="AD56" s="63">
        <f t="shared" si="13"/>
        <v>86976</v>
      </c>
      <c r="AE56" s="63">
        <f t="shared" si="13"/>
        <v>87682</v>
      </c>
      <c r="AF56" s="63">
        <f t="shared" si="13"/>
        <v>88424</v>
      </c>
      <c r="AG56" s="63">
        <f t="shared" si="13"/>
        <v>89380</v>
      </c>
      <c r="AH56" s="63">
        <f t="shared" si="13"/>
        <v>90721</v>
      </c>
      <c r="AI56" s="63">
        <f t="shared" si="13"/>
        <v>91807</v>
      </c>
      <c r="AJ56" s="63">
        <f t="shared" si="13"/>
        <v>92415</v>
      </c>
      <c r="AK56" s="63">
        <f t="shared" si="13"/>
        <v>92624</v>
      </c>
      <c r="AL56" s="63">
        <f t="shared" si="13"/>
        <v>92640</v>
      </c>
      <c r="AM56" s="64">
        <f t="shared" si="13"/>
        <v>93505</v>
      </c>
      <c r="AN56" s="63">
        <f t="shared" si="13"/>
        <v>94248</v>
      </c>
      <c r="AO56" s="63">
        <f t="shared" si="13"/>
        <v>94464</v>
      </c>
      <c r="AP56" s="63">
        <f t="shared" si="13"/>
        <v>95126</v>
      </c>
      <c r="AQ56" s="63">
        <f t="shared" si="13"/>
        <v>95773</v>
      </c>
      <c r="AR56" s="63">
        <f t="shared" si="13"/>
        <v>96091</v>
      </c>
      <c r="AS56" s="63">
        <f t="shared" si="13"/>
        <v>97264</v>
      </c>
      <c r="AT56" s="63">
        <f t="shared" si="13"/>
        <v>98299</v>
      </c>
      <c r="AU56" s="63">
        <f t="shared" si="13"/>
        <v>99591</v>
      </c>
      <c r="AV56" s="63">
        <f t="shared" si="13"/>
        <v>96901</v>
      </c>
      <c r="AW56" s="63">
        <f t="shared" si="13"/>
        <v>96497</v>
      </c>
      <c r="AX56" s="63">
        <f t="shared" si="13"/>
        <v>99133</v>
      </c>
      <c r="AY56" s="64">
        <f t="shared" si="13"/>
        <v>102355</v>
      </c>
      <c r="BA56" s="60" t="s">
        <v>140</v>
      </c>
      <c r="BB56" s="61"/>
      <c r="BC56" s="62">
        <f t="shared" si="13"/>
        <v>104871</v>
      </c>
      <c r="BD56" s="63">
        <f t="shared" si="13"/>
        <v>105672</v>
      </c>
      <c r="BE56" s="63">
        <f t="shared" si="13"/>
        <v>106463</v>
      </c>
      <c r="BF56" s="63">
        <f t="shared" si="13"/>
        <v>107047</v>
      </c>
      <c r="BG56" s="63">
        <f t="shared" si="13"/>
        <v>107247</v>
      </c>
      <c r="BH56" s="63">
        <f t="shared" si="13"/>
        <v>108314</v>
      </c>
      <c r="BI56" s="63">
        <f t="shared" si="13"/>
        <v>108655</v>
      </c>
      <c r="BJ56" s="63">
        <f t="shared" si="13"/>
        <v>108968</v>
      </c>
      <c r="BK56" s="63">
        <f t="shared" si="13"/>
        <v>108794</v>
      </c>
      <c r="BL56" s="63">
        <f t="shared" si="13"/>
        <v>108573</v>
      </c>
      <c r="BM56" s="63">
        <f t="shared" si="13"/>
        <v>108421</v>
      </c>
      <c r="BN56" s="64">
        <f t="shared" si="13"/>
        <v>108397</v>
      </c>
      <c r="BO56" s="62">
        <f t="shared" si="13"/>
        <v>109149</v>
      </c>
      <c r="BP56" s="63">
        <f t="shared" ref="BP56:DM56" si="14">SUM(BP40:BP55)</f>
        <v>109693</v>
      </c>
      <c r="BQ56" s="63">
        <f t="shared" si="14"/>
        <v>110816</v>
      </c>
      <c r="BR56" s="63">
        <f t="shared" si="14"/>
        <v>112675</v>
      </c>
      <c r="BS56" s="63">
        <f t="shared" si="14"/>
        <v>114012</v>
      </c>
      <c r="BT56" s="63">
        <f t="shared" si="14"/>
        <v>114736</v>
      </c>
      <c r="BU56" s="63">
        <f t="shared" si="14"/>
        <v>115745</v>
      </c>
      <c r="BV56" s="63">
        <f t="shared" si="14"/>
        <v>116481</v>
      </c>
      <c r="BW56" s="63">
        <f t="shared" si="14"/>
        <v>118056</v>
      </c>
      <c r="BX56" s="63">
        <f t="shared" si="14"/>
        <v>120034</v>
      </c>
      <c r="BY56" s="63">
        <f t="shared" si="14"/>
        <v>123471</v>
      </c>
      <c r="BZ56" s="64">
        <f t="shared" si="14"/>
        <v>124721</v>
      </c>
      <c r="CA56" s="62">
        <f t="shared" si="14"/>
        <v>126527</v>
      </c>
      <c r="CB56" s="63">
        <f t="shared" si="14"/>
        <v>127558</v>
      </c>
      <c r="CC56" s="63">
        <f t="shared" si="14"/>
        <v>130391</v>
      </c>
      <c r="CD56" s="63">
        <f t="shared" si="14"/>
        <v>132109</v>
      </c>
      <c r="CE56" s="63">
        <f t="shared" si="14"/>
        <v>137370</v>
      </c>
      <c r="CF56" s="63">
        <f t="shared" si="14"/>
        <v>139627</v>
      </c>
      <c r="CG56" s="63">
        <f t="shared" si="14"/>
        <v>140648</v>
      </c>
      <c r="CH56" s="63">
        <f t="shared" si="14"/>
        <v>140717</v>
      </c>
      <c r="CI56" s="63">
        <f t="shared" si="14"/>
        <v>141736</v>
      </c>
      <c r="CJ56" s="63">
        <f t="shared" si="14"/>
        <v>142171</v>
      </c>
      <c r="CK56" s="63">
        <f t="shared" si="14"/>
        <v>141333</v>
      </c>
      <c r="CL56" s="64">
        <f t="shared" si="14"/>
        <v>143571</v>
      </c>
      <c r="CM56" s="62">
        <f t="shared" si="14"/>
        <v>143419</v>
      </c>
      <c r="CN56" s="63">
        <f t="shared" si="14"/>
        <v>142779</v>
      </c>
      <c r="CO56" s="63">
        <f t="shared" si="14"/>
        <v>144773</v>
      </c>
      <c r="CP56" s="63">
        <f t="shared" si="14"/>
        <v>145723</v>
      </c>
      <c r="CQ56" s="63">
        <f t="shared" si="14"/>
        <v>145716</v>
      </c>
      <c r="CR56" s="63">
        <f t="shared" si="14"/>
        <v>146507</v>
      </c>
      <c r="CS56" s="63">
        <f t="shared" si="14"/>
        <v>146575</v>
      </c>
      <c r="CT56" s="63">
        <f t="shared" si="14"/>
        <v>148742</v>
      </c>
      <c r="CU56" s="63">
        <f t="shared" si="14"/>
        <v>149095</v>
      </c>
      <c r="CV56" s="63">
        <f t="shared" si="14"/>
        <v>150129</v>
      </c>
      <c r="CW56" s="63">
        <f t="shared" si="14"/>
        <v>152486</v>
      </c>
      <c r="CX56" s="64">
        <f t="shared" si="14"/>
        <v>156297</v>
      </c>
      <c r="CY56" s="62">
        <f t="shared" si="14"/>
        <v>157383</v>
      </c>
      <c r="CZ56" s="63">
        <f t="shared" si="14"/>
        <v>159736</v>
      </c>
      <c r="DA56" s="63">
        <f t="shared" si="14"/>
        <v>162750</v>
      </c>
      <c r="DB56" s="63">
        <f t="shared" si="14"/>
        <v>163079</v>
      </c>
      <c r="DC56" s="63">
        <f t="shared" si="14"/>
        <v>161477</v>
      </c>
      <c r="DD56" s="63">
        <f t="shared" si="14"/>
        <v>162215</v>
      </c>
      <c r="DE56" s="63">
        <f t="shared" si="14"/>
        <v>168700</v>
      </c>
      <c r="DF56" s="63">
        <f t="shared" si="14"/>
        <v>172141</v>
      </c>
      <c r="DG56" s="63">
        <f t="shared" si="14"/>
        <v>172173</v>
      </c>
      <c r="DH56" s="63">
        <f t="shared" si="14"/>
        <v>172477</v>
      </c>
      <c r="DI56" s="63">
        <f t="shared" si="14"/>
        <v>172561</v>
      </c>
      <c r="DJ56" s="64">
        <f t="shared" si="14"/>
        <v>173244</v>
      </c>
      <c r="DK56" s="62">
        <f t="shared" si="14"/>
        <v>174694</v>
      </c>
      <c r="DL56" s="63">
        <f t="shared" si="14"/>
        <v>175363</v>
      </c>
      <c r="DM56" s="63">
        <f t="shared" si="14"/>
        <v>176278</v>
      </c>
      <c r="DN56" s="63">
        <f t="shared" ref="DN56:DW56" si="15">SUM(DN40:DN55)</f>
        <v>177062</v>
      </c>
      <c r="DO56" s="63">
        <f t="shared" si="15"/>
        <v>177896</v>
      </c>
      <c r="DP56" s="63">
        <f t="shared" si="15"/>
        <v>178502</v>
      </c>
      <c r="DQ56" s="63">
        <f t="shared" si="15"/>
        <v>178975</v>
      </c>
      <c r="DR56" s="63">
        <f t="shared" si="15"/>
        <v>180412</v>
      </c>
      <c r="DS56" s="63">
        <f t="shared" si="15"/>
        <v>180135</v>
      </c>
      <c r="DT56" s="63">
        <f t="shared" si="15"/>
        <v>180749</v>
      </c>
      <c r="DU56" s="63">
        <f t="shared" si="15"/>
        <v>180796</v>
      </c>
      <c r="DV56" s="64">
        <f t="shared" si="15"/>
        <v>182985</v>
      </c>
      <c r="DW56" s="62">
        <f t="shared" si="15"/>
        <v>183141</v>
      </c>
      <c r="DX56" s="63">
        <f t="shared" ref="DX56:EE56" si="16">SUM(DX40:DX55)</f>
        <v>184780</v>
      </c>
      <c r="DY56" s="63">
        <f t="shared" si="16"/>
        <v>184728</v>
      </c>
      <c r="DZ56" s="63">
        <f t="shared" si="16"/>
        <v>184969</v>
      </c>
      <c r="EA56" s="63">
        <f t="shared" si="16"/>
        <v>184946</v>
      </c>
      <c r="EB56" s="63">
        <f t="shared" si="16"/>
        <v>185331</v>
      </c>
      <c r="EC56" s="63">
        <f t="shared" si="16"/>
        <v>185496</v>
      </c>
      <c r="ED56" s="63">
        <f t="shared" si="16"/>
        <v>186174</v>
      </c>
      <c r="EE56" s="64">
        <f t="shared" si="16"/>
        <v>186676</v>
      </c>
    </row>
    <row r="57" spans="2:135" ht="12.5" x14ac:dyDescent="0.25">
      <c r="B57" s="74">
        <v>5</v>
      </c>
      <c r="C57" s="65" t="s">
        <v>141</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141</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7">
        <v>7052</v>
      </c>
      <c r="DT57" s="67">
        <v>7069</v>
      </c>
      <c r="DU57" s="67">
        <v>7139</v>
      </c>
      <c r="DV57" s="68">
        <v>7327</v>
      </c>
      <c r="DW57" s="66">
        <v>7639</v>
      </c>
      <c r="DX57" s="67">
        <v>7837</v>
      </c>
      <c r="DY57" s="67">
        <v>7886</v>
      </c>
      <c r="DZ57" s="67">
        <v>7866</v>
      </c>
      <c r="EA57" s="67">
        <v>7838</v>
      </c>
      <c r="EB57" s="67">
        <v>7910</v>
      </c>
      <c r="EC57" s="67">
        <v>7942</v>
      </c>
      <c r="ED57" s="67">
        <v>7803</v>
      </c>
      <c r="EE57" s="68">
        <v>8056</v>
      </c>
    </row>
    <row r="58" spans="2:135" ht="12.5" x14ac:dyDescent="0.25">
      <c r="B58" s="50"/>
      <c r="C58" s="51" t="s">
        <v>142</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142</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3">
        <v>2307</v>
      </c>
      <c r="DT58" s="53">
        <v>2328</v>
      </c>
      <c r="DU58" s="53">
        <v>2321</v>
      </c>
      <c r="DV58" s="54">
        <v>2338</v>
      </c>
      <c r="DW58" s="52">
        <v>2299</v>
      </c>
      <c r="DX58" s="53">
        <v>2330</v>
      </c>
      <c r="DY58" s="53">
        <v>2319</v>
      </c>
      <c r="DZ58" s="53">
        <v>2355</v>
      </c>
      <c r="EA58" s="53">
        <v>2402</v>
      </c>
      <c r="EB58" s="53">
        <v>2435</v>
      </c>
      <c r="EC58" s="53">
        <v>2456</v>
      </c>
      <c r="ED58" s="53">
        <v>2453</v>
      </c>
      <c r="EE58" s="54">
        <v>2456</v>
      </c>
    </row>
    <row r="59" spans="2:135" ht="12.5" x14ac:dyDescent="0.25">
      <c r="B59" s="50"/>
      <c r="C59" s="51" t="s">
        <v>143</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143</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3">
        <v>12679</v>
      </c>
      <c r="DT59" s="53">
        <v>12734</v>
      </c>
      <c r="DU59" s="53">
        <v>12670</v>
      </c>
      <c r="DV59" s="54">
        <v>12764</v>
      </c>
      <c r="DW59" s="52">
        <v>12631</v>
      </c>
      <c r="DX59" s="53">
        <v>12722</v>
      </c>
      <c r="DY59" s="53">
        <v>12717</v>
      </c>
      <c r="DZ59" s="53">
        <v>12771</v>
      </c>
      <c r="EA59" s="53">
        <v>12900</v>
      </c>
      <c r="EB59" s="53">
        <v>12859</v>
      </c>
      <c r="EC59" s="53">
        <v>12850</v>
      </c>
      <c r="ED59" s="53">
        <v>12858</v>
      </c>
      <c r="EE59" s="54">
        <v>12773</v>
      </c>
    </row>
    <row r="60" spans="2:135" ht="12.5" x14ac:dyDescent="0.25">
      <c r="B60" s="50"/>
      <c r="C60" s="51" t="s">
        <v>144</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144</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3">
        <v>3082</v>
      </c>
      <c r="DT60" s="53">
        <v>3137</v>
      </c>
      <c r="DU60" s="53">
        <v>3172</v>
      </c>
      <c r="DV60" s="54">
        <v>3219</v>
      </c>
      <c r="DW60" s="52">
        <v>3242</v>
      </c>
      <c r="DX60" s="53">
        <v>3263</v>
      </c>
      <c r="DY60" s="53">
        <v>3321</v>
      </c>
      <c r="DZ60" s="53">
        <v>3357</v>
      </c>
      <c r="EA60" s="53">
        <v>3387</v>
      </c>
      <c r="EB60" s="53">
        <v>3522</v>
      </c>
      <c r="EC60" s="53">
        <v>4230</v>
      </c>
      <c r="ED60" s="53">
        <v>4195</v>
      </c>
      <c r="EE60" s="54">
        <v>4165</v>
      </c>
    </row>
    <row r="61" spans="2:135" ht="12.5" x14ac:dyDescent="0.25">
      <c r="B61" s="50"/>
      <c r="C61" s="51" t="s">
        <v>145</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145</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3">
        <v>6507</v>
      </c>
      <c r="DT61" s="53">
        <v>6501</v>
      </c>
      <c r="DU61" s="53">
        <v>6528</v>
      </c>
      <c r="DV61" s="54">
        <v>6590</v>
      </c>
      <c r="DW61" s="52">
        <v>6758</v>
      </c>
      <c r="DX61" s="53">
        <v>6873</v>
      </c>
      <c r="DY61" s="53">
        <v>6931</v>
      </c>
      <c r="DZ61" s="53">
        <v>6914</v>
      </c>
      <c r="EA61" s="53">
        <v>6862</v>
      </c>
      <c r="EB61" s="53">
        <v>6837</v>
      </c>
      <c r="EC61" s="53">
        <v>6879</v>
      </c>
      <c r="ED61" s="53">
        <v>6761</v>
      </c>
      <c r="EE61" s="54">
        <v>6774</v>
      </c>
    </row>
    <row r="62" spans="2:135" ht="12.5" x14ac:dyDescent="0.25">
      <c r="B62" s="50"/>
      <c r="C62" s="51" t="s">
        <v>146</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146</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3">
        <v>5135</v>
      </c>
      <c r="DT62" s="53">
        <v>5133</v>
      </c>
      <c r="DU62" s="53">
        <v>5151</v>
      </c>
      <c r="DV62" s="54">
        <v>5184</v>
      </c>
      <c r="DW62" s="52">
        <v>5178</v>
      </c>
      <c r="DX62" s="53">
        <v>5216</v>
      </c>
      <c r="DY62" s="53">
        <v>5245</v>
      </c>
      <c r="DZ62" s="53">
        <v>5306</v>
      </c>
      <c r="EA62" s="53">
        <v>5324</v>
      </c>
      <c r="EB62" s="53">
        <v>5388</v>
      </c>
      <c r="EC62" s="53">
        <v>5466</v>
      </c>
      <c r="ED62" s="53">
        <v>5386</v>
      </c>
      <c r="EE62" s="54">
        <v>5517</v>
      </c>
    </row>
    <row r="63" spans="2:135" ht="12.5" x14ac:dyDescent="0.25">
      <c r="B63" s="50"/>
      <c r="C63" s="51" t="s">
        <v>147</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147</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3">
        <v>1629</v>
      </c>
      <c r="DT63" s="53">
        <v>1647</v>
      </c>
      <c r="DU63" s="53">
        <v>1658</v>
      </c>
      <c r="DV63" s="54">
        <v>1649</v>
      </c>
      <c r="DW63" s="52">
        <v>1649</v>
      </c>
      <c r="DX63" s="53">
        <v>1660</v>
      </c>
      <c r="DY63" s="53">
        <v>1700</v>
      </c>
      <c r="DZ63" s="53">
        <v>1721</v>
      </c>
      <c r="EA63" s="53">
        <v>1738</v>
      </c>
      <c r="EB63" s="53">
        <v>1754</v>
      </c>
      <c r="EC63" s="53">
        <v>1741</v>
      </c>
      <c r="ED63" s="53">
        <v>1736</v>
      </c>
      <c r="EE63" s="54">
        <v>1748</v>
      </c>
    </row>
    <row r="64" spans="2:135" ht="12.5" x14ac:dyDescent="0.25">
      <c r="B64" s="50"/>
      <c r="C64" s="51" t="s">
        <v>148</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148</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3">
        <v>18893</v>
      </c>
      <c r="DT64" s="53">
        <v>18938</v>
      </c>
      <c r="DU64" s="53">
        <v>18965</v>
      </c>
      <c r="DV64" s="54">
        <v>19140</v>
      </c>
      <c r="DW64" s="52">
        <v>19105</v>
      </c>
      <c r="DX64" s="53">
        <v>19267</v>
      </c>
      <c r="DY64" s="53">
        <v>19238</v>
      </c>
      <c r="DZ64" s="53">
        <v>19256</v>
      </c>
      <c r="EA64" s="53">
        <v>19262</v>
      </c>
      <c r="EB64" s="53">
        <v>19063</v>
      </c>
      <c r="EC64" s="53">
        <v>18681</v>
      </c>
      <c r="ED64" s="53">
        <v>18742</v>
      </c>
      <c r="EE64" s="54">
        <v>23056</v>
      </c>
    </row>
    <row r="65" spans="2:135" ht="12.5" x14ac:dyDescent="0.25">
      <c r="B65" s="50"/>
      <c r="C65" s="51" t="s">
        <v>149</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149</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3">
        <v>6788</v>
      </c>
      <c r="DT65" s="53">
        <v>6844</v>
      </c>
      <c r="DU65" s="53">
        <v>6937</v>
      </c>
      <c r="DV65" s="54">
        <v>7016</v>
      </c>
      <c r="DW65" s="52">
        <v>7313</v>
      </c>
      <c r="DX65" s="53">
        <v>7485</v>
      </c>
      <c r="DY65" s="53">
        <v>7523</v>
      </c>
      <c r="DZ65" s="53">
        <v>7536</v>
      </c>
      <c r="EA65" s="53">
        <v>7581</v>
      </c>
      <c r="EB65" s="53">
        <v>7635</v>
      </c>
      <c r="EC65" s="53">
        <v>7691</v>
      </c>
      <c r="ED65" s="53">
        <v>7666</v>
      </c>
      <c r="EE65" s="54">
        <v>7744</v>
      </c>
    </row>
    <row r="66" spans="2:135" ht="12.5" x14ac:dyDescent="0.25">
      <c r="B66" s="50"/>
      <c r="C66" s="51" t="s">
        <v>150</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150</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3">
        <v>5780</v>
      </c>
      <c r="DT66" s="53">
        <v>5863</v>
      </c>
      <c r="DU66" s="53">
        <v>5890</v>
      </c>
      <c r="DV66" s="54">
        <v>5951</v>
      </c>
      <c r="DW66" s="52">
        <v>6281</v>
      </c>
      <c r="DX66" s="53">
        <v>6483</v>
      </c>
      <c r="DY66" s="53">
        <v>6456</v>
      </c>
      <c r="DZ66" s="53">
        <v>6360</v>
      </c>
      <c r="EA66" s="53">
        <v>6309</v>
      </c>
      <c r="EB66" s="53">
        <v>6411</v>
      </c>
      <c r="EC66" s="53">
        <v>6485</v>
      </c>
      <c r="ED66" s="53">
        <v>6369</v>
      </c>
      <c r="EE66" s="54">
        <v>6492</v>
      </c>
    </row>
    <row r="67" spans="2:135" ht="12.5" x14ac:dyDescent="0.25">
      <c r="B67" s="50"/>
      <c r="C67" s="51" t="s">
        <v>151</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151</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3">
        <v>2929</v>
      </c>
      <c r="DT67" s="53">
        <v>2931</v>
      </c>
      <c r="DU67" s="53">
        <v>2955</v>
      </c>
      <c r="DV67" s="54">
        <v>2990</v>
      </c>
      <c r="DW67" s="52">
        <v>2997</v>
      </c>
      <c r="DX67" s="53">
        <v>3039</v>
      </c>
      <c r="DY67" s="53">
        <v>3081</v>
      </c>
      <c r="DZ67" s="53">
        <v>3093</v>
      </c>
      <c r="EA67" s="53">
        <v>3134</v>
      </c>
      <c r="EB67" s="53">
        <v>3151</v>
      </c>
      <c r="EC67" s="53">
        <v>3175</v>
      </c>
      <c r="ED67" s="53">
        <v>3202</v>
      </c>
      <c r="EE67" s="54">
        <v>3151</v>
      </c>
    </row>
    <row r="68" spans="2:135" ht="12.5" x14ac:dyDescent="0.25">
      <c r="B68" s="50"/>
      <c r="C68" s="51" t="s">
        <v>152</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152</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3">
        <v>1405</v>
      </c>
      <c r="DT68" s="53">
        <v>1305</v>
      </c>
      <c r="DU68" s="53">
        <v>1345</v>
      </c>
      <c r="DV68" s="54">
        <v>1347</v>
      </c>
      <c r="DW68" s="52">
        <v>1397</v>
      </c>
      <c r="DX68" s="53">
        <v>1474</v>
      </c>
      <c r="DY68" s="53">
        <v>1538</v>
      </c>
      <c r="DZ68" s="53">
        <v>1647</v>
      </c>
      <c r="EA68" s="53">
        <v>1734</v>
      </c>
      <c r="EB68" s="53">
        <v>1829</v>
      </c>
      <c r="EC68" s="53">
        <v>1879</v>
      </c>
      <c r="ED68" s="53">
        <v>1930</v>
      </c>
      <c r="EE68" s="54">
        <v>2017</v>
      </c>
    </row>
    <row r="69" spans="2:135" ht="12.5" x14ac:dyDescent="0.25">
      <c r="B69" s="50"/>
      <c r="C69" s="51" t="s">
        <v>153</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153</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3">
        <v>155</v>
      </c>
      <c r="DT69" s="53">
        <v>160</v>
      </c>
      <c r="DU69" s="53">
        <v>161</v>
      </c>
      <c r="DV69" s="54">
        <v>156</v>
      </c>
      <c r="DW69" s="52">
        <v>159</v>
      </c>
      <c r="DX69" s="53">
        <v>157</v>
      </c>
      <c r="DY69" s="53">
        <v>156</v>
      </c>
      <c r="DZ69" s="53">
        <v>167</v>
      </c>
      <c r="EA69" s="53">
        <v>166</v>
      </c>
      <c r="EB69" s="53">
        <v>167</v>
      </c>
      <c r="EC69" s="53">
        <v>169</v>
      </c>
      <c r="ED69" s="53">
        <v>171</v>
      </c>
      <c r="EE69" s="54">
        <v>180</v>
      </c>
    </row>
    <row r="70" spans="2:135" ht="12.5" x14ac:dyDescent="0.25">
      <c r="B70" s="50"/>
      <c r="C70" s="51" t="s">
        <v>154</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154</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3">
        <v>6607</v>
      </c>
      <c r="DT70" s="53">
        <v>6600</v>
      </c>
      <c r="DU70" s="53">
        <v>6647</v>
      </c>
      <c r="DV70" s="54">
        <v>6701</v>
      </c>
      <c r="DW70" s="52">
        <v>6767</v>
      </c>
      <c r="DX70" s="53">
        <v>6808</v>
      </c>
      <c r="DY70" s="53">
        <v>6822</v>
      </c>
      <c r="DZ70" s="53">
        <v>6850</v>
      </c>
      <c r="EA70" s="53">
        <v>6844</v>
      </c>
      <c r="EB70" s="53">
        <v>6853</v>
      </c>
      <c r="EC70" s="53">
        <v>6980</v>
      </c>
      <c r="ED70" s="53">
        <v>7033</v>
      </c>
      <c r="EE70" s="54">
        <v>6969</v>
      </c>
    </row>
    <row r="71" spans="2:135" ht="12.5" x14ac:dyDescent="0.25">
      <c r="B71" s="50"/>
      <c r="C71" s="51" t="s">
        <v>155</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155</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3">
        <v>6790</v>
      </c>
      <c r="DT71" s="53">
        <v>6832</v>
      </c>
      <c r="DU71" s="53">
        <v>6832</v>
      </c>
      <c r="DV71" s="54">
        <v>6919</v>
      </c>
      <c r="DW71" s="52">
        <v>7012</v>
      </c>
      <c r="DX71" s="53">
        <v>7201</v>
      </c>
      <c r="DY71" s="53">
        <v>7261</v>
      </c>
      <c r="DZ71" s="53">
        <v>7299</v>
      </c>
      <c r="EA71" s="53">
        <v>7297</v>
      </c>
      <c r="EB71" s="53">
        <v>7425</v>
      </c>
      <c r="EC71" s="53">
        <v>7522</v>
      </c>
      <c r="ED71" s="53">
        <v>7197</v>
      </c>
      <c r="EE71" s="54">
        <v>7247</v>
      </c>
    </row>
    <row r="72" spans="2:135" ht="12.5" x14ac:dyDescent="0.25">
      <c r="B72" s="50"/>
      <c r="C72" s="51" t="s">
        <v>156</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156</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3">
        <v>13367</v>
      </c>
      <c r="DT72" s="53">
        <v>13388</v>
      </c>
      <c r="DU72" s="53">
        <v>13323</v>
      </c>
      <c r="DV72" s="54">
        <v>13429</v>
      </c>
      <c r="DW72" s="52">
        <v>13457</v>
      </c>
      <c r="DX72" s="53">
        <v>13595</v>
      </c>
      <c r="DY72" s="53">
        <v>13657</v>
      </c>
      <c r="DZ72" s="53">
        <v>13769</v>
      </c>
      <c r="EA72" s="53">
        <v>13820</v>
      </c>
      <c r="EB72" s="53">
        <v>13843</v>
      </c>
      <c r="EC72" s="53">
        <v>13969</v>
      </c>
      <c r="ED72" s="53">
        <v>14084</v>
      </c>
      <c r="EE72" s="54">
        <v>14054</v>
      </c>
    </row>
    <row r="73" spans="2:135" ht="12.5" x14ac:dyDescent="0.25">
      <c r="B73" s="50"/>
      <c r="C73" s="51" t="s">
        <v>157</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157</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3">
        <v>3960</v>
      </c>
      <c r="DT73" s="53">
        <v>3970</v>
      </c>
      <c r="DU73" s="53">
        <v>4031</v>
      </c>
      <c r="DV73" s="54">
        <v>4054</v>
      </c>
      <c r="DW73" s="52">
        <v>4059</v>
      </c>
      <c r="DX73" s="53">
        <v>4067</v>
      </c>
      <c r="DY73" s="53">
        <v>4110</v>
      </c>
      <c r="DZ73" s="53">
        <v>4165</v>
      </c>
      <c r="EA73" s="53">
        <v>4189</v>
      </c>
      <c r="EB73" s="53">
        <v>5061</v>
      </c>
      <c r="EC73" s="53">
        <v>4989</v>
      </c>
      <c r="ED73" s="53">
        <v>5020</v>
      </c>
      <c r="EE73" s="54">
        <v>5040</v>
      </c>
    </row>
    <row r="74" spans="2:135" ht="12.5" x14ac:dyDescent="0.25">
      <c r="B74" s="50"/>
      <c r="C74" s="51" t="s">
        <v>158</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158</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3">
        <v>19613</v>
      </c>
      <c r="DT74" s="53">
        <v>19641</v>
      </c>
      <c r="DU74" s="53">
        <v>19668</v>
      </c>
      <c r="DV74" s="54">
        <v>19745</v>
      </c>
      <c r="DW74" s="52">
        <v>19618</v>
      </c>
      <c r="DX74" s="53">
        <v>19824</v>
      </c>
      <c r="DY74" s="53">
        <v>19821</v>
      </c>
      <c r="DZ74" s="53">
        <v>19871</v>
      </c>
      <c r="EA74" s="53">
        <v>19938</v>
      </c>
      <c r="EB74" s="53">
        <v>19895</v>
      </c>
      <c r="EC74" s="53">
        <v>19382</v>
      </c>
      <c r="ED74" s="53">
        <v>19395</v>
      </c>
      <c r="EE74" s="54">
        <v>19354</v>
      </c>
    </row>
    <row r="75" spans="2:135" ht="12.5" x14ac:dyDescent="0.25">
      <c r="B75" s="50"/>
      <c r="C75" s="51" t="s">
        <v>159</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159</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3">
        <v>4243</v>
      </c>
      <c r="DT75" s="53">
        <v>4231</v>
      </c>
      <c r="DU75" s="53">
        <v>4248</v>
      </c>
      <c r="DV75" s="54">
        <v>4276</v>
      </c>
      <c r="DW75" s="52">
        <v>4261</v>
      </c>
      <c r="DX75" s="53">
        <v>4295</v>
      </c>
      <c r="DY75" s="53">
        <v>4296</v>
      </c>
      <c r="DZ75" s="53">
        <v>4314</v>
      </c>
      <c r="EA75" s="53">
        <v>4321</v>
      </c>
      <c r="EB75" s="53">
        <v>4408</v>
      </c>
      <c r="EC75" s="53">
        <v>4430</v>
      </c>
      <c r="ED75" s="53">
        <v>4371</v>
      </c>
      <c r="EE75" s="54">
        <v>4366</v>
      </c>
    </row>
    <row r="76" spans="2:135" ht="12.5" x14ac:dyDescent="0.25">
      <c r="B76" s="50"/>
      <c r="C76" s="51" t="s">
        <v>160</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160</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3">
        <v>3817</v>
      </c>
      <c r="DT76" s="53">
        <v>3830</v>
      </c>
      <c r="DU76" s="53">
        <v>3865</v>
      </c>
      <c r="DV76" s="54">
        <v>3904</v>
      </c>
      <c r="DW76" s="52">
        <v>3931</v>
      </c>
      <c r="DX76" s="53">
        <v>3972</v>
      </c>
      <c r="DY76" s="53">
        <v>3996</v>
      </c>
      <c r="DZ76" s="53">
        <v>4000</v>
      </c>
      <c r="EA76" s="53">
        <v>4037</v>
      </c>
      <c r="EB76" s="53">
        <v>4104</v>
      </c>
      <c r="EC76" s="53">
        <v>4161</v>
      </c>
      <c r="ED76" s="53">
        <v>4094</v>
      </c>
      <c r="EE76" s="54">
        <v>4134</v>
      </c>
    </row>
    <row r="77" spans="2:135" ht="12.5" x14ac:dyDescent="0.25">
      <c r="B77" s="50"/>
      <c r="C77" s="51" t="s">
        <v>161</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161</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3">
        <v>1205</v>
      </c>
      <c r="DT77" s="53">
        <v>1240</v>
      </c>
      <c r="DU77" s="53">
        <v>1248</v>
      </c>
      <c r="DV77" s="54">
        <v>1269</v>
      </c>
      <c r="DW77" s="52">
        <v>1299</v>
      </c>
      <c r="DX77" s="53">
        <v>1395</v>
      </c>
      <c r="DY77" s="53">
        <v>1407</v>
      </c>
      <c r="DZ77" s="53">
        <v>1409</v>
      </c>
      <c r="EA77" s="53">
        <v>1407</v>
      </c>
      <c r="EB77" s="53">
        <v>1429</v>
      </c>
      <c r="EC77" s="53">
        <v>1452</v>
      </c>
      <c r="ED77" s="53">
        <v>1480</v>
      </c>
      <c r="EE77" s="54">
        <v>1505</v>
      </c>
    </row>
    <row r="78" spans="2:135" ht="12.5" x14ac:dyDescent="0.25">
      <c r="B78" s="50"/>
      <c r="C78" s="51" t="s">
        <v>162</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162</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3">
        <v>1617</v>
      </c>
      <c r="DT78" s="53">
        <v>1620</v>
      </c>
      <c r="DU78" s="53">
        <v>1617</v>
      </c>
      <c r="DV78" s="54">
        <v>1664</v>
      </c>
      <c r="DW78" s="52">
        <v>1748</v>
      </c>
      <c r="DX78" s="53">
        <v>1791</v>
      </c>
      <c r="DY78" s="53">
        <v>1778</v>
      </c>
      <c r="DZ78" s="53">
        <v>1766</v>
      </c>
      <c r="EA78" s="53">
        <v>1758</v>
      </c>
      <c r="EB78" s="53">
        <v>1792</v>
      </c>
      <c r="EC78" s="53">
        <v>1810</v>
      </c>
      <c r="ED78" s="53">
        <v>2126</v>
      </c>
      <c r="EE78" s="54">
        <v>2161</v>
      </c>
    </row>
    <row r="79" spans="2:135" ht="12.5" x14ac:dyDescent="0.25">
      <c r="B79" s="50"/>
      <c r="C79" s="51" t="s">
        <v>163</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163</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3">
        <v>284</v>
      </c>
      <c r="DT79" s="53">
        <v>301</v>
      </c>
      <c r="DU79" s="53">
        <v>300</v>
      </c>
      <c r="DV79" s="54">
        <v>300</v>
      </c>
      <c r="DW79" s="52">
        <v>306</v>
      </c>
      <c r="DX79" s="53">
        <v>296</v>
      </c>
      <c r="DY79" s="53">
        <v>309</v>
      </c>
      <c r="DZ79" s="53">
        <v>312</v>
      </c>
      <c r="EA79" s="53">
        <v>314</v>
      </c>
      <c r="EB79" s="53">
        <v>318</v>
      </c>
      <c r="EC79" s="53">
        <v>325</v>
      </c>
      <c r="ED79" s="53">
        <v>299</v>
      </c>
      <c r="EE79" s="54">
        <v>309</v>
      </c>
    </row>
    <row r="80" spans="2:135" ht="12.5" x14ac:dyDescent="0.25">
      <c r="B80" s="50"/>
      <c r="C80" s="51" t="s">
        <v>164</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164</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3">
        <v>7304</v>
      </c>
      <c r="DT80" s="53">
        <v>7384</v>
      </c>
      <c r="DU80" s="53">
        <v>7411</v>
      </c>
      <c r="DV80" s="54">
        <v>7521</v>
      </c>
      <c r="DW80" s="52">
        <v>7737</v>
      </c>
      <c r="DX80" s="53">
        <v>7955</v>
      </c>
      <c r="DY80" s="53">
        <v>7994</v>
      </c>
      <c r="DZ80" s="53">
        <v>7991</v>
      </c>
      <c r="EA80" s="53">
        <v>8007</v>
      </c>
      <c r="EB80" s="53">
        <v>8042</v>
      </c>
      <c r="EC80" s="53">
        <v>8066</v>
      </c>
      <c r="ED80" s="53">
        <v>7901</v>
      </c>
      <c r="EE80" s="54">
        <v>7981</v>
      </c>
    </row>
    <row r="81" spans="2:135" ht="12.5" x14ac:dyDescent="0.25">
      <c r="B81" s="50"/>
      <c r="C81" s="51" t="s">
        <v>165</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165</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3">
        <v>2497</v>
      </c>
      <c r="DT81" s="53">
        <v>2495</v>
      </c>
      <c r="DU81" s="53">
        <v>2507</v>
      </c>
      <c r="DV81" s="54">
        <v>2525</v>
      </c>
      <c r="DW81" s="52">
        <v>2534</v>
      </c>
      <c r="DX81" s="53">
        <v>2552</v>
      </c>
      <c r="DY81" s="53">
        <v>2577</v>
      </c>
      <c r="DZ81" s="53">
        <v>2600</v>
      </c>
      <c r="EA81" s="53">
        <v>2610</v>
      </c>
      <c r="EB81" s="53">
        <v>2628</v>
      </c>
      <c r="EC81" s="53">
        <v>2653</v>
      </c>
      <c r="ED81" s="53">
        <v>2642</v>
      </c>
      <c r="EE81" s="54">
        <v>2654</v>
      </c>
    </row>
    <row r="82" spans="2:135" ht="12.5" x14ac:dyDescent="0.25">
      <c r="B82" s="50"/>
      <c r="C82" s="51" t="s">
        <v>166</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166</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3">
        <v>25185</v>
      </c>
      <c r="DT82" s="53">
        <v>25404</v>
      </c>
      <c r="DU82" s="53">
        <v>25374</v>
      </c>
      <c r="DV82" s="54">
        <v>25517</v>
      </c>
      <c r="DW82" s="52">
        <v>25407</v>
      </c>
      <c r="DX82" s="53">
        <v>25613</v>
      </c>
      <c r="DY82" s="53">
        <v>25636</v>
      </c>
      <c r="DZ82" s="53">
        <v>25802</v>
      </c>
      <c r="EA82" s="53">
        <v>25905</v>
      </c>
      <c r="EB82" s="53">
        <v>25891</v>
      </c>
      <c r="EC82" s="53">
        <v>25799</v>
      </c>
      <c r="ED82" s="53">
        <v>25929</v>
      </c>
      <c r="EE82" s="54">
        <v>25876</v>
      </c>
    </row>
    <row r="83" spans="2:135" ht="12.5" x14ac:dyDescent="0.25">
      <c r="B83" s="50"/>
      <c r="C83" s="51" t="s">
        <v>167</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167</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3">
        <v>52010</v>
      </c>
      <c r="DT83" s="53">
        <v>52760</v>
      </c>
      <c r="DU83" s="53">
        <v>52655</v>
      </c>
      <c r="DV83" s="54">
        <v>52845</v>
      </c>
      <c r="DW83" s="52">
        <v>52660</v>
      </c>
      <c r="DX83" s="53">
        <v>53100</v>
      </c>
      <c r="DY83" s="53">
        <v>53012</v>
      </c>
      <c r="DZ83" s="53">
        <v>53052</v>
      </c>
      <c r="EA83" s="53">
        <v>53006</v>
      </c>
      <c r="EB83" s="53">
        <v>52845</v>
      </c>
      <c r="EC83" s="53">
        <v>49883</v>
      </c>
      <c r="ED83" s="53">
        <v>50147</v>
      </c>
      <c r="EE83" s="54">
        <v>49858</v>
      </c>
    </row>
    <row r="84" spans="2:135" ht="12.5" x14ac:dyDescent="0.25">
      <c r="B84" s="50"/>
      <c r="C84" s="51" t="s">
        <v>168</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168</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3">
        <v>8354</v>
      </c>
      <c r="DT84" s="53">
        <v>8398</v>
      </c>
      <c r="DU84" s="53">
        <v>8385</v>
      </c>
      <c r="DV84" s="54">
        <v>8447</v>
      </c>
      <c r="DW84" s="52">
        <v>8697</v>
      </c>
      <c r="DX84" s="53">
        <v>8819</v>
      </c>
      <c r="DY84" s="53">
        <v>8830</v>
      </c>
      <c r="DZ84" s="53">
        <v>8828</v>
      </c>
      <c r="EA84" s="53">
        <v>8814</v>
      </c>
      <c r="EB84" s="53">
        <v>8849</v>
      </c>
      <c r="EC84" s="53">
        <v>8879</v>
      </c>
      <c r="ED84" s="53">
        <v>8789</v>
      </c>
      <c r="EE84" s="54">
        <v>8852</v>
      </c>
    </row>
    <row r="85" spans="2:135" ht="12.5" x14ac:dyDescent="0.25">
      <c r="B85" s="50"/>
      <c r="C85" s="51" t="s">
        <v>169</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169</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3">
        <v>2586</v>
      </c>
      <c r="DT85" s="53">
        <v>2618</v>
      </c>
      <c r="DU85" s="53">
        <v>2622</v>
      </c>
      <c r="DV85" s="54">
        <v>2700</v>
      </c>
      <c r="DW85" s="52">
        <v>2725</v>
      </c>
      <c r="DX85" s="53">
        <v>2761</v>
      </c>
      <c r="DY85" s="53">
        <v>2776</v>
      </c>
      <c r="DZ85" s="53">
        <v>2800</v>
      </c>
      <c r="EA85" s="53">
        <v>2805</v>
      </c>
      <c r="EB85" s="53">
        <v>2793</v>
      </c>
      <c r="EC85" s="53">
        <v>2785</v>
      </c>
      <c r="ED85" s="53">
        <v>2813</v>
      </c>
      <c r="EE85" s="54">
        <v>2831</v>
      </c>
    </row>
    <row r="86" spans="2:135" ht="12.5" x14ac:dyDescent="0.25">
      <c r="B86" s="50"/>
      <c r="C86" s="51" t="s">
        <v>170</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170</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3">
        <v>23041</v>
      </c>
      <c r="DT86" s="53">
        <v>23082</v>
      </c>
      <c r="DU86" s="53">
        <v>23124</v>
      </c>
      <c r="DV86" s="54">
        <v>23185</v>
      </c>
      <c r="DW86" s="52">
        <v>23222</v>
      </c>
      <c r="DX86" s="53">
        <v>23248</v>
      </c>
      <c r="DY86" s="53">
        <v>23356</v>
      </c>
      <c r="DZ86" s="53">
        <v>23369</v>
      </c>
      <c r="EA86" s="53">
        <v>23457</v>
      </c>
      <c r="EB86" s="53">
        <v>23558</v>
      </c>
      <c r="EC86" s="53">
        <v>23539</v>
      </c>
      <c r="ED86" s="53">
        <v>23381</v>
      </c>
      <c r="EE86" s="54">
        <v>23445</v>
      </c>
    </row>
    <row r="87" spans="2:135" ht="12.5" x14ac:dyDescent="0.25">
      <c r="B87" s="50"/>
      <c r="C87" s="51" t="s">
        <v>171</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171</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3">
        <v>3703</v>
      </c>
      <c r="DT87" s="53">
        <v>3710</v>
      </c>
      <c r="DU87" s="53">
        <v>3706</v>
      </c>
      <c r="DV87" s="54">
        <v>3749</v>
      </c>
      <c r="DW87" s="52">
        <v>3708</v>
      </c>
      <c r="DX87" s="53">
        <v>3734</v>
      </c>
      <c r="DY87" s="53">
        <v>3762</v>
      </c>
      <c r="DZ87" s="53">
        <v>3782</v>
      </c>
      <c r="EA87" s="53">
        <v>3796</v>
      </c>
      <c r="EB87" s="53">
        <v>3853</v>
      </c>
      <c r="EC87" s="53">
        <v>3861</v>
      </c>
      <c r="ED87" s="53">
        <v>3870</v>
      </c>
      <c r="EE87" s="54">
        <v>3887</v>
      </c>
    </row>
    <row r="88" spans="2:135" ht="12.5" x14ac:dyDescent="0.25">
      <c r="B88" s="50"/>
      <c r="C88" s="51" t="s">
        <v>172</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172</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3">
        <v>18553</v>
      </c>
      <c r="DT88" s="53">
        <v>18543</v>
      </c>
      <c r="DU88" s="53">
        <v>18502</v>
      </c>
      <c r="DV88" s="54">
        <v>18618</v>
      </c>
      <c r="DW88" s="52">
        <v>18522</v>
      </c>
      <c r="DX88" s="53">
        <v>18668</v>
      </c>
      <c r="DY88" s="53">
        <v>18700</v>
      </c>
      <c r="DZ88" s="53">
        <v>18807</v>
      </c>
      <c r="EA88" s="53">
        <v>18852</v>
      </c>
      <c r="EB88" s="53">
        <v>18932</v>
      </c>
      <c r="EC88" s="53">
        <v>18984</v>
      </c>
      <c r="ED88" s="53">
        <v>18921</v>
      </c>
      <c r="EE88" s="54">
        <v>18957</v>
      </c>
    </row>
    <row r="89" spans="2:135" ht="12.5" x14ac:dyDescent="0.25">
      <c r="B89" s="50"/>
      <c r="C89" s="51" t="s">
        <v>173</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173</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3">
        <v>1758</v>
      </c>
      <c r="DT89" s="53">
        <v>1780</v>
      </c>
      <c r="DU89" s="53">
        <v>1791</v>
      </c>
      <c r="DV89" s="54">
        <v>1817</v>
      </c>
      <c r="DW89" s="52">
        <v>1860</v>
      </c>
      <c r="DX89" s="53">
        <v>1896</v>
      </c>
      <c r="DY89" s="53">
        <v>1905</v>
      </c>
      <c r="DZ89" s="53">
        <v>1912</v>
      </c>
      <c r="EA89" s="53">
        <v>1939</v>
      </c>
      <c r="EB89" s="53">
        <v>2017</v>
      </c>
      <c r="EC89" s="53">
        <v>2054</v>
      </c>
      <c r="ED89" s="53">
        <v>2064</v>
      </c>
      <c r="EE89" s="54">
        <v>2063</v>
      </c>
    </row>
    <row r="90" spans="2:135" ht="12.5" x14ac:dyDescent="0.25">
      <c r="B90" s="50"/>
      <c r="C90" s="51" t="s">
        <v>174</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174</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3">
        <v>4302</v>
      </c>
      <c r="DT90" s="53">
        <v>4318</v>
      </c>
      <c r="DU90" s="53">
        <v>4334</v>
      </c>
      <c r="DV90" s="54">
        <v>4377</v>
      </c>
      <c r="DW90" s="52">
        <v>4434</v>
      </c>
      <c r="DX90" s="53">
        <v>4473</v>
      </c>
      <c r="DY90" s="53">
        <v>4494</v>
      </c>
      <c r="DZ90" s="53">
        <v>4512</v>
      </c>
      <c r="EA90" s="53">
        <v>4506</v>
      </c>
      <c r="EB90" s="53">
        <v>4557</v>
      </c>
      <c r="EC90" s="53">
        <v>4573</v>
      </c>
      <c r="ED90" s="53">
        <v>4604</v>
      </c>
      <c r="EE90" s="54">
        <v>4616</v>
      </c>
    </row>
    <row r="91" spans="2:135" ht="12.5" x14ac:dyDescent="0.25">
      <c r="B91" s="50"/>
      <c r="C91" s="51" t="s">
        <v>175</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175</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3">
        <v>81366</v>
      </c>
      <c r="DT91" s="53">
        <v>81701</v>
      </c>
      <c r="DU91" s="53">
        <v>81756</v>
      </c>
      <c r="DV91" s="54">
        <v>82175</v>
      </c>
      <c r="DW91" s="52">
        <v>81815</v>
      </c>
      <c r="DX91" s="53">
        <v>82407</v>
      </c>
      <c r="DY91" s="53">
        <v>82998</v>
      </c>
      <c r="DZ91" s="53">
        <v>83139</v>
      </c>
      <c r="EA91" s="53">
        <v>83237</v>
      </c>
      <c r="EB91" s="53">
        <v>83185</v>
      </c>
      <c r="EC91" s="53">
        <v>82797</v>
      </c>
      <c r="ED91" s="53">
        <v>83018</v>
      </c>
      <c r="EE91" s="54">
        <v>82837</v>
      </c>
    </row>
    <row r="92" spans="2:135" ht="12.5" x14ac:dyDescent="0.25">
      <c r="B92" s="50"/>
      <c r="C92" s="51" t="s">
        <v>176</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176</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3">
        <v>40991</v>
      </c>
      <c r="DT92" s="53">
        <v>40686</v>
      </c>
      <c r="DU92" s="53">
        <v>40781</v>
      </c>
      <c r="DV92" s="54">
        <v>41083</v>
      </c>
      <c r="DW92" s="52">
        <v>40944</v>
      </c>
      <c r="DX92" s="53">
        <v>41286</v>
      </c>
      <c r="DY92" s="53">
        <v>41113</v>
      </c>
      <c r="DZ92" s="53">
        <v>41149</v>
      </c>
      <c r="EA92" s="53">
        <v>41217</v>
      </c>
      <c r="EB92" s="53">
        <v>41316</v>
      </c>
      <c r="EC92" s="53">
        <v>43522</v>
      </c>
      <c r="ED92" s="53">
        <v>43651</v>
      </c>
      <c r="EE92" s="54">
        <v>43513</v>
      </c>
    </row>
    <row r="93" spans="2:135" ht="12.5" x14ac:dyDescent="0.25">
      <c r="B93" s="50"/>
      <c r="C93" s="51" t="s">
        <v>177</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177</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3">
        <v>113188</v>
      </c>
      <c r="DT93" s="53">
        <v>113691</v>
      </c>
      <c r="DU93" s="53">
        <v>113579</v>
      </c>
      <c r="DV93" s="54">
        <v>114243</v>
      </c>
      <c r="DW93" s="52">
        <v>113977</v>
      </c>
      <c r="DX93" s="53">
        <v>114801</v>
      </c>
      <c r="DY93" s="53">
        <v>115256</v>
      </c>
      <c r="DZ93" s="53">
        <v>115374</v>
      </c>
      <c r="EA93" s="53">
        <v>115253</v>
      </c>
      <c r="EB93" s="53">
        <v>115508</v>
      </c>
      <c r="EC93" s="53">
        <v>115974</v>
      </c>
      <c r="ED93" s="53">
        <v>116368</v>
      </c>
      <c r="EE93" s="54">
        <v>115152</v>
      </c>
    </row>
    <row r="94" spans="2:135" ht="13" thickBot="1" x14ac:dyDescent="0.3">
      <c r="B94" s="69"/>
      <c r="C94" s="70" t="s">
        <v>178</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178</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2">
        <v>2470</v>
      </c>
      <c r="DT94" s="72">
        <v>2512</v>
      </c>
      <c r="DU94" s="72">
        <v>2539</v>
      </c>
      <c r="DV94" s="73">
        <v>2587</v>
      </c>
      <c r="DW94" s="71">
        <v>2643</v>
      </c>
      <c r="DX94" s="72">
        <v>2695</v>
      </c>
      <c r="DY94" s="72">
        <v>2702</v>
      </c>
      <c r="DZ94" s="72">
        <v>2727</v>
      </c>
      <c r="EA94" s="72">
        <v>2760</v>
      </c>
      <c r="EB94" s="72">
        <v>2796</v>
      </c>
      <c r="EC94" s="72">
        <v>2817</v>
      </c>
      <c r="ED94" s="72">
        <v>2877</v>
      </c>
      <c r="EE94" s="73">
        <v>2932</v>
      </c>
    </row>
    <row r="95" spans="2:135" ht="13" thickBot="1" x14ac:dyDescent="0.3">
      <c r="B95" s="60" t="s">
        <v>179</v>
      </c>
      <c r="C95" s="61"/>
      <c r="D95" s="62">
        <f t="shared" ref="D95:BO95" si="17">SUM(D57:D94)</f>
        <v>249069</v>
      </c>
      <c r="E95" s="63">
        <f t="shared" si="17"/>
        <v>248007</v>
      </c>
      <c r="F95" s="63">
        <f t="shared" si="17"/>
        <v>253157</v>
      </c>
      <c r="G95" s="63">
        <f t="shared" si="17"/>
        <v>256218</v>
      </c>
      <c r="H95" s="63">
        <f t="shared" si="17"/>
        <v>258893</v>
      </c>
      <c r="I95" s="63">
        <f t="shared" si="17"/>
        <v>259381</v>
      </c>
      <c r="J95" s="63">
        <f t="shared" si="17"/>
        <v>262818</v>
      </c>
      <c r="K95" s="63">
        <f t="shared" si="17"/>
        <v>266571</v>
      </c>
      <c r="L95" s="63">
        <f t="shared" si="17"/>
        <v>267358</v>
      </c>
      <c r="M95" s="63">
        <f t="shared" si="17"/>
        <v>269240</v>
      </c>
      <c r="N95" s="63">
        <f t="shared" si="17"/>
        <v>270555</v>
      </c>
      <c r="O95" s="64">
        <f t="shared" si="17"/>
        <v>270494</v>
      </c>
      <c r="P95" s="63">
        <f t="shared" si="17"/>
        <v>271305</v>
      </c>
      <c r="Q95" s="63">
        <f t="shared" si="17"/>
        <v>272198</v>
      </c>
      <c r="R95" s="63">
        <f t="shared" si="17"/>
        <v>274903</v>
      </c>
      <c r="S95" s="63">
        <f t="shared" si="17"/>
        <v>277420</v>
      </c>
      <c r="T95" s="63">
        <f t="shared" si="17"/>
        <v>281564</v>
      </c>
      <c r="U95" s="63">
        <f t="shared" si="17"/>
        <v>281469</v>
      </c>
      <c r="V95" s="63">
        <f t="shared" si="17"/>
        <v>287105</v>
      </c>
      <c r="W95" s="63">
        <f t="shared" si="17"/>
        <v>288241</v>
      </c>
      <c r="X95" s="63">
        <f t="shared" si="17"/>
        <v>288767</v>
      </c>
      <c r="Y95" s="63">
        <f t="shared" si="17"/>
        <v>289937</v>
      </c>
      <c r="Z95" s="63">
        <f t="shared" si="17"/>
        <v>290061</v>
      </c>
      <c r="AA95" s="64">
        <f t="shared" si="17"/>
        <v>290343</v>
      </c>
      <c r="AB95" s="63">
        <f t="shared" si="17"/>
        <v>290281</v>
      </c>
      <c r="AC95" s="63">
        <f t="shared" si="17"/>
        <v>291825</v>
      </c>
      <c r="AD95" s="63">
        <f t="shared" si="17"/>
        <v>294955</v>
      </c>
      <c r="AE95" s="63">
        <f t="shared" si="17"/>
        <v>296697</v>
      </c>
      <c r="AF95" s="63">
        <f t="shared" si="17"/>
        <v>298322</v>
      </c>
      <c r="AG95" s="63">
        <f t="shared" si="17"/>
        <v>297967</v>
      </c>
      <c r="AH95" s="63">
        <f t="shared" si="17"/>
        <v>298555</v>
      </c>
      <c r="AI95" s="63">
        <f t="shared" si="17"/>
        <v>299560</v>
      </c>
      <c r="AJ95" s="63">
        <f t="shared" si="17"/>
        <v>301333</v>
      </c>
      <c r="AK95" s="63">
        <f t="shared" si="17"/>
        <v>302007</v>
      </c>
      <c r="AL95" s="63">
        <f t="shared" si="17"/>
        <v>303140</v>
      </c>
      <c r="AM95" s="64">
        <f t="shared" si="17"/>
        <v>303048</v>
      </c>
      <c r="AN95" s="63">
        <f t="shared" si="17"/>
        <v>302843</v>
      </c>
      <c r="AO95" s="63">
        <f t="shared" si="17"/>
        <v>303601</v>
      </c>
      <c r="AP95" s="63">
        <f t="shared" si="17"/>
        <v>305745</v>
      </c>
      <c r="AQ95" s="63">
        <f t="shared" si="17"/>
        <v>306324</v>
      </c>
      <c r="AR95" s="63">
        <f t="shared" si="17"/>
        <v>307278</v>
      </c>
      <c r="AS95" s="63">
        <f t="shared" si="17"/>
        <v>309152</v>
      </c>
      <c r="AT95" s="63">
        <f t="shared" si="17"/>
        <v>309603</v>
      </c>
      <c r="AU95" s="63">
        <f t="shared" si="17"/>
        <v>311783</v>
      </c>
      <c r="AV95" s="63">
        <f t="shared" si="17"/>
        <v>311288</v>
      </c>
      <c r="AW95" s="63">
        <f t="shared" si="17"/>
        <v>309575</v>
      </c>
      <c r="AX95" s="63">
        <f t="shared" si="17"/>
        <v>308650</v>
      </c>
      <c r="AY95" s="64">
        <f t="shared" si="17"/>
        <v>310066</v>
      </c>
      <c r="BA95" s="60" t="s">
        <v>179</v>
      </c>
      <c r="BB95" s="61"/>
      <c r="BC95" s="62">
        <f t="shared" si="17"/>
        <v>322227</v>
      </c>
      <c r="BD95" s="63">
        <f t="shared" si="17"/>
        <v>322477</v>
      </c>
      <c r="BE95" s="63">
        <f t="shared" si="17"/>
        <v>324974</v>
      </c>
      <c r="BF95" s="63">
        <f t="shared" si="17"/>
        <v>325593</v>
      </c>
      <c r="BG95" s="63">
        <f t="shared" si="17"/>
        <v>325949</v>
      </c>
      <c r="BH95" s="63">
        <f t="shared" si="17"/>
        <v>327171</v>
      </c>
      <c r="BI95" s="63">
        <f t="shared" si="17"/>
        <v>328640</v>
      </c>
      <c r="BJ95" s="63">
        <f t="shared" si="17"/>
        <v>330020</v>
      </c>
      <c r="BK95" s="63">
        <f t="shared" si="17"/>
        <v>330828</v>
      </c>
      <c r="BL95" s="63">
        <f t="shared" si="17"/>
        <v>331163</v>
      </c>
      <c r="BM95" s="63">
        <f t="shared" si="17"/>
        <v>330440</v>
      </c>
      <c r="BN95" s="64">
        <f t="shared" si="17"/>
        <v>331113</v>
      </c>
      <c r="BO95" s="62">
        <f t="shared" si="17"/>
        <v>331544</v>
      </c>
      <c r="BP95" s="63">
        <f t="shared" ref="BP95:DM95" si="18">SUM(BP57:BP94)</f>
        <v>332509</v>
      </c>
      <c r="BQ95" s="63">
        <f t="shared" si="18"/>
        <v>335831</v>
      </c>
      <c r="BR95" s="63">
        <f t="shared" si="18"/>
        <v>339940</v>
      </c>
      <c r="BS95" s="63">
        <f t="shared" si="18"/>
        <v>342420</v>
      </c>
      <c r="BT95" s="63">
        <f t="shared" si="18"/>
        <v>344357</v>
      </c>
      <c r="BU95" s="63">
        <f t="shared" si="18"/>
        <v>345532</v>
      </c>
      <c r="BV95" s="63">
        <f t="shared" si="18"/>
        <v>348055</v>
      </c>
      <c r="BW95" s="63">
        <f t="shared" si="18"/>
        <v>353137</v>
      </c>
      <c r="BX95" s="63">
        <f t="shared" si="18"/>
        <v>359710</v>
      </c>
      <c r="BY95" s="63">
        <f t="shared" si="18"/>
        <v>365568</v>
      </c>
      <c r="BZ95" s="64">
        <f t="shared" si="18"/>
        <v>369529</v>
      </c>
      <c r="CA95" s="62">
        <f t="shared" si="18"/>
        <v>375015</v>
      </c>
      <c r="CB95" s="63">
        <f t="shared" si="18"/>
        <v>380545</v>
      </c>
      <c r="CC95" s="63">
        <f t="shared" si="18"/>
        <v>386785</v>
      </c>
      <c r="CD95" s="63">
        <f t="shared" si="18"/>
        <v>393898</v>
      </c>
      <c r="CE95" s="63">
        <f t="shared" si="18"/>
        <v>403854</v>
      </c>
      <c r="CF95" s="63">
        <f t="shared" si="18"/>
        <v>408677</v>
      </c>
      <c r="CG95" s="63">
        <f t="shared" si="18"/>
        <v>415317</v>
      </c>
      <c r="CH95" s="63">
        <f t="shared" si="18"/>
        <v>422375</v>
      </c>
      <c r="CI95" s="63">
        <f t="shared" si="18"/>
        <v>430226</v>
      </c>
      <c r="CJ95" s="63">
        <f t="shared" si="18"/>
        <v>436913</v>
      </c>
      <c r="CK95" s="63">
        <f t="shared" si="18"/>
        <v>441290</v>
      </c>
      <c r="CL95" s="64">
        <f t="shared" si="18"/>
        <v>443664</v>
      </c>
      <c r="CM95" s="62">
        <f t="shared" si="18"/>
        <v>446288</v>
      </c>
      <c r="CN95" s="63">
        <f t="shared" si="18"/>
        <v>448452</v>
      </c>
      <c r="CO95" s="63">
        <f t="shared" si="18"/>
        <v>458661</v>
      </c>
      <c r="CP95" s="63">
        <f t="shared" si="18"/>
        <v>459356</v>
      </c>
      <c r="CQ95" s="63">
        <f t="shared" si="18"/>
        <v>461091</v>
      </c>
      <c r="CR95" s="63">
        <f t="shared" si="18"/>
        <v>463070</v>
      </c>
      <c r="CS95" s="63">
        <f t="shared" si="18"/>
        <v>466235</v>
      </c>
      <c r="CT95" s="63">
        <f t="shared" si="18"/>
        <v>469784</v>
      </c>
      <c r="CU95" s="63">
        <f t="shared" si="18"/>
        <v>471596</v>
      </c>
      <c r="CV95" s="63">
        <f t="shared" si="18"/>
        <v>474612</v>
      </c>
      <c r="CW95" s="63">
        <f t="shared" si="18"/>
        <v>475170</v>
      </c>
      <c r="CX95" s="64">
        <f t="shared" si="18"/>
        <v>482195</v>
      </c>
      <c r="CY95" s="62">
        <f t="shared" si="18"/>
        <v>480557</v>
      </c>
      <c r="CZ95" s="63">
        <f t="shared" si="18"/>
        <v>480018</v>
      </c>
      <c r="DA95" s="63">
        <f t="shared" si="18"/>
        <v>483829</v>
      </c>
      <c r="DB95" s="63">
        <f t="shared" si="18"/>
        <v>482643</v>
      </c>
      <c r="DC95" s="63">
        <f t="shared" si="18"/>
        <v>475760</v>
      </c>
      <c r="DD95" s="63">
        <f t="shared" si="18"/>
        <v>474772</v>
      </c>
      <c r="DE95" s="63">
        <f t="shared" si="18"/>
        <v>500428</v>
      </c>
      <c r="DF95" s="63">
        <f t="shared" si="18"/>
        <v>503715</v>
      </c>
      <c r="DG95" s="63">
        <f t="shared" si="18"/>
        <v>504777</v>
      </c>
      <c r="DH95" s="63">
        <f t="shared" si="18"/>
        <v>506910</v>
      </c>
      <c r="DI95" s="63">
        <f t="shared" si="18"/>
        <v>506805</v>
      </c>
      <c r="DJ95" s="64">
        <f t="shared" si="18"/>
        <v>507491</v>
      </c>
      <c r="DK95" s="62">
        <f t="shared" si="18"/>
        <v>509287</v>
      </c>
      <c r="DL95" s="63">
        <f t="shared" si="18"/>
        <v>505052</v>
      </c>
      <c r="DM95" s="63">
        <f t="shared" si="18"/>
        <v>508645</v>
      </c>
      <c r="DN95" s="63">
        <f t="shared" ref="DN95:DW95" si="19">SUM(DN57:DN94)</f>
        <v>512459</v>
      </c>
      <c r="DO95" s="63">
        <f t="shared" si="19"/>
        <v>516369</v>
      </c>
      <c r="DP95" s="63">
        <f t="shared" si="19"/>
        <v>519350</v>
      </c>
      <c r="DQ95" s="63">
        <f t="shared" si="19"/>
        <v>520159</v>
      </c>
      <c r="DR95" s="63">
        <f t="shared" si="19"/>
        <v>523568</v>
      </c>
      <c r="DS95" s="63">
        <f t="shared" si="19"/>
        <v>523152</v>
      </c>
      <c r="DT95" s="63">
        <f t="shared" si="19"/>
        <v>525325</v>
      </c>
      <c r="DU95" s="63">
        <f t="shared" si="19"/>
        <v>525737</v>
      </c>
      <c r="DV95" s="64">
        <f t="shared" si="19"/>
        <v>529321</v>
      </c>
      <c r="DW95" s="62">
        <f t="shared" si="19"/>
        <v>529991</v>
      </c>
      <c r="DX95" s="63">
        <f t="shared" ref="DX95:EE95" si="20">SUM(DX57:DX94)</f>
        <v>535058</v>
      </c>
      <c r="DY95" s="63">
        <f t="shared" si="20"/>
        <v>536679</v>
      </c>
      <c r="DZ95" s="63">
        <f t="shared" si="20"/>
        <v>537948</v>
      </c>
      <c r="EA95" s="63">
        <f t="shared" si="20"/>
        <v>538726</v>
      </c>
      <c r="EB95" s="63">
        <f t="shared" si="20"/>
        <v>540859</v>
      </c>
      <c r="EC95" s="63">
        <f t="shared" si="20"/>
        <v>540850</v>
      </c>
      <c r="ED95" s="63">
        <f t="shared" si="20"/>
        <v>541346</v>
      </c>
      <c r="EE95" s="64">
        <f t="shared" si="20"/>
        <v>544722</v>
      </c>
    </row>
    <row r="96" spans="2:135" ht="12.5" x14ac:dyDescent="0.25">
      <c r="B96" s="74">
        <v>6</v>
      </c>
      <c r="C96" s="65" t="s">
        <v>180</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180</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7">
        <v>1022</v>
      </c>
      <c r="DT96" s="67">
        <v>1025</v>
      </c>
      <c r="DU96" s="67">
        <v>1027</v>
      </c>
      <c r="DV96" s="68">
        <v>1023</v>
      </c>
      <c r="DW96" s="66">
        <v>1037</v>
      </c>
      <c r="DX96" s="67">
        <v>1050</v>
      </c>
      <c r="DY96" s="67">
        <v>1054</v>
      </c>
      <c r="DZ96" s="67">
        <v>1060</v>
      </c>
      <c r="EA96" s="67">
        <v>1063</v>
      </c>
      <c r="EB96" s="67">
        <v>1067</v>
      </c>
      <c r="EC96" s="67">
        <v>1057</v>
      </c>
      <c r="ED96" s="67">
        <v>1063</v>
      </c>
      <c r="EE96" s="68">
        <v>1085</v>
      </c>
    </row>
    <row r="97" spans="2:135" ht="12.5" x14ac:dyDescent="0.25">
      <c r="B97" s="50"/>
      <c r="C97" s="51" t="s">
        <v>181</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181</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3">
        <v>3479</v>
      </c>
      <c r="DT97" s="53">
        <v>3486</v>
      </c>
      <c r="DU97" s="53">
        <v>3466</v>
      </c>
      <c r="DV97" s="54">
        <v>3487</v>
      </c>
      <c r="DW97" s="52">
        <v>3482</v>
      </c>
      <c r="DX97" s="53">
        <v>3500</v>
      </c>
      <c r="DY97" s="53">
        <v>3495</v>
      </c>
      <c r="DZ97" s="53">
        <v>3524</v>
      </c>
      <c r="EA97" s="53">
        <v>3532</v>
      </c>
      <c r="EB97" s="53">
        <v>3528</v>
      </c>
      <c r="EC97" s="53">
        <v>3534</v>
      </c>
      <c r="ED97" s="53">
        <v>3454</v>
      </c>
      <c r="EE97" s="54">
        <v>3491</v>
      </c>
    </row>
    <row r="98" spans="2:135" ht="12.5" x14ac:dyDescent="0.25">
      <c r="B98" s="50"/>
      <c r="C98" s="51" t="s">
        <v>182</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182</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3">
        <v>1377</v>
      </c>
      <c r="DT98" s="53">
        <v>1373</v>
      </c>
      <c r="DU98" s="53">
        <v>1370</v>
      </c>
      <c r="DV98" s="54">
        <v>1377</v>
      </c>
      <c r="DW98" s="52">
        <v>1374</v>
      </c>
      <c r="DX98" s="53">
        <v>1384</v>
      </c>
      <c r="DY98" s="53">
        <v>1400</v>
      </c>
      <c r="DZ98" s="53">
        <v>1412</v>
      </c>
      <c r="EA98" s="53">
        <v>1423</v>
      </c>
      <c r="EB98" s="53">
        <v>1442</v>
      </c>
      <c r="EC98" s="53">
        <v>1453</v>
      </c>
      <c r="ED98" s="53">
        <v>1605</v>
      </c>
      <c r="EE98" s="54">
        <v>1613</v>
      </c>
    </row>
    <row r="99" spans="2:135" ht="12.5" x14ac:dyDescent="0.25">
      <c r="B99" s="50"/>
      <c r="C99" s="51" t="s">
        <v>183</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183</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3">
        <v>1371</v>
      </c>
      <c r="DT99" s="53">
        <v>1371</v>
      </c>
      <c r="DU99" s="53">
        <v>1382</v>
      </c>
      <c r="DV99" s="54">
        <v>1390</v>
      </c>
      <c r="DW99" s="52">
        <v>1399</v>
      </c>
      <c r="DX99" s="53">
        <v>1402</v>
      </c>
      <c r="DY99" s="53">
        <v>1421</v>
      </c>
      <c r="DZ99" s="53">
        <v>1421</v>
      </c>
      <c r="EA99" s="53">
        <v>1434</v>
      </c>
      <c r="EB99" s="53">
        <v>1450</v>
      </c>
      <c r="EC99" s="53">
        <v>1463</v>
      </c>
      <c r="ED99" s="53">
        <v>1437</v>
      </c>
      <c r="EE99" s="54">
        <v>1457</v>
      </c>
    </row>
    <row r="100" spans="2:135" ht="12.5" x14ac:dyDescent="0.25">
      <c r="B100" s="50"/>
      <c r="C100" s="51" t="s">
        <v>184</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184</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3">
        <v>3336</v>
      </c>
      <c r="DT100" s="53">
        <v>3374</v>
      </c>
      <c r="DU100" s="53">
        <v>3409</v>
      </c>
      <c r="DV100" s="54">
        <v>3438</v>
      </c>
      <c r="DW100" s="52">
        <v>3479</v>
      </c>
      <c r="DX100" s="53">
        <v>3502</v>
      </c>
      <c r="DY100" s="53">
        <v>3525</v>
      </c>
      <c r="DZ100" s="53">
        <v>3555</v>
      </c>
      <c r="EA100" s="53">
        <v>3580</v>
      </c>
      <c r="EB100" s="53">
        <v>3607</v>
      </c>
      <c r="EC100" s="53">
        <v>3657</v>
      </c>
      <c r="ED100" s="53">
        <v>3656</v>
      </c>
      <c r="EE100" s="54">
        <v>3682</v>
      </c>
    </row>
    <row r="101" spans="2:135" ht="12.5" x14ac:dyDescent="0.25">
      <c r="B101" s="50"/>
      <c r="C101" s="51" t="s">
        <v>185</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185</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3">
        <v>3827</v>
      </c>
      <c r="DT101" s="53">
        <v>3867</v>
      </c>
      <c r="DU101" s="53">
        <v>3874</v>
      </c>
      <c r="DV101" s="54">
        <v>3898</v>
      </c>
      <c r="DW101" s="52">
        <v>3948</v>
      </c>
      <c r="DX101" s="53">
        <v>3992</v>
      </c>
      <c r="DY101" s="53">
        <v>4030</v>
      </c>
      <c r="DZ101" s="53">
        <v>4075</v>
      </c>
      <c r="EA101" s="53">
        <v>4109</v>
      </c>
      <c r="EB101" s="53">
        <v>4143</v>
      </c>
      <c r="EC101" s="53">
        <v>4145</v>
      </c>
      <c r="ED101" s="53">
        <v>4142</v>
      </c>
      <c r="EE101" s="54">
        <v>4155</v>
      </c>
    </row>
    <row r="102" spans="2:135" ht="12.5" x14ac:dyDescent="0.25">
      <c r="B102" s="50"/>
      <c r="C102" s="51" t="s">
        <v>186</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186</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3">
        <v>8654</v>
      </c>
      <c r="DT102" s="53">
        <v>8662</v>
      </c>
      <c r="DU102" s="53">
        <v>8637</v>
      </c>
      <c r="DV102" s="54">
        <v>8782</v>
      </c>
      <c r="DW102" s="52">
        <v>8726</v>
      </c>
      <c r="DX102" s="53">
        <v>8813</v>
      </c>
      <c r="DY102" s="53">
        <v>8723</v>
      </c>
      <c r="DZ102" s="53">
        <v>8717</v>
      </c>
      <c r="EA102" s="53">
        <v>8733</v>
      </c>
      <c r="EB102" s="53">
        <v>8752</v>
      </c>
      <c r="EC102" s="53">
        <v>8789</v>
      </c>
      <c r="ED102" s="53">
        <v>8745</v>
      </c>
      <c r="EE102" s="54">
        <v>8778</v>
      </c>
    </row>
    <row r="103" spans="2:135" ht="12.5" x14ac:dyDescent="0.25">
      <c r="B103" s="50"/>
      <c r="C103" s="51" t="s">
        <v>187</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187</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3">
        <v>347</v>
      </c>
      <c r="DT103" s="53">
        <v>357</v>
      </c>
      <c r="DU103" s="53">
        <v>370</v>
      </c>
      <c r="DV103" s="54">
        <v>383</v>
      </c>
      <c r="DW103" s="52">
        <v>409</v>
      </c>
      <c r="DX103" s="53">
        <v>429</v>
      </c>
      <c r="DY103" s="53">
        <v>430</v>
      </c>
      <c r="DZ103" s="53">
        <v>439</v>
      </c>
      <c r="EA103" s="53">
        <v>449</v>
      </c>
      <c r="EB103" s="53">
        <v>467</v>
      </c>
      <c r="EC103" s="53">
        <v>466</v>
      </c>
      <c r="ED103" s="53">
        <v>478</v>
      </c>
      <c r="EE103" s="54">
        <v>510</v>
      </c>
    </row>
    <row r="104" spans="2:135" ht="12.5" x14ac:dyDescent="0.25">
      <c r="B104" s="50"/>
      <c r="C104" s="51" t="s">
        <v>188</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188</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3">
        <v>1814</v>
      </c>
      <c r="DT104" s="53">
        <v>1815</v>
      </c>
      <c r="DU104" s="53">
        <v>1811</v>
      </c>
      <c r="DV104" s="54">
        <v>1859</v>
      </c>
      <c r="DW104" s="52">
        <v>1902</v>
      </c>
      <c r="DX104" s="53">
        <v>1939</v>
      </c>
      <c r="DY104" s="53">
        <v>1939</v>
      </c>
      <c r="DZ104" s="53">
        <v>1942</v>
      </c>
      <c r="EA104" s="53">
        <v>1947</v>
      </c>
      <c r="EB104" s="53">
        <v>1960</v>
      </c>
      <c r="EC104" s="53">
        <v>1956</v>
      </c>
      <c r="ED104" s="53">
        <v>1782</v>
      </c>
      <c r="EE104" s="54">
        <v>1871</v>
      </c>
    </row>
    <row r="105" spans="2:135" ht="12.5" x14ac:dyDescent="0.25">
      <c r="B105" s="50"/>
      <c r="C105" s="51" t="s">
        <v>189</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189</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3">
        <v>752</v>
      </c>
      <c r="DT105" s="53">
        <v>753</v>
      </c>
      <c r="DU105" s="53">
        <v>767</v>
      </c>
      <c r="DV105" s="54">
        <v>776</v>
      </c>
      <c r="DW105" s="52">
        <v>807</v>
      </c>
      <c r="DX105" s="53">
        <v>815</v>
      </c>
      <c r="DY105" s="53">
        <v>841</v>
      </c>
      <c r="DZ105" s="53">
        <v>882</v>
      </c>
      <c r="EA105" s="53">
        <v>900</v>
      </c>
      <c r="EB105" s="53">
        <v>979</v>
      </c>
      <c r="EC105" s="53">
        <v>869</v>
      </c>
      <c r="ED105" s="53">
        <v>894</v>
      </c>
      <c r="EE105" s="54">
        <v>943</v>
      </c>
    </row>
    <row r="106" spans="2:135" ht="12.5" x14ac:dyDescent="0.25">
      <c r="B106" s="50"/>
      <c r="C106" s="51" t="s">
        <v>190</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190</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3">
        <v>543</v>
      </c>
      <c r="DT106" s="53">
        <v>553</v>
      </c>
      <c r="DU106" s="53">
        <v>559</v>
      </c>
      <c r="DV106" s="54">
        <v>569</v>
      </c>
      <c r="DW106" s="52">
        <v>570</v>
      </c>
      <c r="DX106" s="53">
        <v>577</v>
      </c>
      <c r="DY106" s="53">
        <v>585</v>
      </c>
      <c r="DZ106" s="53">
        <v>592</v>
      </c>
      <c r="EA106" s="53">
        <v>606</v>
      </c>
      <c r="EB106" s="53">
        <v>611</v>
      </c>
      <c r="EC106" s="53">
        <v>606</v>
      </c>
      <c r="ED106" s="53">
        <v>611</v>
      </c>
      <c r="EE106" s="54">
        <v>621</v>
      </c>
    </row>
    <row r="107" spans="2:135" ht="12.5" x14ac:dyDescent="0.25">
      <c r="B107" s="50"/>
      <c r="C107" s="51" t="s">
        <v>191</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191</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3">
        <v>16413</v>
      </c>
      <c r="DT107" s="53">
        <v>16515</v>
      </c>
      <c r="DU107" s="53">
        <v>16571</v>
      </c>
      <c r="DV107" s="54">
        <v>16668</v>
      </c>
      <c r="DW107" s="52">
        <v>16641</v>
      </c>
      <c r="DX107" s="53">
        <v>16673</v>
      </c>
      <c r="DY107" s="53">
        <v>16725</v>
      </c>
      <c r="DZ107" s="53">
        <v>16788</v>
      </c>
      <c r="EA107" s="53">
        <v>16840</v>
      </c>
      <c r="EB107" s="53">
        <v>16906</v>
      </c>
      <c r="EC107" s="53">
        <v>17117</v>
      </c>
      <c r="ED107" s="53">
        <v>17082</v>
      </c>
      <c r="EE107" s="54">
        <v>17020</v>
      </c>
    </row>
    <row r="108" spans="2:135" ht="12.5" x14ac:dyDescent="0.25">
      <c r="B108" s="50"/>
      <c r="C108" s="51" t="s">
        <v>192</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192</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3">
        <v>1043</v>
      </c>
      <c r="DT108" s="53">
        <v>1060</v>
      </c>
      <c r="DU108" s="53">
        <v>1064</v>
      </c>
      <c r="DV108" s="54">
        <v>1075</v>
      </c>
      <c r="DW108" s="52">
        <v>1085</v>
      </c>
      <c r="DX108" s="53">
        <v>1084</v>
      </c>
      <c r="DY108" s="53">
        <v>1105</v>
      </c>
      <c r="DZ108" s="53">
        <v>1114</v>
      </c>
      <c r="EA108" s="53">
        <v>1120</v>
      </c>
      <c r="EB108" s="53">
        <v>1136</v>
      </c>
      <c r="EC108" s="53">
        <v>1145</v>
      </c>
      <c r="ED108" s="53">
        <v>1088</v>
      </c>
      <c r="EE108" s="54">
        <v>1097</v>
      </c>
    </row>
    <row r="109" spans="2:135" ht="12.5" x14ac:dyDescent="0.25">
      <c r="B109" s="50"/>
      <c r="C109" s="51" t="s">
        <v>193</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193</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3">
        <v>426</v>
      </c>
      <c r="DT109" s="53">
        <v>431</v>
      </c>
      <c r="DU109" s="53">
        <v>439</v>
      </c>
      <c r="DV109" s="54">
        <v>451</v>
      </c>
      <c r="DW109" s="52">
        <v>450</v>
      </c>
      <c r="DX109" s="53">
        <v>459</v>
      </c>
      <c r="DY109" s="53">
        <v>470</v>
      </c>
      <c r="DZ109" s="53">
        <v>483</v>
      </c>
      <c r="EA109" s="53">
        <v>496</v>
      </c>
      <c r="EB109" s="53">
        <v>501</v>
      </c>
      <c r="EC109" s="53">
        <v>497</v>
      </c>
      <c r="ED109" s="53">
        <v>502</v>
      </c>
      <c r="EE109" s="54">
        <v>514</v>
      </c>
    </row>
    <row r="110" spans="2:135" ht="12.5" x14ac:dyDescent="0.25">
      <c r="B110" s="50"/>
      <c r="C110" s="51" t="s">
        <v>194</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194</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3">
        <v>4620</v>
      </c>
      <c r="DT110" s="53">
        <v>4631</v>
      </c>
      <c r="DU110" s="53">
        <v>4677</v>
      </c>
      <c r="DV110" s="54">
        <v>4686</v>
      </c>
      <c r="DW110" s="52">
        <v>4721</v>
      </c>
      <c r="DX110" s="53">
        <v>4732</v>
      </c>
      <c r="DY110" s="53">
        <v>4755</v>
      </c>
      <c r="DZ110" s="53">
        <v>4802</v>
      </c>
      <c r="EA110" s="53">
        <v>4785</v>
      </c>
      <c r="EB110" s="53">
        <v>4814</v>
      </c>
      <c r="EC110" s="53">
        <v>4828</v>
      </c>
      <c r="ED110" s="53">
        <v>4620</v>
      </c>
      <c r="EE110" s="54">
        <v>4621</v>
      </c>
    </row>
    <row r="111" spans="2:135" ht="12.5" x14ac:dyDescent="0.25">
      <c r="B111" s="50"/>
      <c r="C111" s="51" t="s">
        <v>195</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195</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3">
        <v>2063</v>
      </c>
      <c r="DT111" s="53">
        <v>2047</v>
      </c>
      <c r="DU111" s="53">
        <v>2035</v>
      </c>
      <c r="DV111" s="54">
        <v>2030</v>
      </c>
      <c r="DW111" s="52">
        <v>2033</v>
      </c>
      <c r="DX111" s="53">
        <v>2048</v>
      </c>
      <c r="DY111" s="53">
        <v>2031</v>
      </c>
      <c r="DZ111" s="53">
        <v>2036</v>
      </c>
      <c r="EA111" s="53">
        <v>2051</v>
      </c>
      <c r="EB111" s="53">
        <v>2025</v>
      </c>
      <c r="EC111" s="53">
        <v>2011</v>
      </c>
      <c r="ED111" s="53">
        <v>2423</v>
      </c>
      <c r="EE111" s="54">
        <v>2415</v>
      </c>
    </row>
    <row r="112" spans="2:135" ht="12.5" x14ac:dyDescent="0.25">
      <c r="B112" s="50"/>
      <c r="C112" s="51" t="s">
        <v>196</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196</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3">
        <v>1464</v>
      </c>
      <c r="DT112" s="53">
        <v>1494</v>
      </c>
      <c r="DU112" s="53">
        <v>1512</v>
      </c>
      <c r="DV112" s="54">
        <v>1526</v>
      </c>
      <c r="DW112" s="52">
        <v>1611</v>
      </c>
      <c r="DX112" s="53">
        <v>1684</v>
      </c>
      <c r="DY112" s="53">
        <v>1715</v>
      </c>
      <c r="DZ112" s="53">
        <v>1733</v>
      </c>
      <c r="EA112" s="53">
        <v>1754</v>
      </c>
      <c r="EB112" s="53">
        <v>1775</v>
      </c>
      <c r="EC112" s="53">
        <v>1796</v>
      </c>
      <c r="ED112" s="53">
        <v>1830</v>
      </c>
      <c r="EE112" s="54">
        <v>1887</v>
      </c>
    </row>
    <row r="113" spans="2:135" ht="12.5" x14ac:dyDescent="0.25">
      <c r="B113" s="50"/>
      <c r="C113" s="51" t="s">
        <v>197</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197</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3">
        <v>1781</v>
      </c>
      <c r="DT113" s="53">
        <v>1800</v>
      </c>
      <c r="DU113" s="53">
        <v>1799</v>
      </c>
      <c r="DV113" s="54">
        <v>1807</v>
      </c>
      <c r="DW113" s="52">
        <v>1825</v>
      </c>
      <c r="DX113" s="53">
        <v>1835</v>
      </c>
      <c r="DY113" s="53">
        <v>1852</v>
      </c>
      <c r="DZ113" s="53">
        <v>1868</v>
      </c>
      <c r="EA113" s="53">
        <v>1889</v>
      </c>
      <c r="EB113" s="53">
        <v>2463</v>
      </c>
      <c r="EC113" s="53">
        <v>2463</v>
      </c>
      <c r="ED113" s="53">
        <v>2490</v>
      </c>
      <c r="EE113" s="54">
        <v>2492</v>
      </c>
    </row>
    <row r="114" spans="2:135" ht="12.5" x14ac:dyDescent="0.25">
      <c r="B114" s="50"/>
      <c r="C114" s="51" t="s">
        <v>198</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198</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3">
        <v>471</v>
      </c>
      <c r="DT114" s="53">
        <v>473</v>
      </c>
      <c r="DU114" s="53">
        <v>471</v>
      </c>
      <c r="DV114" s="54">
        <v>474</v>
      </c>
      <c r="DW114" s="52">
        <v>478</v>
      </c>
      <c r="DX114" s="53">
        <v>484</v>
      </c>
      <c r="DY114" s="53">
        <v>486</v>
      </c>
      <c r="DZ114" s="53">
        <v>492</v>
      </c>
      <c r="EA114" s="53">
        <v>495</v>
      </c>
      <c r="EB114" s="53">
        <v>507</v>
      </c>
      <c r="EC114" s="53">
        <v>507</v>
      </c>
      <c r="ED114" s="53">
        <v>493</v>
      </c>
      <c r="EE114" s="54">
        <v>504</v>
      </c>
    </row>
    <row r="115" spans="2:135" ht="12.5" x14ac:dyDescent="0.25">
      <c r="B115" s="50"/>
      <c r="C115" s="51" t="s">
        <v>455</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455</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3">
        <v>142</v>
      </c>
      <c r="DT115" s="53">
        <v>146</v>
      </c>
      <c r="DU115" s="53">
        <v>145</v>
      </c>
      <c r="DV115" s="54">
        <v>149</v>
      </c>
      <c r="DW115" s="52">
        <v>155</v>
      </c>
      <c r="DX115" s="53">
        <v>166</v>
      </c>
      <c r="DY115" s="53">
        <v>168</v>
      </c>
      <c r="DZ115" s="53">
        <v>175</v>
      </c>
      <c r="EA115" s="53">
        <v>178</v>
      </c>
      <c r="EB115" s="53">
        <v>177</v>
      </c>
      <c r="EC115" s="53">
        <v>170</v>
      </c>
      <c r="ED115" s="53">
        <v>180</v>
      </c>
      <c r="EE115" s="54">
        <v>205</v>
      </c>
    </row>
    <row r="116" spans="2:135" ht="12.5" x14ac:dyDescent="0.25">
      <c r="B116" s="50"/>
      <c r="C116" s="51" t="s">
        <v>199</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199</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3">
        <v>683</v>
      </c>
      <c r="DT116" s="53">
        <v>684</v>
      </c>
      <c r="DU116" s="53">
        <v>694</v>
      </c>
      <c r="DV116" s="54">
        <v>714</v>
      </c>
      <c r="DW116" s="52">
        <v>728</v>
      </c>
      <c r="DX116" s="53">
        <v>734</v>
      </c>
      <c r="DY116" s="53">
        <v>755</v>
      </c>
      <c r="DZ116" s="53">
        <v>775</v>
      </c>
      <c r="EA116" s="53">
        <v>795</v>
      </c>
      <c r="EB116" s="53">
        <v>809</v>
      </c>
      <c r="EC116" s="53">
        <v>802</v>
      </c>
      <c r="ED116" s="53">
        <v>805</v>
      </c>
      <c r="EE116" s="54">
        <v>822</v>
      </c>
    </row>
    <row r="117" spans="2:135" ht="12.5" x14ac:dyDescent="0.25">
      <c r="B117" s="50"/>
      <c r="C117" s="51" t="s">
        <v>200</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200</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3">
        <v>1381</v>
      </c>
      <c r="DT117" s="53">
        <v>1374</v>
      </c>
      <c r="DU117" s="53">
        <v>1359</v>
      </c>
      <c r="DV117" s="54">
        <v>1346</v>
      </c>
      <c r="DW117" s="52">
        <v>1337</v>
      </c>
      <c r="DX117" s="53">
        <v>1304</v>
      </c>
      <c r="DY117" s="53">
        <v>1305</v>
      </c>
      <c r="DZ117" s="53">
        <v>1300</v>
      </c>
      <c r="EA117" s="53">
        <v>1303</v>
      </c>
      <c r="EB117" s="53">
        <v>1297</v>
      </c>
      <c r="EC117" s="53">
        <v>1292</v>
      </c>
      <c r="ED117" s="53">
        <v>1450</v>
      </c>
      <c r="EE117" s="54">
        <v>1450</v>
      </c>
    </row>
    <row r="118" spans="2:135" ht="12.5" x14ac:dyDescent="0.25">
      <c r="B118" s="50"/>
      <c r="C118" s="51" t="s">
        <v>201</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201</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3">
        <v>1627</v>
      </c>
      <c r="DT118" s="53">
        <v>1620</v>
      </c>
      <c r="DU118" s="53">
        <v>1642</v>
      </c>
      <c r="DV118" s="54">
        <v>1647</v>
      </c>
      <c r="DW118" s="52">
        <v>1671</v>
      </c>
      <c r="DX118" s="53">
        <v>1692</v>
      </c>
      <c r="DY118" s="53">
        <v>1695</v>
      </c>
      <c r="DZ118" s="53">
        <v>1708</v>
      </c>
      <c r="EA118" s="53">
        <v>1738</v>
      </c>
      <c r="EB118" s="53">
        <v>1748</v>
      </c>
      <c r="EC118" s="53">
        <v>1754</v>
      </c>
      <c r="ED118" s="53">
        <v>1751</v>
      </c>
      <c r="EE118" s="54">
        <v>1755</v>
      </c>
    </row>
    <row r="119" spans="2:135" ht="12.5" x14ac:dyDescent="0.25">
      <c r="B119" s="50"/>
      <c r="C119" s="51" t="s">
        <v>202</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202</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3">
        <v>4950</v>
      </c>
      <c r="DT119" s="53">
        <v>4955</v>
      </c>
      <c r="DU119" s="53">
        <v>4951</v>
      </c>
      <c r="DV119" s="54">
        <v>5041</v>
      </c>
      <c r="DW119" s="52">
        <v>5199</v>
      </c>
      <c r="DX119" s="53">
        <v>5301</v>
      </c>
      <c r="DY119" s="53">
        <v>5310</v>
      </c>
      <c r="DZ119" s="53">
        <v>5312</v>
      </c>
      <c r="EA119" s="53">
        <v>5333</v>
      </c>
      <c r="EB119" s="53">
        <v>5347</v>
      </c>
      <c r="EC119" s="53">
        <v>5361</v>
      </c>
      <c r="ED119" s="53">
        <v>5299</v>
      </c>
      <c r="EE119" s="54">
        <v>5409</v>
      </c>
    </row>
    <row r="120" spans="2:135" ht="12.5" x14ac:dyDescent="0.25">
      <c r="B120" s="50"/>
      <c r="C120" s="51" t="s">
        <v>203</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203</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3">
        <v>391</v>
      </c>
      <c r="DT120" s="53">
        <v>385</v>
      </c>
      <c r="DU120" s="53">
        <v>385</v>
      </c>
      <c r="DV120" s="54">
        <v>382</v>
      </c>
      <c r="DW120" s="52">
        <v>380</v>
      </c>
      <c r="DX120" s="53">
        <v>375</v>
      </c>
      <c r="DY120" s="53">
        <v>369</v>
      </c>
      <c r="DZ120" s="53">
        <v>361</v>
      </c>
      <c r="EA120" s="53">
        <v>360</v>
      </c>
      <c r="EB120" s="53">
        <v>361</v>
      </c>
      <c r="EC120" s="53">
        <v>356</v>
      </c>
      <c r="ED120" s="53">
        <v>351</v>
      </c>
      <c r="EE120" s="54">
        <v>355</v>
      </c>
    </row>
    <row r="121" spans="2:135" ht="12.5" x14ac:dyDescent="0.25">
      <c r="B121" s="50"/>
      <c r="C121" s="51" t="s">
        <v>456</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456</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3">
        <v>195</v>
      </c>
      <c r="DT121" s="53">
        <v>179</v>
      </c>
      <c r="DU121" s="53">
        <v>176</v>
      </c>
      <c r="DV121" s="54">
        <v>175</v>
      </c>
      <c r="DW121" s="52">
        <v>175</v>
      </c>
      <c r="DX121" s="53">
        <v>167</v>
      </c>
      <c r="DY121" s="53">
        <v>157</v>
      </c>
      <c r="DZ121" s="53">
        <v>160</v>
      </c>
      <c r="EA121" s="53">
        <v>162</v>
      </c>
      <c r="EB121" s="53">
        <v>161</v>
      </c>
      <c r="EC121" s="53">
        <v>88</v>
      </c>
      <c r="ED121" s="53">
        <v>92</v>
      </c>
      <c r="EE121" s="54">
        <v>95</v>
      </c>
    </row>
    <row r="122" spans="2:135" ht="12.5" x14ac:dyDescent="0.25">
      <c r="B122" s="50"/>
      <c r="C122" s="51" t="s">
        <v>204</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204</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3">
        <v>1830</v>
      </c>
      <c r="DT122" s="53">
        <v>1852</v>
      </c>
      <c r="DU122" s="53">
        <v>1874</v>
      </c>
      <c r="DV122" s="54">
        <v>1905</v>
      </c>
      <c r="DW122" s="52">
        <v>1931</v>
      </c>
      <c r="DX122" s="53">
        <v>1956</v>
      </c>
      <c r="DY122" s="53">
        <v>1988</v>
      </c>
      <c r="DZ122" s="53">
        <v>2014</v>
      </c>
      <c r="EA122" s="53">
        <v>2056</v>
      </c>
      <c r="EB122" s="53">
        <v>2090</v>
      </c>
      <c r="EC122" s="53">
        <v>2104</v>
      </c>
      <c r="ED122" s="53">
        <v>2117</v>
      </c>
      <c r="EE122" s="54">
        <v>2120</v>
      </c>
    </row>
    <row r="123" spans="2:135" ht="12.5" x14ac:dyDescent="0.25">
      <c r="B123" s="50"/>
      <c r="C123" s="51" t="s">
        <v>205</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205</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3">
        <v>72989</v>
      </c>
      <c r="DT123" s="53">
        <v>73207</v>
      </c>
      <c r="DU123" s="53">
        <v>73107</v>
      </c>
      <c r="DV123" s="54">
        <v>73250</v>
      </c>
      <c r="DW123" s="52">
        <v>72960</v>
      </c>
      <c r="DX123" s="53">
        <v>73455</v>
      </c>
      <c r="DY123" s="53">
        <v>73511</v>
      </c>
      <c r="DZ123" s="53">
        <v>73606</v>
      </c>
      <c r="EA123" s="53">
        <v>73834</v>
      </c>
      <c r="EB123" s="53">
        <v>73436</v>
      </c>
      <c r="EC123" s="53">
        <v>73429</v>
      </c>
      <c r="ED123" s="53">
        <v>73548</v>
      </c>
      <c r="EE123" s="54">
        <v>73516</v>
      </c>
    </row>
    <row r="124" spans="2:135" ht="12.5" x14ac:dyDescent="0.25">
      <c r="B124" s="50"/>
      <c r="C124" s="51" t="s">
        <v>206</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206</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3">
        <v>14208</v>
      </c>
      <c r="DT124" s="53">
        <v>14316</v>
      </c>
      <c r="DU124" s="53">
        <v>14337</v>
      </c>
      <c r="DV124" s="54">
        <v>14471</v>
      </c>
      <c r="DW124" s="52">
        <v>14524</v>
      </c>
      <c r="DX124" s="53">
        <v>14599</v>
      </c>
      <c r="DY124" s="53">
        <v>14601</v>
      </c>
      <c r="DZ124" s="53">
        <v>14592</v>
      </c>
      <c r="EA124" s="53">
        <v>14619</v>
      </c>
      <c r="EB124" s="53">
        <v>14675</v>
      </c>
      <c r="EC124" s="53">
        <v>14661</v>
      </c>
      <c r="ED124" s="53">
        <v>14578</v>
      </c>
      <c r="EE124" s="54">
        <v>14652</v>
      </c>
    </row>
    <row r="125" spans="2:135" ht="12.5" x14ac:dyDescent="0.25">
      <c r="B125" s="50"/>
      <c r="C125" s="51" t="s">
        <v>207</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207</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3">
        <v>3421</v>
      </c>
      <c r="DT125" s="53">
        <v>3426</v>
      </c>
      <c r="DU125" s="53">
        <v>3446</v>
      </c>
      <c r="DV125" s="54">
        <v>3485</v>
      </c>
      <c r="DW125" s="52">
        <v>3511</v>
      </c>
      <c r="DX125" s="53">
        <v>3544</v>
      </c>
      <c r="DY125" s="53">
        <v>3601</v>
      </c>
      <c r="DZ125" s="53">
        <v>3636</v>
      </c>
      <c r="EA125" s="53">
        <v>3687</v>
      </c>
      <c r="EB125" s="53">
        <v>3876</v>
      </c>
      <c r="EC125" s="53">
        <v>3948</v>
      </c>
      <c r="ED125" s="53">
        <v>4017</v>
      </c>
      <c r="EE125" s="54">
        <v>4064</v>
      </c>
    </row>
    <row r="126" spans="2:135" ht="12.5" x14ac:dyDescent="0.25">
      <c r="B126" s="50"/>
      <c r="C126" s="51" t="s">
        <v>208</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208</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3">
        <v>17087</v>
      </c>
      <c r="DT126" s="53">
        <v>17127</v>
      </c>
      <c r="DU126" s="53">
        <v>17014</v>
      </c>
      <c r="DV126" s="54">
        <v>17147</v>
      </c>
      <c r="DW126" s="52">
        <v>17022</v>
      </c>
      <c r="DX126" s="53">
        <v>17181</v>
      </c>
      <c r="DY126" s="53">
        <v>17183</v>
      </c>
      <c r="DZ126" s="53">
        <v>17267</v>
      </c>
      <c r="EA126" s="53">
        <v>17317</v>
      </c>
      <c r="EB126" s="53">
        <v>17345</v>
      </c>
      <c r="EC126" s="53">
        <v>17199</v>
      </c>
      <c r="ED126" s="53">
        <v>17133</v>
      </c>
      <c r="EE126" s="54">
        <v>17200</v>
      </c>
    </row>
    <row r="127" spans="2:135" ht="12.5" x14ac:dyDescent="0.25">
      <c r="B127" s="50"/>
      <c r="C127" s="51" t="s">
        <v>209</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209</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3">
        <v>6428</v>
      </c>
      <c r="DT127" s="53">
        <v>6445</v>
      </c>
      <c r="DU127" s="53">
        <v>6497</v>
      </c>
      <c r="DV127" s="54">
        <v>6525</v>
      </c>
      <c r="DW127" s="52">
        <v>6468</v>
      </c>
      <c r="DX127" s="53">
        <v>6492</v>
      </c>
      <c r="DY127" s="53">
        <v>6472</v>
      </c>
      <c r="DZ127" s="53">
        <v>6475</v>
      </c>
      <c r="EA127" s="53">
        <v>6486</v>
      </c>
      <c r="EB127" s="53">
        <v>6520</v>
      </c>
      <c r="EC127" s="53">
        <v>6513</v>
      </c>
      <c r="ED127" s="53">
        <v>6284</v>
      </c>
      <c r="EE127" s="54">
        <v>6301</v>
      </c>
    </row>
    <row r="128" spans="2:135" ht="13" thickBot="1" x14ac:dyDescent="0.3">
      <c r="B128" s="69"/>
      <c r="C128" s="70" t="s">
        <v>210</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210</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2">
        <v>6656</v>
      </c>
      <c r="DT128" s="72">
        <v>6613</v>
      </c>
      <c r="DU128" s="72">
        <v>6613</v>
      </c>
      <c r="DV128" s="73">
        <v>6628</v>
      </c>
      <c r="DW128" s="71">
        <v>6609</v>
      </c>
      <c r="DX128" s="72">
        <v>6610</v>
      </c>
      <c r="DY128" s="72">
        <v>6606</v>
      </c>
      <c r="DZ128" s="72">
        <v>6617</v>
      </c>
      <c r="EA128" s="72">
        <v>6614</v>
      </c>
      <c r="EB128" s="72">
        <v>6613</v>
      </c>
      <c r="EC128" s="72">
        <v>6632</v>
      </c>
      <c r="ED128" s="72">
        <v>6075</v>
      </c>
      <c r="EE128" s="73">
        <v>6113</v>
      </c>
    </row>
    <row r="129" spans="2:135" ht="13" thickBot="1" x14ac:dyDescent="0.3">
      <c r="B129" s="60" t="s">
        <v>211</v>
      </c>
      <c r="C129" s="61"/>
      <c r="D129" s="62">
        <f t="shared" ref="D129:BO129" si="21">SUM(D96:D128)</f>
        <v>56891</v>
      </c>
      <c r="E129" s="63">
        <f t="shared" si="21"/>
        <v>56243</v>
      </c>
      <c r="F129" s="63">
        <f t="shared" si="21"/>
        <v>57240</v>
      </c>
      <c r="G129" s="63">
        <f t="shared" si="21"/>
        <v>58686</v>
      </c>
      <c r="H129" s="63">
        <f t="shared" si="21"/>
        <v>59322</v>
      </c>
      <c r="I129" s="63">
        <f t="shared" si="21"/>
        <v>59353</v>
      </c>
      <c r="J129" s="63">
        <f t="shared" si="21"/>
        <v>60592</v>
      </c>
      <c r="K129" s="63">
        <f t="shared" si="21"/>
        <v>61891</v>
      </c>
      <c r="L129" s="63">
        <f t="shared" si="21"/>
        <v>62202</v>
      </c>
      <c r="M129" s="63">
        <f t="shared" si="21"/>
        <v>62509</v>
      </c>
      <c r="N129" s="63">
        <f t="shared" si="21"/>
        <v>63283</v>
      </c>
      <c r="O129" s="64">
        <f t="shared" si="21"/>
        <v>63125</v>
      </c>
      <c r="P129" s="63">
        <f t="shared" si="21"/>
        <v>63391</v>
      </c>
      <c r="Q129" s="63">
        <f t="shared" si="21"/>
        <v>63510</v>
      </c>
      <c r="R129" s="63">
        <f t="shared" si="21"/>
        <v>64672</v>
      </c>
      <c r="S129" s="63">
        <f t="shared" si="21"/>
        <v>65830</v>
      </c>
      <c r="T129" s="63">
        <f t="shared" si="21"/>
        <v>66793</v>
      </c>
      <c r="U129" s="63">
        <f t="shared" si="21"/>
        <v>67502</v>
      </c>
      <c r="V129" s="63">
        <f t="shared" si="21"/>
        <v>68418</v>
      </c>
      <c r="W129" s="63">
        <f t="shared" si="21"/>
        <v>66596</v>
      </c>
      <c r="X129" s="63">
        <f t="shared" si="21"/>
        <v>70087</v>
      </c>
      <c r="Y129" s="63">
        <f t="shared" si="21"/>
        <v>70877</v>
      </c>
      <c r="Z129" s="63">
        <f t="shared" si="21"/>
        <v>71996</v>
      </c>
      <c r="AA129" s="64">
        <f t="shared" si="21"/>
        <v>73191</v>
      </c>
      <c r="AB129" s="63">
        <f t="shared" si="21"/>
        <v>73995</v>
      </c>
      <c r="AC129" s="63">
        <f t="shared" si="21"/>
        <v>75028</v>
      </c>
      <c r="AD129" s="63">
        <f t="shared" si="21"/>
        <v>76336</v>
      </c>
      <c r="AE129" s="63">
        <f t="shared" si="21"/>
        <v>77250</v>
      </c>
      <c r="AF129" s="63">
        <f t="shared" si="21"/>
        <v>78792</v>
      </c>
      <c r="AG129" s="63">
        <f t="shared" si="21"/>
        <v>79500</v>
      </c>
      <c r="AH129" s="63">
        <f t="shared" si="21"/>
        <v>80433</v>
      </c>
      <c r="AI129" s="63">
        <f t="shared" si="21"/>
        <v>81114</v>
      </c>
      <c r="AJ129" s="63">
        <f t="shared" si="21"/>
        <v>81489</v>
      </c>
      <c r="AK129" s="63">
        <f t="shared" si="21"/>
        <v>82139</v>
      </c>
      <c r="AL129" s="63">
        <f t="shared" si="21"/>
        <v>82591</v>
      </c>
      <c r="AM129" s="64">
        <f t="shared" si="21"/>
        <v>82638</v>
      </c>
      <c r="AN129" s="63">
        <f t="shared" si="21"/>
        <v>83239</v>
      </c>
      <c r="AO129" s="63">
        <f t="shared" si="21"/>
        <v>83428</v>
      </c>
      <c r="AP129" s="63">
        <f t="shared" si="21"/>
        <v>84350</v>
      </c>
      <c r="AQ129" s="63">
        <f t="shared" si="21"/>
        <v>85227</v>
      </c>
      <c r="AR129" s="63">
        <f t="shared" si="21"/>
        <v>86169</v>
      </c>
      <c r="AS129" s="63">
        <f t="shared" si="21"/>
        <v>86844</v>
      </c>
      <c r="AT129" s="63">
        <f t="shared" si="21"/>
        <v>87245</v>
      </c>
      <c r="AU129" s="63">
        <f t="shared" si="21"/>
        <v>88720</v>
      </c>
      <c r="AV129" s="63">
        <f t="shared" si="21"/>
        <v>86454</v>
      </c>
      <c r="AW129" s="63">
        <f t="shared" si="21"/>
        <v>86932</v>
      </c>
      <c r="AX129" s="63">
        <f t="shared" si="21"/>
        <v>89879</v>
      </c>
      <c r="AY129" s="64">
        <f t="shared" si="21"/>
        <v>93428</v>
      </c>
      <c r="BA129" s="60" t="s">
        <v>211</v>
      </c>
      <c r="BB129" s="61"/>
      <c r="BC129" s="62">
        <f t="shared" si="21"/>
        <v>100167</v>
      </c>
      <c r="BD129" s="63">
        <f t="shared" si="21"/>
        <v>102233</v>
      </c>
      <c r="BE129" s="63">
        <f t="shared" si="21"/>
        <v>103449</v>
      </c>
      <c r="BF129" s="63">
        <f t="shared" si="21"/>
        <v>103182</v>
      </c>
      <c r="BG129" s="63">
        <f t="shared" si="21"/>
        <v>103018</v>
      </c>
      <c r="BH129" s="63">
        <f t="shared" si="21"/>
        <v>103691</v>
      </c>
      <c r="BI129" s="63">
        <f t="shared" si="21"/>
        <v>103989</v>
      </c>
      <c r="BJ129" s="63">
        <f t="shared" si="21"/>
        <v>104882</v>
      </c>
      <c r="BK129" s="63">
        <f t="shared" si="21"/>
        <v>105485</v>
      </c>
      <c r="BL129" s="63">
        <f t="shared" si="21"/>
        <v>106188</v>
      </c>
      <c r="BM129" s="63">
        <f t="shared" si="21"/>
        <v>106505</v>
      </c>
      <c r="BN129" s="64">
        <f t="shared" si="21"/>
        <v>106320</v>
      </c>
      <c r="BO129" s="62">
        <f t="shared" si="21"/>
        <v>106978</v>
      </c>
      <c r="BP129" s="63">
        <f t="shared" ref="BP129:DM129" si="22">SUM(BP96:BP128)</f>
        <v>108211</v>
      </c>
      <c r="BQ129" s="63">
        <f t="shared" si="22"/>
        <v>109985</v>
      </c>
      <c r="BR129" s="63">
        <f t="shared" si="22"/>
        <v>112995</v>
      </c>
      <c r="BS129" s="63">
        <f t="shared" si="22"/>
        <v>115588</v>
      </c>
      <c r="BT129" s="63">
        <f t="shared" si="22"/>
        <v>117856</v>
      </c>
      <c r="BU129" s="63">
        <f t="shared" si="22"/>
        <v>120416</v>
      </c>
      <c r="BV129" s="63">
        <f t="shared" si="22"/>
        <v>122604</v>
      </c>
      <c r="BW129" s="63">
        <f t="shared" si="22"/>
        <v>124915</v>
      </c>
      <c r="BX129" s="63">
        <f t="shared" si="22"/>
        <v>126781</v>
      </c>
      <c r="BY129" s="63">
        <f t="shared" si="22"/>
        <v>127931</v>
      </c>
      <c r="BZ129" s="64">
        <f t="shared" si="22"/>
        <v>128244</v>
      </c>
      <c r="CA129" s="62">
        <f t="shared" si="22"/>
        <v>128937</v>
      </c>
      <c r="CB129" s="63">
        <f t="shared" si="22"/>
        <v>130823</v>
      </c>
      <c r="CC129" s="63">
        <f t="shared" si="22"/>
        <v>134454</v>
      </c>
      <c r="CD129" s="63">
        <f t="shared" si="22"/>
        <v>138072</v>
      </c>
      <c r="CE129" s="63">
        <f t="shared" si="22"/>
        <v>140828</v>
      </c>
      <c r="CF129" s="63">
        <f t="shared" si="22"/>
        <v>142261</v>
      </c>
      <c r="CG129" s="63">
        <f t="shared" si="22"/>
        <v>142893</v>
      </c>
      <c r="CH129" s="63">
        <f t="shared" si="22"/>
        <v>144189</v>
      </c>
      <c r="CI129" s="63">
        <f t="shared" si="22"/>
        <v>146292</v>
      </c>
      <c r="CJ129" s="63">
        <f t="shared" si="22"/>
        <v>147976</v>
      </c>
      <c r="CK129" s="63">
        <f t="shared" si="22"/>
        <v>150643</v>
      </c>
      <c r="CL129" s="64">
        <f t="shared" si="22"/>
        <v>153093</v>
      </c>
      <c r="CM129" s="62">
        <f t="shared" si="22"/>
        <v>153760</v>
      </c>
      <c r="CN129" s="63">
        <f t="shared" si="22"/>
        <v>155277</v>
      </c>
      <c r="CO129" s="63">
        <f t="shared" si="22"/>
        <v>156261</v>
      </c>
      <c r="CP129" s="63">
        <f t="shared" si="22"/>
        <v>158114</v>
      </c>
      <c r="CQ129" s="63">
        <f t="shared" si="22"/>
        <v>159019</v>
      </c>
      <c r="CR129" s="63">
        <f t="shared" si="22"/>
        <v>160619</v>
      </c>
      <c r="CS129" s="63">
        <f t="shared" si="22"/>
        <v>161363</v>
      </c>
      <c r="CT129" s="63">
        <f t="shared" si="22"/>
        <v>163569</v>
      </c>
      <c r="CU129" s="63">
        <f t="shared" si="22"/>
        <v>163536</v>
      </c>
      <c r="CV129" s="63">
        <f t="shared" si="22"/>
        <v>165351</v>
      </c>
      <c r="CW129" s="63">
        <f t="shared" si="22"/>
        <v>165747</v>
      </c>
      <c r="CX129" s="64">
        <f t="shared" si="22"/>
        <v>168415</v>
      </c>
      <c r="CY129" s="62">
        <f t="shared" si="22"/>
        <v>169496</v>
      </c>
      <c r="CZ129" s="63">
        <f t="shared" si="22"/>
        <v>169381</v>
      </c>
      <c r="DA129" s="63">
        <f t="shared" si="22"/>
        <v>170710</v>
      </c>
      <c r="DB129" s="63">
        <f t="shared" si="22"/>
        <v>170748</v>
      </c>
      <c r="DC129" s="63">
        <f t="shared" si="22"/>
        <v>168912</v>
      </c>
      <c r="DD129" s="63">
        <f t="shared" si="22"/>
        <v>168921</v>
      </c>
      <c r="DE129" s="63">
        <f t="shared" si="22"/>
        <v>177523</v>
      </c>
      <c r="DF129" s="63">
        <f t="shared" si="22"/>
        <v>179216</v>
      </c>
      <c r="DG129" s="63">
        <f t="shared" si="22"/>
        <v>179653</v>
      </c>
      <c r="DH129" s="63">
        <f t="shared" si="22"/>
        <v>180157</v>
      </c>
      <c r="DI129" s="63">
        <f t="shared" si="22"/>
        <v>180269</v>
      </c>
      <c r="DJ129" s="64">
        <f t="shared" si="22"/>
        <v>180348</v>
      </c>
      <c r="DK129" s="62">
        <f t="shared" si="22"/>
        <v>180496</v>
      </c>
      <c r="DL129" s="63">
        <f t="shared" si="22"/>
        <v>180933</v>
      </c>
      <c r="DM129" s="63">
        <f t="shared" si="22"/>
        <v>181900</v>
      </c>
      <c r="DN129" s="63">
        <f t="shared" ref="DN129:DW129" si="23">SUM(DN96:DN128)</f>
        <v>183502</v>
      </c>
      <c r="DO129" s="63">
        <f t="shared" si="23"/>
        <v>184438</v>
      </c>
      <c r="DP129" s="63">
        <f t="shared" si="23"/>
        <v>184999</v>
      </c>
      <c r="DQ129" s="63">
        <f t="shared" si="23"/>
        <v>185688</v>
      </c>
      <c r="DR129" s="63">
        <f t="shared" si="23"/>
        <v>187251</v>
      </c>
      <c r="DS129" s="63">
        <f t="shared" si="23"/>
        <v>186791</v>
      </c>
      <c r="DT129" s="63">
        <f t="shared" si="23"/>
        <v>187416</v>
      </c>
      <c r="DU129" s="63">
        <f t="shared" si="23"/>
        <v>187480</v>
      </c>
      <c r="DV129" s="64">
        <f t="shared" si="23"/>
        <v>188564</v>
      </c>
      <c r="DW129" s="62">
        <f t="shared" si="23"/>
        <v>188647</v>
      </c>
      <c r="DX129" s="63">
        <f t="shared" ref="DX129:EE129" si="24">SUM(DX96:DX128)</f>
        <v>189978</v>
      </c>
      <c r="DY129" s="63">
        <f t="shared" si="24"/>
        <v>190303</v>
      </c>
      <c r="DZ129" s="63">
        <f t="shared" si="24"/>
        <v>190933</v>
      </c>
      <c r="EA129" s="63">
        <f t="shared" si="24"/>
        <v>191688</v>
      </c>
      <c r="EB129" s="63">
        <f t="shared" si="24"/>
        <v>192588</v>
      </c>
      <c r="EC129" s="63">
        <f t="shared" si="24"/>
        <v>192668</v>
      </c>
      <c r="ED129" s="63">
        <f t="shared" si="24"/>
        <v>192075</v>
      </c>
      <c r="EE129" s="64">
        <f t="shared" si="24"/>
        <v>192813</v>
      </c>
    </row>
    <row r="130" spans="2:135" ht="12.5" x14ac:dyDescent="0.25">
      <c r="B130" s="74">
        <v>7</v>
      </c>
      <c r="C130" s="65" t="s">
        <v>212</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212</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7">
        <v>8743</v>
      </c>
      <c r="DT130" s="67">
        <v>8684</v>
      </c>
      <c r="DU130" s="67">
        <v>8681</v>
      </c>
      <c r="DV130" s="68">
        <v>8746</v>
      </c>
      <c r="DW130" s="66">
        <v>8693</v>
      </c>
      <c r="DX130" s="67">
        <v>8734</v>
      </c>
      <c r="DY130" s="67">
        <v>8732</v>
      </c>
      <c r="DZ130" s="67">
        <v>8764</v>
      </c>
      <c r="EA130" s="67">
        <v>8809</v>
      </c>
      <c r="EB130" s="67">
        <v>8844</v>
      </c>
      <c r="EC130" s="67">
        <v>8835</v>
      </c>
      <c r="ED130" s="67">
        <v>8745</v>
      </c>
      <c r="EE130" s="68">
        <v>8761</v>
      </c>
    </row>
    <row r="131" spans="2:135" ht="12.5" x14ac:dyDescent="0.25">
      <c r="B131" s="50"/>
      <c r="C131" s="51" t="s">
        <v>213</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213</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3">
        <v>325</v>
      </c>
      <c r="DT131" s="53">
        <v>330</v>
      </c>
      <c r="DU131" s="53">
        <v>332</v>
      </c>
      <c r="DV131" s="54">
        <v>332</v>
      </c>
      <c r="DW131" s="52">
        <v>337</v>
      </c>
      <c r="DX131" s="53">
        <v>346</v>
      </c>
      <c r="DY131" s="53">
        <v>349</v>
      </c>
      <c r="DZ131" s="53">
        <v>353</v>
      </c>
      <c r="EA131" s="53">
        <v>360</v>
      </c>
      <c r="EB131" s="53">
        <v>364</v>
      </c>
      <c r="EC131" s="53">
        <v>374</v>
      </c>
      <c r="ED131" s="53">
        <v>360</v>
      </c>
      <c r="EE131" s="54">
        <v>366</v>
      </c>
    </row>
    <row r="132" spans="2:135" ht="12.5" x14ac:dyDescent="0.25">
      <c r="B132" s="50"/>
      <c r="C132" s="51" t="s">
        <v>214</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214</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3">
        <v>1658</v>
      </c>
      <c r="DT132" s="53">
        <v>1621</v>
      </c>
      <c r="DU132" s="53">
        <v>1612</v>
      </c>
      <c r="DV132" s="54">
        <v>1617</v>
      </c>
      <c r="DW132" s="52">
        <v>1614</v>
      </c>
      <c r="DX132" s="53">
        <v>1600</v>
      </c>
      <c r="DY132" s="53">
        <v>1594</v>
      </c>
      <c r="DZ132" s="53">
        <v>1586</v>
      </c>
      <c r="EA132" s="53">
        <v>1598</v>
      </c>
      <c r="EB132" s="53">
        <v>1600</v>
      </c>
      <c r="EC132" s="53">
        <v>1583</v>
      </c>
      <c r="ED132" s="53">
        <v>1579</v>
      </c>
      <c r="EE132" s="54">
        <v>1572</v>
      </c>
    </row>
    <row r="133" spans="2:135" ht="12.5" x14ac:dyDescent="0.25">
      <c r="B133" s="50"/>
      <c r="C133" s="51" t="s">
        <v>215</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215</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3">
        <v>7288</v>
      </c>
      <c r="DT133" s="53">
        <v>7302</v>
      </c>
      <c r="DU133" s="53">
        <v>7318</v>
      </c>
      <c r="DV133" s="54">
        <v>7399</v>
      </c>
      <c r="DW133" s="52">
        <v>7436</v>
      </c>
      <c r="DX133" s="53">
        <v>7506</v>
      </c>
      <c r="DY133" s="53">
        <v>7505</v>
      </c>
      <c r="DZ133" s="53">
        <v>7539</v>
      </c>
      <c r="EA133" s="53">
        <v>7564</v>
      </c>
      <c r="EB133" s="53">
        <v>7568</v>
      </c>
      <c r="EC133" s="53">
        <v>7527</v>
      </c>
      <c r="ED133" s="53">
        <v>7533</v>
      </c>
      <c r="EE133" s="54">
        <v>7517</v>
      </c>
    </row>
    <row r="134" spans="2:135" ht="12.5" x14ac:dyDescent="0.25">
      <c r="B134" s="50"/>
      <c r="C134" s="51" t="s">
        <v>216</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216</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3">
        <v>327</v>
      </c>
      <c r="DT134" s="53">
        <v>327</v>
      </c>
      <c r="DU134" s="53">
        <v>338</v>
      </c>
      <c r="DV134" s="54">
        <v>342</v>
      </c>
      <c r="DW134" s="52">
        <v>341</v>
      </c>
      <c r="DX134" s="53">
        <v>342</v>
      </c>
      <c r="DY134" s="53">
        <v>347</v>
      </c>
      <c r="DZ134" s="53">
        <v>352</v>
      </c>
      <c r="EA134" s="53">
        <v>354</v>
      </c>
      <c r="EB134" s="53">
        <v>362</v>
      </c>
      <c r="EC134" s="53">
        <v>359</v>
      </c>
      <c r="ED134" s="53">
        <v>357</v>
      </c>
      <c r="EE134" s="54">
        <v>361</v>
      </c>
    </row>
    <row r="135" spans="2:135" ht="12.5" x14ac:dyDescent="0.25">
      <c r="B135" s="50"/>
      <c r="C135" s="51" t="s">
        <v>217</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217</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3">
        <v>42387</v>
      </c>
      <c r="DT135" s="53">
        <v>42694</v>
      </c>
      <c r="DU135" s="53">
        <v>42640</v>
      </c>
      <c r="DV135" s="54">
        <v>42927</v>
      </c>
      <c r="DW135" s="52">
        <v>42697</v>
      </c>
      <c r="DX135" s="53">
        <v>43054</v>
      </c>
      <c r="DY135" s="53">
        <v>43221</v>
      </c>
      <c r="DZ135" s="53">
        <v>43521</v>
      </c>
      <c r="EA135" s="53">
        <v>43592</v>
      </c>
      <c r="EB135" s="53">
        <v>43492</v>
      </c>
      <c r="EC135" s="53">
        <v>43492</v>
      </c>
      <c r="ED135" s="53">
        <v>43527</v>
      </c>
      <c r="EE135" s="54">
        <v>43486</v>
      </c>
    </row>
    <row r="136" spans="2:135" ht="12.5" x14ac:dyDescent="0.25">
      <c r="B136" s="50"/>
      <c r="C136" s="51" t="s">
        <v>218</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218</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3">
        <v>203</v>
      </c>
      <c r="DT136" s="53">
        <v>212</v>
      </c>
      <c r="DU136" s="53">
        <v>219</v>
      </c>
      <c r="DV136" s="54">
        <v>225</v>
      </c>
      <c r="DW136" s="52">
        <v>226</v>
      </c>
      <c r="DX136" s="53">
        <v>228</v>
      </c>
      <c r="DY136" s="53">
        <v>229</v>
      </c>
      <c r="DZ136" s="53">
        <v>231</v>
      </c>
      <c r="EA136" s="53">
        <v>232</v>
      </c>
      <c r="EB136" s="53">
        <v>231</v>
      </c>
      <c r="EC136" s="53">
        <v>231</v>
      </c>
      <c r="ED136" s="53">
        <v>240</v>
      </c>
      <c r="EE136" s="54">
        <v>245</v>
      </c>
    </row>
    <row r="137" spans="2:135" ht="12.5" x14ac:dyDescent="0.25">
      <c r="B137" s="50"/>
      <c r="C137" s="51" t="s">
        <v>219</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219</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3">
        <v>707</v>
      </c>
      <c r="DT137" s="53">
        <v>723</v>
      </c>
      <c r="DU137" s="53">
        <v>735</v>
      </c>
      <c r="DV137" s="54">
        <v>749</v>
      </c>
      <c r="DW137" s="52">
        <v>768</v>
      </c>
      <c r="DX137" s="53">
        <v>780</v>
      </c>
      <c r="DY137" s="53">
        <v>784</v>
      </c>
      <c r="DZ137" s="53">
        <v>803</v>
      </c>
      <c r="EA137" s="53">
        <v>817</v>
      </c>
      <c r="EB137" s="53">
        <v>832</v>
      </c>
      <c r="EC137" s="53">
        <v>841</v>
      </c>
      <c r="ED137" s="53">
        <v>826</v>
      </c>
      <c r="EE137" s="54">
        <v>846</v>
      </c>
    </row>
    <row r="138" spans="2:135" ht="12.5" x14ac:dyDescent="0.25">
      <c r="B138" s="50"/>
      <c r="C138" s="51" t="s">
        <v>220</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220</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3">
        <v>1120</v>
      </c>
      <c r="DT138" s="53">
        <v>1150</v>
      </c>
      <c r="DU138" s="53">
        <v>1169</v>
      </c>
      <c r="DV138" s="54">
        <v>1196</v>
      </c>
      <c r="DW138" s="52">
        <v>1267</v>
      </c>
      <c r="DX138" s="53">
        <v>1276</v>
      </c>
      <c r="DY138" s="53">
        <v>1286</v>
      </c>
      <c r="DZ138" s="53">
        <v>1288</v>
      </c>
      <c r="EA138" s="53">
        <v>1296</v>
      </c>
      <c r="EB138" s="53">
        <v>1311</v>
      </c>
      <c r="EC138" s="53">
        <v>1348</v>
      </c>
      <c r="ED138" s="53">
        <v>1336</v>
      </c>
      <c r="EE138" s="54">
        <v>1357</v>
      </c>
    </row>
    <row r="139" spans="2:135" ht="12.5" x14ac:dyDescent="0.25">
      <c r="B139" s="50"/>
      <c r="C139" s="51" t="s">
        <v>221</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221</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3">
        <v>18512</v>
      </c>
      <c r="DT139" s="53">
        <v>18552</v>
      </c>
      <c r="DU139" s="53">
        <v>18535</v>
      </c>
      <c r="DV139" s="54">
        <v>18660</v>
      </c>
      <c r="DW139" s="52">
        <v>18594</v>
      </c>
      <c r="DX139" s="53">
        <v>18772</v>
      </c>
      <c r="DY139" s="53">
        <v>18771</v>
      </c>
      <c r="DZ139" s="53">
        <v>18884</v>
      </c>
      <c r="EA139" s="53">
        <v>18883</v>
      </c>
      <c r="EB139" s="53">
        <v>18912</v>
      </c>
      <c r="EC139" s="53">
        <v>18990</v>
      </c>
      <c r="ED139" s="53">
        <v>18817</v>
      </c>
      <c r="EE139" s="54">
        <v>18921</v>
      </c>
    </row>
    <row r="140" spans="2:135" ht="12.5" x14ac:dyDescent="0.25">
      <c r="B140" s="50"/>
      <c r="C140" s="51" t="s">
        <v>222</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222</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3">
        <v>3325</v>
      </c>
      <c r="DT140" s="53">
        <v>3500</v>
      </c>
      <c r="DU140" s="53">
        <v>3580</v>
      </c>
      <c r="DV140" s="54">
        <v>3614</v>
      </c>
      <c r="DW140" s="52">
        <v>3632</v>
      </c>
      <c r="DX140" s="53">
        <v>3657</v>
      </c>
      <c r="DY140" s="53">
        <v>3736</v>
      </c>
      <c r="DZ140" s="53">
        <v>3750</v>
      </c>
      <c r="EA140" s="53">
        <v>3814</v>
      </c>
      <c r="EB140" s="53">
        <v>3865</v>
      </c>
      <c r="EC140" s="53">
        <v>3912</v>
      </c>
      <c r="ED140" s="53">
        <v>3764</v>
      </c>
      <c r="EE140" s="54">
        <v>3784</v>
      </c>
    </row>
    <row r="141" spans="2:135" ht="12.5" x14ac:dyDescent="0.25">
      <c r="B141" s="50"/>
      <c r="C141" s="51" t="s">
        <v>223</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223</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3">
        <v>5127</v>
      </c>
      <c r="DT141" s="53">
        <v>5104</v>
      </c>
      <c r="DU141" s="53">
        <v>5107</v>
      </c>
      <c r="DV141" s="54">
        <v>5133</v>
      </c>
      <c r="DW141" s="52">
        <v>5120</v>
      </c>
      <c r="DX141" s="53">
        <v>5140</v>
      </c>
      <c r="DY141" s="53">
        <v>5190</v>
      </c>
      <c r="DZ141" s="53">
        <v>5201</v>
      </c>
      <c r="EA141" s="53">
        <v>5226</v>
      </c>
      <c r="EB141" s="53">
        <v>5468</v>
      </c>
      <c r="EC141" s="53">
        <v>6493</v>
      </c>
      <c r="ED141" s="53">
        <v>9581</v>
      </c>
      <c r="EE141" s="54">
        <v>9641</v>
      </c>
    </row>
    <row r="142" spans="2:135" ht="12.5" x14ac:dyDescent="0.25">
      <c r="B142" s="50"/>
      <c r="C142" s="51" t="s">
        <v>224</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224</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3">
        <v>5823</v>
      </c>
      <c r="DT142" s="53">
        <v>5864</v>
      </c>
      <c r="DU142" s="53">
        <v>5870</v>
      </c>
      <c r="DV142" s="54">
        <v>5870</v>
      </c>
      <c r="DW142" s="52">
        <v>5898</v>
      </c>
      <c r="DX142" s="53">
        <v>5940</v>
      </c>
      <c r="DY142" s="53">
        <v>5980</v>
      </c>
      <c r="DZ142" s="53">
        <v>5936</v>
      </c>
      <c r="EA142" s="53">
        <v>5956</v>
      </c>
      <c r="EB142" s="53">
        <v>5975</v>
      </c>
      <c r="EC142" s="53">
        <v>6107</v>
      </c>
      <c r="ED142" s="53">
        <v>5928</v>
      </c>
      <c r="EE142" s="54">
        <v>5908</v>
      </c>
    </row>
    <row r="143" spans="2:135" ht="12.5" x14ac:dyDescent="0.25">
      <c r="B143" s="50"/>
      <c r="C143" s="51" t="s">
        <v>225</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225</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3">
        <v>9385</v>
      </c>
      <c r="DT143" s="53">
        <v>9440</v>
      </c>
      <c r="DU143" s="53">
        <v>9451</v>
      </c>
      <c r="DV143" s="54">
        <v>9548</v>
      </c>
      <c r="DW143" s="52">
        <v>9498</v>
      </c>
      <c r="DX143" s="53">
        <v>9594</v>
      </c>
      <c r="DY143" s="53">
        <v>9814</v>
      </c>
      <c r="DZ143" s="53">
        <v>9869</v>
      </c>
      <c r="EA143" s="53">
        <v>9866</v>
      </c>
      <c r="EB143" s="53">
        <v>9883</v>
      </c>
      <c r="EC143" s="53">
        <v>9928</v>
      </c>
      <c r="ED143" s="53">
        <v>9755</v>
      </c>
      <c r="EE143" s="54">
        <v>9815</v>
      </c>
    </row>
    <row r="144" spans="2:135" ht="12.5" x14ac:dyDescent="0.25">
      <c r="B144" s="50"/>
      <c r="C144" s="51" t="s">
        <v>226</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226</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3">
        <v>339</v>
      </c>
      <c r="DT144" s="53">
        <v>344</v>
      </c>
      <c r="DU144" s="53">
        <v>343</v>
      </c>
      <c r="DV144" s="54">
        <v>349</v>
      </c>
      <c r="DW144" s="52">
        <v>357</v>
      </c>
      <c r="DX144" s="53">
        <v>352</v>
      </c>
      <c r="DY144" s="53">
        <v>362</v>
      </c>
      <c r="DZ144" s="53">
        <v>371</v>
      </c>
      <c r="EA144" s="53">
        <v>365</v>
      </c>
      <c r="EB144" s="53">
        <v>371</v>
      </c>
      <c r="EC144" s="53">
        <v>373</v>
      </c>
      <c r="ED144" s="53">
        <v>368</v>
      </c>
      <c r="EE144" s="54">
        <v>379</v>
      </c>
    </row>
    <row r="145" spans="2:135" ht="12.5" x14ac:dyDescent="0.25">
      <c r="B145" s="50"/>
      <c r="C145" s="51" t="s">
        <v>227</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227</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3">
        <v>1357</v>
      </c>
      <c r="DT145" s="53">
        <v>1373</v>
      </c>
      <c r="DU145" s="53">
        <v>1386</v>
      </c>
      <c r="DV145" s="54">
        <v>1429</v>
      </c>
      <c r="DW145" s="52">
        <v>1531</v>
      </c>
      <c r="DX145" s="53">
        <v>1574</v>
      </c>
      <c r="DY145" s="53">
        <v>1578</v>
      </c>
      <c r="DZ145" s="53">
        <v>1567</v>
      </c>
      <c r="EA145" s="53">
        <v>1573</v>
      </c>
      <c r="EB145" s="53">
        <v>1589</v>
      </c>
      <c r="EC145" s="53">
        <v>1594</v>
      </c>
      <c r="ED145" s="53">
        <v>1565</v>
      </c>
      <c r="EE145" s="54">
        <v>1619</v>
      </c>
    </row>
    <row r="146" spans="2:135" ht="12.5" x14ac:dyDescent="0.25">
      <c r="B146" s="50"/>
      <c r="C146" s="51" t="s">
        <v>228</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228</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3">
        <v>447</v>
      </c>
      <c r="DT146" s="53">
        <v>444</v>
      </c>
      <c r="DU146" s="53">
        <v>445</v>
      </c>
      <c r="DV146" s="54">
        <v>445</v>
      </c>
      <c r="DW146" s="52">
        <v>450</v>
      </c>
      <c r="DX146" s="53">
        <v>455</v>
      </c>
      <c r="DY146" s="53">
        <v>465</v>
      </c>
      <c r="DZ146" s="53">
        <v>481</v>
      </c>
      <c r="EA146" s="53">
        <v>486</v>
      </c>
      <c r="EB146" s="53">
        <v>493</v>
      </c>
      <c r="EC146" s="53">
        <v>501</v>
      </c>
      <c r="ED146" s="53">
        <v>502</v>
      </c>
      <c r="EE146" s="54">
        <v>507</v>
      </c>
    </row>
    <row r="147" spans="2:135" ht="12.5" x14ac:dyDescent="0.25">
      <c r="B147" s="50"/>
      <c r="C147" s="51" t="s">
        <v>229</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229</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3">
        <v>1414</v>
      </c>
      <c r="DT147" s="53">
        <v>1461</v>
      </c>
      <c r="DU147" s="53">
        <v>1457</v>
      </c>
      <c r="DV147" s="54">
        <v>1452</v>
      </c>
      <c r="DW147" s="52">
        <v>1462</v>
      </c>
      <c r="DX147" s="53">
        <v>1421</v>
      </c>
      <c r="DY147" s="53">
        <v>1428</v>
      </c>
      <c r="DZ147" s="53">
        <v>1453</v>
      </c>
      <c r="EA147" s="53">
        <v>1480</v>
      </c>
      <c r="EB147" s="53">
        <v>1335</v>
      </c>
      <c r="EC147" s="53">
        <v>1275</v>
      </c>
      <c r="ED147" s="53">
        <v>1276</v>
      </c>
      <c r="EE147" s="54">
        <v>1281</v>
      </c>
    </row>
    <row r="148" spans="2:135" ht="12.5" x14ac:dyDescent="0.25">
      <c r="B148" s="50"/>
      <c r="C148" s="51" t="s">
        <v>230</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230</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3">
        <v>2810</v>
      </c>
      <c r="DT148" s="53">
        <v>2930</v>
      </c>
      <c r="DU148" s="53">
        <v>2959</v>
      </c>
      <c r="DV148" s="54">
        <v>3002</v>
      </c>
      <c r="DW148" s="52">
        <v>3020</v>
      </c>
      <c r="DX148" s="53">
        <v>3035</v>
      </c>
      <c r="DY148" s="53">
        <v>3062</v>
      </c>
      <c r="DZ148" s="53">
        <v>3116</v>
      </c>
      <c r="EA148" s="53">
        <v>3133</v>
      </c>
      <c r="EB148" s="53">
        <v>3158</v>
      </c>
      <c r="EC148" s="53">
        <v>3192</v>
      </c>
      <c r="ED148" s="53">
        <v>3418</v>
      </c>
      <c r="EE148" s="54">
        <v>3389</v>
      </c>
    </row>
    <row r="149" spans="2:135" ht="12.5" x14ac:dyDescent="0.25">
      <c r="B149" s="50"/>
      <c r="C149" s="51" t="s">
        <v>231</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231</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3">
        <v>730</v>
      </c>
      <c r="DT149" s="53">
        <v>738</v>
      </c>
      <c r="DU149" s="53">
        <v>749</v>
      </c>
      <c r="DV149" s="54">
        <v>762</v>
      </c>
      <c r="DW149" s="52">
        <v>769</v>
      </c>
      <c r="DX149" s="53">
        <v>773</v>
      </c>
      <c r="DY149" s="53">
        <v>795</v>
      </c>
      <c r="DZ149" s="53">
        <v>797</v>
      </c>
      <c r="EA149" s="53">
        <v>811</v>
      </c>
      <c r="EB149" s="53">
        <v>805</v>
      </c>
      <c r="EC149" s="53">
        <v>805</v>
      </c>
      <c r="ED149" s="53">
        <v>809</v>
      </c>
      <c r="EE149" s="54">
        <v>829</v>
      </c>
    </row>
    <row r="150" spans="2:135" ht="12.5" x14ac:dyDescent="0.25">
      <c r="B150" s="50"/>
      <c r="C150" s="51" t="s">
        <v>232</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232</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3">
        <v>1785</v>
      </c>
      <c r="DT150" s="53">
        <v>1813</v>
      </c>
      <c r="DU150" s="53">
        <v>1813</v>
      </c>
      <c r="DV150" s="54">
        <v>1812</v>
      </c>
      <c r="DW150" s="52">
        <v>1829</v>
      </c>
      <c r="DX150" s="53">
        <v>1813</v>
      </c>
      <c r="DY150" s="53">
        <v>1825</v>
      </c>
      <c r="DZ150" s="53">
        <v>1844</v>
      </c>
      <c r="EA150" s="53">
        <v>1852</v>
      </c>
      <c r="EB150" s="53">
        <v>1868</v>
      </c>
      <c r="EC150" s="53">
        <v>1890</v>
      </c>
      <c r="ED150" s="53">
        <v>1877</v>
      </c>
      <c r="EE150" s="54">
        <v>1913</v>
      </c>
    </row>
    <row r="151" spans="2:135" ht="12.5" x14ac:dyDescent="0.25">
      <c r="B151" s="50"/>
      <c r="C151" s="51" t="s">
        <v>233</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233</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3">
        <v>238</v>
      </c>
      <c r="DT151" s="53">
        <v>262</v>
      </c>
      <c r="DU151" s="53">
        <v>260</v>
      </c>
      <c r="DV151" s="54">
        <v>259</v>
      </c>
      <c r="DW151" s="52">
        <v>257</v>
      </c>
      <c r="DX151" s="53">
        <v>250</v>
      </c>
      <c r="DY151" s="53">
        <v>250</v>
      </c>
      <c r="DZ151" s="53">
        <v>253</v>
      </c>
      <c r="EA151" s="53">
        <v>251</v>
      </c>
      <c r="EB151" s="53">
        <v>255</v>
      </c>
      <c r="EC151" s="53">
        <v>254</v>
      </c>
      <c r="ED151" s="53">
        <v>254</v>
      </c>
      <c r="EE151" s="54">
        <v>267</v>
      </c>
    </row>
    <row r="152" spans="2:135" ht="12.5" x14ac:dyDescent="0.25">
      <c r="B152" s="50"/>
      <c r="C152" s="51" t="s">
        <v>234</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234</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3">
        <v>5116</v>
      </c>
      <c r="DT152" s="53">
        <v>5116</v>
      </c>
      <c r="DU152" s="53">
        <v>5099</v>
      </c>
      <c r="DV152" s="54">
        <v>5161</v>
      </c>
      <c r="DW152" s="52">
        <v>5128</v>
      </c>
      <c r="DX152" s="53">
        <v>5149</v>
      </c>
      <c r="DY152" s="53">
        <v>5160</v>
      </c>
      <c r="DZ152" s="53">
        <v>5180</v>
      </c>
      <c r="EA152" s="53">
        <v>5208</v>
      </c>
      <c r="EB152" s="53">
        <v>5230</v>
      </c>
      <c r="EC152" s="53">
        <v>5248</v>
      </c>
      <c r="ED152" s="53">
        <v>5242</v>
      </c>
      <c r="EE152" s="54">
        <v>5260</v>
      </c>
    </row>
    <row r="153" spans="2:135" ht="12.5" x14ac:dyDescent="0.25">
      <c r="B153" s="50"/>
      <c r="C153" s="51" t="s">
        <v>235</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235</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3">
        <v>4521</v>
      </c>
      <c r="DT153" s="53">
        <v>4583</v>
      </c>
      <c r="DU153" s="53">
        <v>4586</v>
      </c>
      <c r="DV153" s="54">
        <v>4619</v>
      </c>
      <c r="DW153" s="52">
        <v>4647</v>
      </c>
      <c r="DX153" s="53">
        <v>4704</v>
      </c>
      <c r="DY153" s="53">
        <v>4759</v>
      </c>
      <c r="DZ153" s="53">
        <v>4802</v>
      </c>
      <c r="EA153" s="53">
        <v>4877</v>
      </c>
      <c r="EB153" s="53">
        <v>4960</v>
      </c>
      <c r="EC153" s="53">
        <v>4967</v>
      </c>
      <c r="ED153" s="53">
        <v>4945</v>
      </c>
      <c r="EE153" s="54">
        <v>4954</v>
      </c>
    </row>
    <row r="154" spans="2:135" ht="12.5" x14ac:dyDescent="0.25">
      <c r="B154" s="50"/>
      <c r="C154" s="51" t="s">
        <v>236</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236</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3">
        <v>663</v>
      </c>
      <c r="DT154" s="53">
        <v>670</v>
      </c>
      <c r="DU154" s="53">
        <v>664</v>
      </c>
      <c r="DV154" s="54">
        <v>669</v>
      </c>
      <c r="DW154" s="52">
        <v>673</v>
      </c>
      <c r="DX154" s="53">
        <v>682</v>
      </c>
      <c r="DY154" s="53">
        <v>703</v>
      </c>
      <c r="DZ154" s="53">
        <v>705</v>
      </c>
      <c r="EA154" s="53">
        <v>703</v>
      </c>
      <c r="EB154" s="53">
        <v>706</v>
      </c>
      <c r="EC154" s="53">
        <v>705</v>
      </c>
      <c r="ED154" s="53">
        <v>700</v>
      </c>
      <c r="EE154" s="54">
        <v>707</v>
      </c>
    </row>
    <row r="155" spans="2:135" ht="12.5" x14ac:dyDescent="0.25">
      <c r="B155" s="50"/>
      <c r="C155" s="51" t="s">
        <v>237</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237</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3">
        <v>68556</v>
      </c>
      <c r="DT155" s="53">
        <v>68447</v>
      </c>
      <c r="DU155" s="53">
        <v>68344</v>
      </c>
      <c r="DV155" s="54">
        <v>68312</v>
      </c>
      <c r="DW155" s="52">
        <v>67765</v>
      </c>
      <c r="DX155" s="53">
        <v>68035</v>
      </c>
      <c r="DY155" s="53">
        <v>68909</v>
      </c>
      <c r="DZ155" s="53">
        <v>68975</v>
      </c>
      <c r="EA155" s="53">
        <v>69014</v>
      </c>
      <c r="EB155" s="53">
        <v>68793</v>
      </c>
      <c r="EC155" s="53">
        <v>67612</v>
      </c>
      <c r="ED155" s="53">
        <v>64597</v>
      </c>
      <c r="EE155" s="54">
        <v>64531</v>
      </c>
    </row>
    <row r="156" spans="2:135" ht="12.5" x14ac:dyDescent="0.25">
      <c r="B156" s="50"/>
      <c r="C156" s="51" t="s">
        <v>238</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238</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3">
        <v>2180</v>
      </c>
      <c r="DT156" s="53">
        <v>2152</v>
      </c>
      <c r="DU156" s="53">
        <v>2156</v>
      </c>
      <c r="DV156" s="54">
        <v>2156</v>
      </c>
      <c r="DW156" s="52">
        <v>2175</v>
      </c>
      <c r="DX156" s="53">
        <v>2154</v>
      </c>
      <c r="DY156" s="53">
        <v>2154</v>
      </c>
      <c r="DZ156" s="53">
        <v>2145</v>
      </c>
      <c r="EA156" s="53">
        <v>2166</v>
      </c>
      <c r="EB156" s="53">
        <v>2377</v>
      </c>
      <c r="EC156" s="53">
        <v>2410</v>
      </c>
      <c r="ED156" s="53">
        <v>2258</v>
      </c>
      <c r="EE156" s="54">
        <v>2280</v>
      </c>
    </row>
    <row r="157" spans="2:135" ht="12.5" x14ac:dyDescent="0.25">
      <c r="B157" s="50"/>
      <c r="C157" s="51" t="s">
        <v>239</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239</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3">
        <v>567</v>
      </c>
      <c r="DT157" s="53">
        <v>572</v>
      </c>
      <c r="DU157" s="53">
        <v>574</v>
      </c>
      <c r="DV157" s="54">
        <v>597</v>
      </c>
      <c r="DW157" s="52">
        <v>637</v>
      </c>
      <c r="DX157" s="53">
        <v>647</v>
      </c>
      <c r="DY157" s="53">
        <v>639</v>
      </c>
      <c r="DZ157" s="53">
        <v>657</v>
      </c>
      <c r="EA157" s="53">
        <v>666</v>
      </c>
      <c r="EB157" s="53">
        <v>683</v>
      </c>
      <c r="EC157" s="53">
        <v>681</v>
      </c>
      <c r="ED157" s="53">
        <v>668</v>
      </c>
      <c r="EE157" s="54">
        <v>712</v>
      </c>
    </row>
    <row r="158" spans="2:135" ht="12.5" x14ac:dyDescent="0.25">
      <c r="B158" s="50"/>
      <c r="C158" s="51" t="s">
        <v>240</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240</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3">
        <v>1247</v>
      </c>
      <c r="DT158" s="53">
        <v>1245</v>
      </c>
      <c r="DU158" s="53">
        <v>1265</v>
      </c>
      <c r="DV158" s="54">
        <v>1263</v>
      </c>
      <c r="DW158" s="52">
        <v>1274</v>
      </c>
      <c r="DX158" s="53">
        <v>1288</v>
      </c>
      <c r="DY158" s="53">
        <v>1309</v>
      </c>
      <c r="DZ158" s="53">
        <v>1301</v>
      </c>
      <c r="EA158" s="53">
        <v>1304</v>
      </c>
      <c r="EB158" s="53">
        <v>1316</v>
      </c>
      <c r="EC158" s="53">
        <v>1313</v>
      </c>
      <c r="ED158" s="53">
        <v>1291</v>
      </c>
      <c r="EE158" s="54">
        <v>1298</v>
      </c>
    </row>
    <row r="159" spans="2:135" ht="13" thickBot="1" x14ac:dyDescent="0.3">
      <c r="B159" s="69"/>
      <c r="C159" s="70" t="s">
        <v>241</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241</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2">
        <v>1002</v>
      </c>
      <c r="DT159" s="72">
        <v>1031</v>
      </c>
      <c r="DU159" s="72">
        <v>1041</v>
      </c>
      <c r="DV159" s="73">
        <v>991</v>
      </c>
      <c r="DW159" s="71">
        <v>973</v>
      </c>
      <c r="DX159" s="72">
        <v>997</v>
      </c>
      <c r="DY159" s="72">
        <v>1016</v>
      </c>
      <c r="DZ159" s="72">
        <v>1022</v>
      </c>
      <c r="EA159" s="72">
        <v>1037</v>
      </c>
      <c r="EB159" s="72">
        <v>1048</v>
      </c>
      <c r="EC159" s="72">
        <v>1053</v>
      </c>
      <c r="ED159" s="72">
        <v>1054</v>
      </c>
      <c r="EE159" s="73">
        <v>1094</v>
      </c>
    </row>
    <row r="160" spans="2:135" ht="13" thickBot="1" x14ac:dyDescent="0.3">
      <c r="B160" s="60" t="s">
        <v>242</v>
      </c>
      <c r="C160" s="61"/>
      <c r="D160" s="62">
        <f t="shared" ref="D160:BO160" si="25">SUM(D130:D159)</f>
        <v>63131</v>
      </c>
      <c r="E160" s="63">
        <f t="shared" si="25"/>
        <v>62074</v>
      </c>
      <c r="F160" s="63">
        <f t="shared" si="25"/>
        <v>63627</v>
      </c>
      <c r="G160" s="63">
        <f t="shared" si="25"/>
        <v>65517</v>
      </c>
      <c r="H160" s="63">
        <f t="shared" si="25"/>
        <v>66272</v>
      </c>
      <c r="I160" s="63">
        <f t="shared" si="25"/>
        <v>66629</v>
      </c>
      <c r="J160" s="63">
        <f t="shared" si="25"/>
        <v>68094</v>
      </c>
      <c r="K160" s="63">
        <f t="shared" si="25"/>
        <v>69854</v>
      </c>
      <c r="L160" s="63">
        <f t="shared" si="25"/>
        <v>70380</v>
      </c>
      <c r="M160" s="63">
        <f t="shared" si="25"/>
        <v>70767</v>
      </c>
      <c r="N160" s="63">
        <f t="shared" si="25"/>
        <v>71194</v>
      </c>
      <c r="O160" s="64">
        <f t="shared" si="25"/>
        <v>72333</v>
      </c>
      <c r="P160" s="63">
        <f t="shared" si="25"/>
        <v>72286</v>
      </c>
      <c r="Q160" s="63">
        <f t="shared" si="25"/>
        <v>72725</v>
      </c>
      <c r="R160" s="63">
        <f t="shared" si="25"/>
        <v>75177</v>
      </c>
      <c r="S160" s="63">
        <f t="shared" si="25"/>
        <v>76646</v>
      </c>
      <c r="T160" s="63">
        <f t="shared" si="25"/>
        <v>78037</v>
      </c>
      <c r="U160" s="63">
        <f t="shared" si="25"/>
        <v>79801</v>
      </c>
      <c r="V160" s="63">
        <f t="shared" si="25"/>
        <v>81226</v>
      </c>
      <c r="W160" s="63">
        <f t="shared" si="25"/>
        <v>76004</v>
      </c>
      <c r="X160" s="63">
        <f t="shared" si="25"/>
        <v>83061</v>
      </c>
      <c r="Y160" s="63">
        <f t="shared" si="25"/>
        <v>84110</v>
      </c>
      <c r="Z160" s="63">
        <f t="shared" si="25"/>
        <v>84607</v>
      </c>
      <c r="AA160" s="64">
        <f t="shared" si="25"/>
        <v>85159</v>
      </c>
      <c r="AB160" s="63">
        <f t="shared" si="25"/>
        <v>85402</v>
      </c>
      <c r="AC160" s="63">
        <f t="shared" si="25"/>
        <v>86184</v>
      </c>
      <c r="AD160" s="63">
        <f t="shared" si="25"/>
        <v>88185</v>
      </c>
      <c r="AE160" s="63">
        <f t="shared" si="25"/>
        <v>88810</v>
      </c>
      <c r="AF160" s="63">
        <f t="shared" si="25"/>
        <v>90088</v>
      </c>
      <c r="AG160" s="63">
        <f t="shared" si="25"/>
        <v>90861</v>
      </c>
      <c r="AH160" s="63">
        <f t="shared" si="25"/>
        <v>91368</v>
      </c>
      <c r="AI160" s="63">
        <f t="shared" si="25"/>
        <v>91558</v>
      </c>
      <c r="AJ160" s="63">
        <f t="shared" si="25"/>
        <v>92062</v>
      </c>
      <c r="AK160" s="63">
        <f t="shared" si="25"/>
        <v>92021</v>
      </c>
      <c r="AL160" s="63">
        <f t="shared" si="25"/>
        <v>93594</v>
      </c>
      <c r="AM160" s="64">
        <f t="shared" si="25"/>
        <v>93776</v>
      </c>
      <c r="AN160" s="63">
        <f t="shared" si="25"/>
        <v>94293</v>
      </c>
      <c r="AO160" s="63">
        <f t="shared" si="25"/>
        <v>95209</v>
      </c>
      <c r="AP160" s="63">
        <f t="shared" si="25"/>
        <v>97007</v>
      </c>
      <c r="AQ160" s="63">
        <f t="shared" si="25"/>
        <v>97769</v>
      </c>
      <c r="AR160" s="63">
        <f t="shared" si="25"/>
        <v>98783</v>
      </c>
      <c r="AS160" s="63">
        <f t="shared" si="25"/>
        <v>100377</v>
      </c>
      <c r="AT160" s="63">
        <f t="shared" si="25"/>
        <v>102931</v>
      </c>
      <c r="AU160" s="63">
        <f t="shared" si="25"/>
        <v>106806</v>
      </c>
      <c r="AV160" s="63">
        <f t="shared" si="25"/>
        <v>110524</v>
      </c>
      <c r="AW160" s="63">
        <f t="shared" si="25"/>
        <v>112331</v>
      </c>
      <c r="AX160" s="63">
        <f t="shared" si="25"/>
        <v>113508</v>
      </c>
      <c r="AY160" s="64">
        <f t="shared" si="25"/>
        <v>114980</v>
      </c>
      <c r="BA160" s="60" t="s">
        <v>242</v>
      </c>
      <c r="BB160" s="61"/>
      <c r="BC160" s="62">
        <f t="shared" si="25"/>
        <v>120363</v>
      </c>
      <c r="BD160" s="63">
        <f t="shared" si="25"/>
        <v>118518</v>
      </c>
      <c r="BE160" s="63">
        <f t="shared" si="25"/>
        <v>120265</v>
      </c>
      <c r="BF160" s="63">
        <f t="shared" si="25"/>
        <v>120694</v>
      </c>
      <c r="BG160" s="63">
        <f t="shared" si="25"/>
        <v>117760</v>
      </c>
      <c r="BH160" s="63">
        <f t="shared" si="25"/>
        <v>118298</v>
      </c>
      <c r="BI160" s="63">
        <f t="shared" si="25"/>
        <v>118999</v>
      </c>
      <c r="BJ160" s="63">
        <f t="shared" si="25"/>
        <v>119302</v>
      </c>
      <c r="BK160" s="63">
        <f t="shared" si="25"/>
        <v>119796</v>
      </c>
      <c r="BL160" s="63">
        <f t="shared" si="25"/>
        <v>120016</v>
      </c>
      <c r="BM160" s="63">
        <f t="shared" si="25"/>
        <v>120635</v>
      </c>
      <c r="BN160" s="64">
        <f t="shared" si="25"/>
        <v>120270</v>
      </c>
      <c r="BO160" s="62">
        <f t="shared" si="25"/>
        <v>120868</v>
      </c>
      <c r="BP160" s="63">
        <f t="shared" ref="BP160:DM160" si="26">SUM(BP130:BP159)</f>
        <v>122476</v>
      </c>
      <c r="BQ160" s="63">
        <f t="shared" si="26"/>
        <v>124266</v>
      </c>
      <c r="BR160" s="63">
        <f t="shared" si="26"/>
        <v>127098</v>
      </c>
      <c r="BS160" s="63">
        <f t="shared" si="26"/>
        <v>129161</v>
      </c>
      <c r="BT160" s="63">
        <f t="shared" si="26"/>
        <v>131702</v>
      </c>
      <c r="BU160" s="63">
        <f t="shared" si="26"/>
        <v>134046</v>
      </c>
      <c r="BV160" s="63">
        <f t="shared" si="26"/>
        <v>136012</v>
      </c>
      <c r="BW160" s="63">
        <f t="shared" si="26"/>
        <v>137895</v>
      </c>
      <c r="BX160" s="63">
        <f t="shared" si="26"/>
        <v>139880</v>
      </c>
      <c r="BY160" s="63">
        <f t="shared" si="26"/>
        <v>140554</v>
      </c>
      <c r="BZ160" s="64">
        <f t="shared" si="26"/>
        <v>141056</v>
      </c>
      <c r="CA160" s="62">
        <f t="shared" si="26"/>
        <v>141977</v>
      </c>
      <c r="CB160" s="63">
        <f t="shared" si="26"/>
        <v>143710</v>
      </c>
      <c r="CC160" s="63">
        <f t="shared" si="26"/>
        <v>148024</v>
      </c>
      <c r="CD160" s="63">
        <f t="shared" si="26"/>
        <v>151416</v>
      </c>
      <c r="CE160" s="63">
        <f t="shared" si="26"/>
        <v>153460</v>
      </c>
      <c r="CF160" s="63">
        <f t="shared" si="26"/>
        <v>156332</v>
      </c>
      <c r="CG160" s="63">
        <f t="shared" si="26"/>
        <v>157980</v>
      </c>
      <c r="CH160" s="63">
        <f t="shared" si="26"/>
        <v>159220</v>
      </c>
      <c r="CI160" s="63">
        <f t="shared" si="26"/>
        <v>159616</v>
      </c>
      <c r="CJ160" s="63">
        <f t="shared" si="26"/>
        <v>160661</v>
      </c>
      <c r="CK160" s="63">
        <f t="shared" si="26"/>
        <v>161381</v>
      </c>
      <c r="CL160" s="64">
        <f t="shared" si="26"/>
        <v>162100</v>
      </c>
      <c r="CM160" s="62">
        <f t="shared" si="26"/>
        <v>161588</v>
      </c>
      <c r="CN160" s="63">
        <f t="shared" si="26"/>
        <v>162041</v>
      </c>
      <c r="CO160" s="63">
        <f t="shared" si="26"/>
        <v>164705</v>
      </c>
      <c r="CP160" s="63">
        <f t="shared" si="26"/>
        <v>166482</v>
      </c>
      <c r="CQ160" s="63">
        <f t="shared" si="26"/>
        <v>167003</v>
      </c>
      <c r="CR160" s="63">
        <f t="shared" si="26"/>
        <v>167538</v>
      </c>
      <c r="CS160" s="63">
        <f t="shared" si="26"/>
        <v>167924</v>
      </c>
      <c r="CT160" s="63">
        <f t="shared" si="26"/>
        <v>169927</v>
      </c>
      <c r="CU160" s="63">
        <f t="shared" si="26"/>
        <v>170442</v>
      </c>
      <c r="CV160" s="63">
        <f t="shared" si="26"/>
        <v>171697</v>
      </c>
      <c r="CW160" s="63">
        <f t="shared" si="26"/>
        <v>172184</v>
      </c>
      <c r="CX160" s="64">
        <f t="shared" si="26"/>
        <v>174178</v>
      </c>
      <c r="CY160" s="62">
        <f t="shared" si="26"/>
        <v>172315</v>
      </c>
      <c r="CZ160" s="63">
        <f t="shared" si="26"/>
        <v>172291</v>
      </c>
      <c r="DA160" s="63">
        <f t="shared" si="26"/>
        <v>177826</v>
      </c>
      <c r="DB160" s="63">
        <f t="shared" si="26"/>
        <v>177090</v>
      </c>
      <c r="DC160" s="63">
        <f t="shared" si="26"/>
        <v>174103</v>
      </c>
      <c r="DD160" s="63">
        <f t="shared" si="26"/>
        <v>173950</v>
      </c>
      <c r="DE160" s="63">
        <f t="shared" si="26"/>
        <v>181632</v>
      </c>
      <c r="DF160" s="63">
        <f t="shared" si="26"/>
        <v>183989</v>
      </c>
      <c r="DG160" s="63">
        <f t="shared" si="26"/>
        <v>184154</v>
      </c>
      <c r="DH160" s="63">
        <f t="shared" si="26"/>
        <v>184532</v>
      </c>
      <c r="DI160" s="63">
        <f t="shared" si="26"/>
        <v>184483</v>
      </c>
      <c r="DJ160" s="64">
        <f t="shared" si="26"/>
        <v>184714</v>
      </c>
      <c r="DK160" s="62">
        <f t="shared" si="26"/>
        <v>184700</v>
      </c>
      <c r="DL160" s="63">
        <f t="shared" si="26"/>
        <v>184898</v>
      </c>
      <c r="DM160" s="63">
        <f t="shared" si="26"/>
        <v>186775</v>
      </c>
      <c r="DN160" s="63">
        <f t="shared" ref="DN160:DW160" si="27">SUM(DN130:DN159)</f>
        <v>188527</v>
      </c>
      <c r="DO160" s="63">
        <f t="shared" si="27"/>
        <v>189874</v>
      </c>
      <c r="DP160" s="63">
        <f t="shared" si="27"/>
        <v>190516</v>
      </c>
      <c r="DQ160" s="63">
        <f t="shared" si="27"/>
        <v>190938</v>
      </c>
      <c r="DR160" s="63">
        <f t="shared" si="27"/>
        <v>192505</v>
      </c>
      <c r="DS160" s="63">
        <f t="shared" si="27"/>
        <v>197902</v>
      </c>
      <c r="DT160" s="63">
        <f t="shared" si="27"/>
        <v>198684</v>
      </c>
      <c r="DU160" s="63">
        <f t="shared" si="27"/>
        <v>198728</v>
      </c>
      <c r="DV160" s="64">
        <f t="shared" si="27"/>
        <v>199636</v>
      </c>
      <c r="DW160" s="62">
        <f t="shared" si="27"/>
        <v>199068</v>
      </c>
      <c r="DX160" s="63">
        <f t="shared" ref="DX160:EE160" si="28">SUM(DX130:DX159)</f>
        <v>200298</v>
      </c>
      <c r="DY160" s="63">
        <f t="shared" si="28"/>
        <v>201952</v>
      </c>
      <c r="DZ160" s="63">
        <f t="shared" si="28"/>
        <v>202746</v>
      </c>
      <c r="EA160" s="63">
        <f t="shared" si="28"/>
        <v>203293</v>
      </c>
      <c r="EB160" s="63">
        <f t="shared" si="28"/>
        <v>203694</v>
      </c>
      <c r="EC160" s="63">
        <f t="shared" si="28"/>
        <v>203893</v>
      </c>
      <c r="ED160" s="63">
        <f t="shared" si="28"/>
        <v>203172</v>
      </c>
      <c r="EE160" s="64">
        <f t="shared" si="28"/>
        <v>203600</v>
      </c>
    </row>
    <row r="161" spans="2:135" ht="12.5" x14ac:dyDescent="0.25">
      <c r="B161" s="74">
        <v>8</v>
      </c>
      <c r="C161" s="65" t="s">
        <v>243</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243</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7">
        <v>222</v>
      </c>
      <c r="DT161" s="67">
        <v>232</v>
      </c>
      <c r="DU161" s="67">
        <v>220</v>
      </c>
      <c r="DV161" s="68">
        <v>175</v>
      </c>
      <c r="DW161" s="66">
        <v>157</v>
      </c>
      <c r="DX161" s="67">
        <v>149</v>
      </c>
      <c r="DY161" s="67">
        <v>154</v>
      </c>
      <c r="DZ161" s="67">
        <v>152</v>
      </c>
      <c r="EA161" s="67">
        <v>155</v>
      </c>
      <c r="EB161" s="67">
        <v>157</v>
      </c>
      <c r="EC161" s="67">
        <v>157</v>
      </c>
      <c r="ED161" s="67">
        <v>161</v>
      </c>
      <c r="EE161" s="68">
        <v>162</v>
      </c>
    </row>
    <row r="162" spans="2:135" ht="12.5" x14ac:dyDescent="0.25">
      <c r="B162" s="50"/>
      <c r="C162" s="51" t="s">
        <v>244</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244</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3">
        <v>119</v>
      </c>
      <c r="DT162" s="53">
        <v>127</v>
      </c>
      <c r="DU162" s="53">
        <v>130</v>
      </c>
      <c r="DV162" s="54">
        <v>129</v>
      </c>
      <c r="DW162" s="52">
        <v>134</v>
      </c>
      <c r="DX162" s="53">
        <v>138</v>
      </c>
      <c r="DY162" s="53">
        <v>152</v>
      </c>
      <c r="DZ162" s="53">
        <v>155</v>
      </c>
      <c r="EA162" s="53">
        <v>154</v>
      </c>
      <c r="EB162" s="53">
        <v>162</v>
      </c>
      <c r="EC162" s="53">
        <v>160</v>
      </c>
      <c r="ED162" s="53">
        <v>169</v>
      </c>
      <c r="EE162" s="54">
        <v>187</v>
      </c>
    </row>
    <row r="163" spans="2:135" ht="12.5" x14ac:dyDescent="0.25">
      <c r="B163" s="50"/>
      <c r="C163" s="51" t="s">
        <v>245</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245</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3">
        <v>7912</v>
      </c>
      <c r="DT163" s="53">
        <v>7912</v>
      </c>
      <c r="DU163" s="53">
        <v>7991</v>
      </c>
      <c r="DV163" s="54">
        <v>8050</v>
      </c>
      <c r="DW163" s="52">
        <v>8077</v>
      </c>
      <c r="DX163" s="53">
        <v>8128</v>
      </c>
      <c r="DY163" s="53">
        <v>8150</v>
      </c>
      <c r="DZ163" s="53">
        <v>8179</v>
      </c>
      <c r="EA163" s="53">
        <v>8206</v>
      </c>
      <c r="EB163" s="53">
        <v>8260</v>
      </c>
      <c r="EC163" s="53">
        <v>8295</v>
      </c>
      <c r="ED163" s="53">
        <v>8151</v>
      </c>
      <c r="EE163" s="54">
        <v>8178</v>
      </c>
    </row>
    <row r="164" spans="2:135" ht="12.5" x14ac:dyDescent="0.25">
      <c r="B164" s="50"/>
      <c r="C164" s="51" t="s">
        <v>246</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247</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3">
        <v>5165</v>
      </c>
      <c r="DT164" s="53">
        <v>5215</v>
      </c>
      <c r="DU164" s="53">
        <v>5219</v>
      </c>
      <c r="DV164" s="54">
        <v>5229</v>
      </c>
      <c r="DW164" s="52">
        <v>5230</v>
      </c>
      <c r="DX164" s="53">
        <v>5237</v>
      </c>
      <c r="DY164" s="53">
        <v>5278</v>
      </c>
      <c r="DZ164" s="53">
        <v>5330</v>
      </c>
      <c r="EA164" s="53">
        <v>5360</v>
      </c>
      <c r="EB164" s="53">
        <v>5384</v>
      </c>
      <c r="EC164" s="53">
        <v>5381</v>
      </c>
      <c r="ED164" s="53">
        <v>5317</v>
      </c>
      <c r="EE164" s="54">
        <v>5340</v>
      </c>
    </row>
    <row r="165" spans="2:135" ht="12.5" x14ac:dyDescent="0.25">
      <c r="B165" s="50"/>
      <c r="C165" s="51" t="s">
        <v>247</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248</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3">
        <v>4982</v>
      </c>
      <c r="DT165" s="53">
        <v>4992</v>
      </c>
      <c r="DU165" s="53">
        <v>4988</v>
      </c>
      <c r="DV165" s="54">
        <v>5011</v>
      </c>
      <c r="DW165" s="52">
        <v>4986</v>
      </c>
      <c r="DX165" s="53">
        <v>5018</v>
      </c>
      <c r="DY165" s="53">
        <v>5069</v>
      </c>
      <c r="DZ165" s="53">
        <v>5082</v>
      </c>
      <c r="EA165" s="53">
        <v>5075</v>
      </c>
      <c r="EB165" s="53">
        <v>5135</v>
      </c>
      <c r="EC165" s="53">
        <v>5184</v>
      </c>
      <c r="ED165" s="53">
        <v>5133</v>
      </c>
      <c r="EE165" s="54">
        <v>5188</v>
      </c>
    </row>
    <row r="166" spans="2:135" ht="12.5" x14ac:dyDescent="0.25">
      <c r="B166" s="50"/>
      <c r="C166" s="51" t="s">
        <v>248</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249</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3">
        <v>25806</v>
      </c>
      <c r="DT166" s="53">
        <v>25905</v>
      </c>
      <c r="DU166" s="53">
        <v>25948</v>
      </c>
      <c r="DV166" s="54">
        <v>26035</v>
      </c>
      <c r="DW166" s="52">
        <v>25901</v>
      </c>
      <c r="DX166" s="53">
        <v>25974</v>
      </c>
      <c r="DY166" s="53">
        <v>25984</v>
      </c>
      <c r="DZ166" s="53">
        <v>26156</v>
      </c>
      <c r="EA166" s="53">
        <v>26189</v>
      </c>
      <c r="EB166" s="53">
        <v>26089</v>
      </c>
      <c r="EC166" s="53">
        <v>25748</v>
      </c>
      <c r="ED166" s="53">
        <v>26011</v>
      </c>
      <c r="EE166" s="54">
        <v>25818</v>
      </c>
    </row>
    <row r="167" spans="2:135" ht="12.5" x14ac:dyDescent="0.25">
      <c r="B167" s="50"/>
      <c r="C167" s="51" t="s">
        <v>249</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255</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3">
        <v>77121</v>
      </c>
      <c r="DT167" s="53">
        <v>77250</v>
      </c>
      <c r="DU167" s="53">
        <v>77225</v>
      </c>
      <c r="DV167" s="54">
        <v>77298</v>
      </c>
      <c r="DW167" s="52">
        <v>76620</v>
      </c>
      <c r="DX167" s="53">
        <v>76764</v>
      </c>
      <c r="DY167" s="53">
        <v>78289</v>
      </c>
      <c r="DZ167" s="53">
        <v>78545</v>
      </c>
      <c r="EA167" s="53">
        <v>78740</v>
      </c>
      <c r="EB167" s="53">
        <v>77108</v>
      </c>
      <c r="EC167" s="53">
        <v>77159</v>
      </c>
      <c r="ED167" s="53">
        <v>77453</v>
      </c>
      <c r="EE167" s="54">
        <v>76932</v>
      </c>
    </row>
    <row r="168" spans="2:135" ht="12.5" x14ac:dyDescent="0.25">
      <c r="B168" s="50"/>
      <c r="C168" s="51" t="s">
        <v>250</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256</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3">
        <v>1024</v>
      </c>
      <c r="DT168" s="53">
        <v>1034</v>
      </c>
      <c r="DU168" s="53">
        <v>1039</v>
      </c>
      <c r="DV168" s="54">
        <v>1032</v>
      </c>
      <c r="DW168" s="52">
        <v>1058</v>
      </c>
      <c r="DX168" s="53">
        <v>1069</v>
      </c>
      <c r="DY168" s="53">
        <v>1062</v>
      </c>
      <c r="DZ168" s="53">
        <v>1055</v>
      </c>
      <c r="EA168" s="53">
        <v>1056</v>
      </c>
      <c r="EB168" s="53">
        <v>1064</v>
      </c>
      <c r="EC168" s="53">
        <v>1076</v>
      </c>
      <c r="ED168" s="53">
        <v>1067</v>
      </c>
      <c r="EE168" s="54">
        <v>1077</v>
      </c>
    </row>
    <row r="169" spans="2:135" ht="12.5" x14ac:dyDescent="0.25">
      <c r="B169" s="50"/>
      <c r="C169" s="51" t="s">
        <v>251</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257</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3">
        <v>36198</v>
      </c>
      <c r="DT169" s="53">
        <v>36331</v>
      </c>
      <c r="DU169" s="53">
        <v>36247</v>
      </c>
      <c r="DV169" s="54">
        <v>36514</v>
      </c>
      <c r="DW169" s="52">
        <v>36583</v>
      </c>
      <c r="DX169" s="53">
        <v>36714</v>
      </c>
      <c r="DY169" s="53">
        <v>36803</v>
      </c>
      <c r="DZ169" s="53">
        <v>36975</v>
      </c>
      <c r="EA169" s="53">
        <v>36959</v>
      </c>
      <c r="EB169" s="53">
        <v>36981</v>
      </c>
      <c r="EC169" s="53">
        <v>36975</v>
      </c>
      <c r="ED169" s="53">
        <v>37391</v>
      </c>
      <c r="EE169" s="54">
        <v>37509</v>
      </c>
    </row>
    <row r="170" spans="2:135" ht="12.5" x14ac:dyDescent="0.25">
      <c r="B170" s="50"/>
      <c r="C170" s="51" t="s">
        <v>252</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258</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3">
        <v>7609</v>
      </c>
      <c r="DT170" s="53">
        <v>7614</v>
      </c>
      <c r="DU170" s="53">
        <v>7675</v>
      </c>
      <c r="DV170" s="54">
        <v>7732</v>
      </c>
      <c r="DW170" s="52">
        <v>7703</v>
      </c>
      <c r="DX170" s="53">
        <v>7747</v>
      </c>
      <c r="DY170" s="53">
        <v>7718</v>
      </c>
      <c r="DZ170" s="53">
        <v>7729</v>
      </c>
      <c r="EA170" s="53">
        <v>7731</v>
      </c>
      <c r="EB170" s="53">
        <v>7731</v>
      </c>
      <c r="EC170" s="53">
        <v>7819</v>
      </c>
      <c r="ED170" s="53">
        <v>7752</v>
      </c>
      <c r="EE170" s="54">
        <v>7698</v>
      </c>
    </row>
    <row r="171" spans="2:135" ht="12.5" x14ac:dyDescent="0.25">
      <c r="B171" s="50"/>
      <c r="C171" s="51" t="s">
        <v>253</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260</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3">
        <v>1011</v>
      </c>
      <c r="DT171" s="53">
        <v>1015</v>
      </c>
      <c r="DU171" s="53">
        <v>1026</v>
      </c>
      <c r="DV171" s="54">
        <v>1029</v>
      </c>
      <c r="DW171" s="52">
        <v>1063</v>
      </c>
      <c r="DX171" s="53">
        <v>1102</v>
      </c>
      <c r="DY171" s="53">
        <v>1124</v>
      </c>
      <c r="DZ171" s="53">
        <v>1150</v>
      </c>
      <c r="EA171" s="53">
        <v>1175</v>
      </c>
      <c r="EB171" s="53">
        <v>1212</v>
      </c>
      <c r="EC171" s="53">
        <v>1237</v>
      </c>
      <c r="ED171" s="53">
        <v>1242</v>
      </c>
      <c r="EE171" s="54">
        <v>1272</v>
      </c>
    </row>
    <row r="172" spans="2:135" ht="12.5" x14ac:dyDescent="0.25">
      <c r="B172" s="50"/>
      <c r="C172" s="51" t="s">
        <v>254</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261</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3">
        <v>19091</v>
      </c>
      <c r="DT172" s="53">
        <v>16792</v>
      </c>
      <c r="DU172" s="53">
        <v>16776</v>
      </c>
      <c r="DV172" s="54">
        <v>16873</v>
      </c>
      <c r="DW172" s="52">
        <v>16858</v>
      </c>
      <c r="DX172" s="53">
        <v>16886</v>
      </c>
      <c r="DY172" s="53">
        <v>17112</v>
      </c>
      <c r="DZ172" s="53">
        <v>17186</v>
      </c>
      <c r="EA172" s="53">
        <v>17306</v>
      </c>
      <c r="EB172" s="53">
        <v>18614</v>
      </c>
      <c r="EC172" s="53">
        <v>26962</v>
      </c>
      <c r="ED172" s="53">
        <v>26773</v>
      </c>
      <c r="EE172" s="54">
        <v>26653</v>
      </c>
    </row>
    <row r="173" spans="2:135" ht="12.5" x14ac:dyDescent="0.25">
      <c r="B173" s="50"/>
      <c r="C173" s="51" t="s">
        <v>255</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262</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3">
        <v>5777</v>
      </c>
      <c r="DT173" s="53">
        <v>5822</v>
      </c>
      <c r="DU173" s="53">
        <v>5845</v>
      </c>
      <c r="DV173" s="54">
        <v>5919</v>
      </c>
      <c r="DW173" s="52">
        <v>5950</v>
      </c>
      <c r="DX173" s="53">
        <v>5988</v>
      </c>
      <c r="DY173" s="53">
        <v>6013</v>
      </c>
      <c r="DZ173" s="53">
        <v>6018</v>
      </c>
      <c r="EA173" s="53">
        <v>6007</v>
      </c>
      <c r="EB173" s="53">
        <v>6061</v>
      </c>
      <c r="EC173" s="53">
        <v>6107</v>
      </c>
      <c r="ED173" s="53">
        <v>6073</v>
      </c>
      <c r="EE173" s="54">
        <v>6079</v>
      </c>
    </row>
    <row r="174" spans="2:135" ht="12.5" x14ac:dyDescent="0.25">
      <c r="B174" s="50"/>
      <c r="C174" s="51" t="s">
        <v>256</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263</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3">
        <v>4007</v>
      </c>
      <c r="DT174" s="53">
        <v>4008</v>
      </c>
      <c r="DU174" s="53">
        <v>4016</v>
      </c>
      <c r="DV174" s="54">
        <v>4045</v>
      </c>
      <c r="DW174" s="52">
        <v>4034</v>
      </c>
      <c r="DX174" s="53">
        <v>4021</v>
      </c>
      <c r="DY174" s="53">
        <v>4009</v>
      </c>
      <c r="DZ174" s="53">
        <v>4027</v>
      </c>
      <c r="EA174" s="53">
        <v>4032</v>
      </c>
      <c r="EB174" s="53">
        <v>4039</v>
      </c>
      <c r="EC174" s="53">
        <v>4039</v>
      </c>
      <c r="ED174" s="53">
        <v>4063</v>
      </c>
      <c r="EE174" s="54">
        <v>4086</v>
      </c>
    </row>
    <row r="175" spans="2:135" ht="12.5" x14ac:dyDescent="0.25">
      <c r="B175" s="50"/>
      <c r="C175" s="51" t="s">
        <v>257</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264</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3">
        <v>5845</v>
      </c>
      <c r="DT175" s="53">
        <v>5875</v>
      </c>
      <c r="DU175" s="53">
        <v>5850</v>
      </c>
      <c r="DV175" s="54">
        <v>5857</v>
      </c>
      <c r="DW175" s="52">
        <v>5859</v>
      </c>
      <c r="DX175" s="53">
        <v>5897</v>
      </c>
      <c r="DY175" s="53">
        <v>5886</v>
      </c>
      <c r="DZ175" s="53">
        <v>5976</v>
      </c>
      <c r="EA175" s="53">
        <v>5998</v>
      </c>
      <c r="EB175" s="53">
        <v>6010</v>
      </c>
      <c r="EC175" s="53">
        <v>6031</v>
      </c>
      <c r="ED175" s="53">
        <v>6252</v>
      </c>
      <c r="EE175" s="54">
        <v>6278</v>
      </c>
    </row>
    <row r="176" spans="2:135" ht="12.5" x14ac:dyDescent="0.25">
      <c r="B176" s="50"/>
      <c r="C176" s="51" t="s">
        <v>258</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265</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3">
        <v>4925</v>
      </c>
      <c r="DT176" s="53">
        <v>4906</v>
      </c>
      <c r="DU176" s="53">
        <v>4897</v>
      </c>
      <c r="DV176" s="54">
        <v>4948</v>
      </c>
      <c r="DW176" s="52">
        <v>4957</v>
      </c>
      <c r="DX176" s="53">
        <v>4989</v>
      </c>
      <c r="DY176" s="53">
        <v>5011</v>
      </c>
      <c r="DZ176" s="53">
        <v>5039</v>
      </c>
      <c r="EA176" s="53">
        <v>5067</v>
      </c>
      <c r="EB176" s="53">
        <v>5096</v>
      </c>
      <c r="EC176" s="53">
        <v>5130</v>
      </c>
      <c r="ED176" s="53">
        <v>4854</v>
      </c>
      <c r="EE176" s="54">
        <v>4839</v>
      </c>
    </row>
    <row r="177" spans="2:135" ht="12.5" x14ac:dyDescent="0.25">
      <c r="B177" s="50"/>
      <c r="C177" s="51" t="s">
        <v>259</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266</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3">
        <v>44567</v>
      </c>
      <c r="DT177" s="53">
        <v>44669</v>
      </c>
      <c r="DU177" s="53">
        <v>44699</v>
      </c>
      <c r="DV177" s="54">
        <v>44849</v>
      </c>
      <c r="DW177" s="52">
        <v>44627</v>
      </c>
      <c r="DX177" s="53">
        <v>44895</v>
      </c>
      <c r="DY177" s="53">
        <v>45160</v>
      </c>
      <c r="DZ177" s="53">
        <v>45335</v>
      </c>
      <c r="EA177" s="53">
        <v>45547</v>
      </c>
      <c r="EB177" s="53">
        <v>44942</v>
      </c>
      <c r="EC177" s="53">
        <v>44977</v>
      </c>
      <c r="ED177" s="53">
        <v>57919</v>
      </c>
      <c r="EE177" s="54">
        <v>56699</v>
      </c>
    </row>
    <row r="178" spans="2:135" ht="12.5" x14ac:dyDescent="0.25">
      <c r="B178" s="50"/>
      <c r="C178" s="51" t="s">
        <v>260</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267</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3">
        <v>11303</v>
      </c>
      <c r="DT178" s="53">
        <v>11333</v>
      </c>
      <c r="DU178" s="53">
        <v>11336</v>
      </c>
      <c r="DV178" s="54">
        <v>11452</v>
      </c>
      <c r="DW178" s="52">
        <v>11376</v>
      </c>
      <c r="DX178" s="53">
        <v>11450</v>
      </c>
      <c r="DY178" s="53">
        <v>11490</v>
      </c>
      <c r="DZ178" s="53">
        <v>11512</v>
      </c>
      <c r="EA178" s="53">
        <v>11518</v>
      </c>
      <c r="EB178" s="53">
        <v>11516</v>
      </c>
      <c r="EC178" s="53">
        <v>11499</v>
      </c>
      <c r="ED178" s="53">
        <v>11413</v>
      </c>
      <c r="EE178" s="54">
        <v>11413</v>
      </c>
    </row>
    <row r="179" spans="2:135" ht="12.5" x14ac:dyDescent="0.25">
      <c r="B179" s="50"/>
      <c r="C179" s="51" t="s">
        <v>261</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268</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3">
        <v>4926</v>
      </c>
      <c r="DT179" s="53">
        <v>4914</v>
      </c>
      <c r="DU179" s="53">
        <v>4906</v>
      </c>
      <c r="DV179" s="54">
        <v>4971</v>
      </c>
      <c r="DW179" s="52">
        <v>4907</v>
      </c>
      <c r="DX179" s="53">
        <v>4914</v>
      </c>
      <c r="DY179" s="53">
        <v>4889</v>
      </c>
      <c r="DZ179" s="53">
        <v>4930</v>
      </c>
      <c r="EA179" s="53">
        <v>4914</v>
      </c>
      <c r="EB179" s="53">
        <v>4932</v>
      </c>
      <c r="EC179" s="53">
        <v>4996</v>
      </c>
      <c r="ED179" s="53">
        <v>4935</v>
      </c>
      <c r="EE179" s="54">
        <v>4920</v>
      </c>
    </row>
    <row r="180" spans="2:135" ht="12.5" x14ac:dyDescent="0.25">
      <c r="B180" s="50"/>
      <c r="C180" s="51" t="s">
        <v>262</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269</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3">
        <v>5461</v>
      </c>
      <c r="DT180" s="53">
        <v>5460</v>
      </c>
      <c r="DU180" s="53">
        <v>5439</v>
      </c>
      <c r="DV180" s="54">
        <v>5469</v>
      </c>
      <c r="DW180" s="52">
        <v>5450</v>
      </c>
      <c r="DX180" s="53">
        <v>5395</v>
      </c>
      <c r="DY180" s="53">
        <v>5402</v>
      </c>
      <c r="DZ180" s="53">
        <v>5429</v>
      </c>
      <c r="EA180" s="53">
        <v>5502</v>
      </c>
      <c r="EB180" s="53">
        <v>5516</v>
      </c>
      <c r="EC180" s="53">
        <v>5490</v>
      </c>
      <c r="ED180" s="53">
        <v>5488</v>
      </c>
      <c r="EE180" s="54">
        <v>5542</v>
      </c>
    </row>
    <row r="181" spans="2:135" ht="12.5" x14ac:dyDescent="0.25">
      <c r="B181" s="50"/>
      <c r="C181" s="51" t="s">
        <v>263</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270</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3">
        <v>736</v>
      </c>
      <c r="DT181" s="53">
        <v>739</v>
      </c>
      <c r="DU181" s="53">
        <v>747</v>
      </c>
      <c r="DV181" s="54">
        <v>749</v>
      </c>
      <c r="DW181" s="52">
        <v>755</v>
      </c>
      <c r="DX181" s="53">
        <v>742</v>
      </c>
      <c r="DY181" s="53">
        <v>768</v>
      </c>
      <c r="DZ181" s="53">
        <v>792</v>
      </c>
      <c r="EA181" s="53">
        <v>813</v>
      </c>
      <c r="EB181" s="53">
        <v>817</v>
      </c>
      <c r="EC181" s="53">
        <v>818</v>
      </c>
      <c r="ED181" s="53">
        <v>775</v>
      </c>
      <c r="EE181" s="54">
        <v>786</v>
      </c>
    </row>
    <row r="182" spans="2:135" ht="12.5" x14ac:dyDescent="0.25">
      <c r="B182" s="50"/>
      <c r="C182" s="51" t="s">
        <v>264</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274</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3">
        <v>13119</v>
      </c>
      <c r="DT182" s="53">
        <v>13199</v>
      </c>
      <c r="DU182" s="53">
        <v>13275</v>
      </c>
      <c r="DV182" s="54">
        <v>13301</v>
      </c>
      <c r="DW182" s="52">
        <v>13305</v>
      </c>
      <c r="DX182" s="53">
        <v>13309</v>
      </c>
      <c r="DY182" s="53">
        <v>13393</v>
      </c>
      <c r="DZ182" s="53">
        <v>13396</v>
      </c>
      <c r="EA182" s="53">
        <v>13386</v>
      </c>
      <c r="EB182" s="53">
        <v>13445</v>
      </c>
      <c r="EC182" s="53">
        <v>13730</v>
      </c>
      <c r="ED182" s="53">
        <v>13649</v>
      </c>
      <c r="EE182" s="54">
        <v>13528</v>
      </c>
    </row>
    <row r="183" spans="2:135" ht="12.5" x14ac:dyDescent="0.25">
      <c r="B183" s="50"/>
      <c r="C183" s="51" t="s">
        <v>265</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277</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3">
        <v>461</v>
      </c>
      <c r="DT183" s="53">
        <v>463</v>
      </c>
      <c r="DU183" s="53">
        <v>469</v>
      </c>
      <c r="DV183" s="54">
        <v>473</v>
      </c>
      <c r="DW183" s="52">
        <v>472</v>
      </c>
      <c r="DX183" s="53">
        <v>469</v>
      </c>
      <c r="DY183" s="53">
        <v>478</v>
      </c>
      <c r="DZ183" s="53">
        <v>490</v>
      </c>
      <c r="EA183" s="53">
        <v>497</v>
      </c>
      <c r="EB183" s="53">
        <v>516</v>
      </c>
      <c r="EC183" s="53">
        <v>530</v>
      </c>
      <c r="ED183" s="53">
        <v>512</v>
      </c>
      <c r="EE183" s="54">
        <v>518</v>
      </c>
    </row>
    <row r="184" spans="2:135" ht="12.5" x14ac:dyDescent="0.25">
      <c r="B184" s="50"/>
      <c r="C184" s="51" t="s">
        <v>266</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278</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3">
        <v>194</v>
      </c>
      <c r="DT184" s="53">
        <v>202</v>
      </c>
      <c r="DU184" s="53">
        <v>194</v>
      </c>
      <c r="DV184" s="54">
        <v>127</v>
      </c>
      <c r="DW184" s="52">
        <v>129</v>
      </c>
      <c r="DX184" s="53">
        <v>121</v>
      </c>
      <c r="DY184" s="53">
        <v>131</v>
      </c>
      <c r="DZ184" s="53">
        <v>133</v>
      </c>
      <c r="EA184" s="53">
        <v>141</v>
      </c>
      <c r="EB184" s="53">
        <v>142</v>
      </c>
      <c r="EC184" s="53">
        <v>144</v>
      </c>
      <c r="ED184" s="53">
        <v>140</v>
      </c>
      <c r="EE184" s="54">
        <v>152</v>
      </c>
    </row>
    <row r="185" spans="2:135" ht="12.5" x14ac:dyDescent="0.25">
      <c r="B185" s="50"/>
      <c r="C185" s="51" t="s">
        <v>267</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286</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3">
        <v>46455</v>
      </c>
      <c r="DT185" s="53">
        <v>46532</v>
      </c>
      <c r="DU185" s="53">
        <v>46453</v>
      </c>
      <c r="DV185" s="54">
        <v>46631</v>
      </c>
      <c r="DW185" s="52">
        <v>46433</v>
      </c>
      <c r="DX185" s="53">
        <v>46595</v>
      </c>
      <c r="DY185" s="53">
        <v>46727</v>
      </c>
      <c r="DZ185" s="53">
        <v>46800</v>
      </c>
      <c r="EA185" s="53">
        <v>46831</v>
      </c>
      <c r="EB185" s="53">
        <v>46354</v>
      </c>
      <c r="EC185" s="53">
        <v>46285</v>
      </c>
      <c r="ED185" s="53">
        <v>45714</v>
      </c>
      <c r="EE185" s="54">
        <v>45531</v>
      </c>
    </row>
    <row r="186" spans="2:135" ht="12.5" x14ac:dyDescent="0.25">
      <c r="B186" s="50"/>
      <c r="C186" s="51" t="s">
        <v>268</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287</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3">
        <v>561</v>
      </c>
      <c r="DT186" s="53">
        <v>560</v>
      </c>
      <c r="DU186" s="53">
        <v>560</v>
      </c>
      <c r="DV186" s="54">
        <v>561</v>
      </c>
      <c r="DW186" s="52">
        <v>555</v>
      </c>
      <c r="DX186" s="53">
        <v>557</v>
      </c>
      <c r="DY186" s="53">
        <v>560</v>
      </c>
      <c r="DZ186" s="53">
        <v>563</v>
      </c>
      <c r="EA186" s="53">
        <v>565</v>
      </c>
      <c r="EB186" s="53">
        <v>561</v>
      </c>
      <c r="EC186" s="53">
        <v>560</v>
      </c>
      <c r="ED186" s="53">
        <v>542</v>
      </c>
      <c r="EE186" s="54">
        <v>537</v>
      </c>
    </row>
    <row r="187" spans="2:135" ht="12.5" x14ac:dyDescent="0.25">
      <c r="B187" s="50"/>
      <c r="C187" s="51" t="s">
        <v>269</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288</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3">
        <v>1724</v>
      </c>
      <c r="DT187" s="53">
        <v>1710</v>
      </c>
      <c r="DU187" s="53">
        <v>1705</v>
      </c>
      <c r="DV187" s="54">
        <v>1693</v>
      </c>
      <c r="DW187" s="52">
        <v>1702</v>
      </c>
      <c r="DX187" s="53">
        <v>1717</v>
      </c>
      <c r="DY187" s="53">
        <v>1745</v>
      </c>
      <c r="DZ187" s="53">
        <v>1761</v>
      </c>
      <c r="EA187" s="53">
        <v>1784</v>
      </c>
      <c r="EB187" s="53">
        <v>1816</v>
      </c>
      <c r="EC187" s="53">
        <v>1884</v>
      </c>
      <c r="ED187" s="53">
        <v>1901</v>
      </c>
      <c r="EE187" s="54">
        <v>1920</v>
      </c>
    </row>
    <row r="188" spans="2:135" ht="12.5" x14ac:dyDescent="0.25">
      <c r="B188" s="50"/>
      <c r="C188" s="51" t="s">
        <v>270</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289</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3">
        <v>2203</v>
      </c>
      <c r="DT188" s="53">
        <v>2221</v>
      </c>
      <c r="DU188" s="53">
        <v>2235</v>
      </c>
      <c r="DV188" s="54">
        <v>2242</v>
      </c>
      <c r="DW188" s="52">
        <v>2239</v>
      </c>
      <c r="DX188" s="53">
        <v>2250</v>
      </c>
      <c r="DY188" s="53">
        <v>2278</v>
      </c>
      <c r="DZ188" s="53">
        <v>2303</v>
      </c>
      <c r="EA188" s="53">
        <v>2801</v>
      </c>
      <c r="EB188" s="53">
        <v>2849</v>
      </c>
      <c r="EC188" s="53">
        <v>2958</v>
      </c>
      <c r="ED188" s="53">
        <v>2985</v>
      </c>
      <c r="EE188" s="54">
        <v>3024</v>
      </c>
    </row>
    <row r="189" spans="2:135" ht="12.5" x14ac:dyDescent="0.25">
      <c r="B189" s="50"/>
      <c r="C189" s="51" t="s">
        <v>271</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290</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3">
        <v>50177</v>
      </c>
      <c r="DT189" s="53">
        <v>52547</v>
      </c>
      <c r="DU189" s="53">
        <v>52676</v>
      </c>
      <c r="DV189" s="54">
        <v>52853</v>
      </c>
      <c r="DW189" s="52">
        <v>52550</v>
      </c>
      <c r="DX189" s="53">
        <v>53004</v>
      </c>
      <c r="DY189" s="53">
        <v>53130</v>
      </c>
      <c r="DZ189" s="53">
        <v>53093</v>
      </c>
      <c r="EA189" s="53">
        <v>52963</v>
      </c>
      <c r="EB189" s="53">
        <v>51323</v>
      </c>
      <c r="EC189" s="53">
        <v>43343</v>
      </c>
      <c r="ED189" s="53">
        <v>43292</v>
      </c>
      <c r="EE189" s="54">
        <v>43153</v>
      </c>
    </row>
    <row r="190" spans="2:135" ht="12.5" x14ac:dyDescent="0.25">
      <c r="B190" s="50"/>
      <c r="C190" s="51" t="s">
        <v>272</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291</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3">
        <v>240</v>
      </c>
      <c r="DT190" s="53">
        <v>243</v>
      </c>
      <c r="DU190" s="53">
        <v>240</v>
      </c>
      <c r="DV190" s="54">
        <v>230</v>
      </c>
      <c r="DW190" s="52">
        <v>227</v>
      </c>
      <c r="DX190" s="53">
        <v>221</v>
      </c>
      <c r="DY190" s="53">
        <v>252</v>
      </c>
      <c r="DZ190" s="53">
        <v>257</v>
      </c>
      <c r="EA190" s="53">
        <v>278</v>
      </c>
      <c r="EB190" s="53">
        <v>290</v>
      </c>
      <c r="EC190" s="53">
        <v>303</v>
      </c>
      <c r="ED190" s="53">
        <v>298</v>
      </c>
      <c r="EE190" s="54">
        <v>320</v>
      </c>
    </row>
    <row r="191" spans="2:135" ht="12.5" x14ac:dyDescent="0.25">
      <c r="B191" s="50"/>
      <c r="C191" s="51" t="s">
        <v>273</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292</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3">
        <v>15118</v>
      </c>
      <c r="DT191" s="53">
        <v>15203</v>
      </c>
      <c r="DU191" s="53">
        <v>15254</v>
      </c>
      <c r="DV191" s="54">
        <v>15369</v>
      </c>
      <c r="DW191" s="52">
        <v>15497</v>
      </c>
      <c r="DX191" s="53">
        <v>15544</v>
      </c>
      <c r="DY191" s="53">
        <v>15585</v>
      </c>
      <c r="DZ191" s="53">
        <v>15641</v>
      </c>
      <c r="EA191" s="53">
        <v>15686</v>
      </c>
      <c r="EB191" s="53">
        <v>15664</v>
      </c>
      <c r="EC191" s="53">
        <v>15615</v>
      </c>
      <c r="ED191" s="53">
        <v>15506</v>
      </c>
      <c r="EE191" s="54">
        <v>15570</v>
      </c>
    </row>
    <row r="192" spans="2:135" ht="12.5" x14ac:dyDescent="0.25">
      <c r="B192" s="50"/>
      <c r="C192" s="51" t="s">
        <v>274</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294</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3">
        <v>2942</v>
      </c>
      <c r="DT192" s="53">
        <v>2952</v>
      </c>
      <c r="DU192" s="53">
        <v>2953</v>
      </c>
      <c r="DV192" s="54">
        <v>2948</v>
      </c>
      <c r="DW192" s="52">
        <v>2947</v>
      </c>
      <c r="DX192" s="53">
        <v>2961</v>
      </c>
      <c r="DY192" s="53">
        <v>3002</v>
      </c>
      <c r="DZ192" s="53">
        <v>3021</v>
      </c>
      <c r="EA192" s="53">
        <v>3029</v>
      </c>
      <c r="EB192" s="53">
        <v>3044</v>
      </c>
      <c r="EC192" s="53">
        <v>3056</v>
      </c>
      <c r="ED192" s="53">
        <v>2986</v>
      </c>
      <c r="EE192" s="54">
        <v>3013</v>
      </c>
    </row>
    <row r="193" spans="2:135" ht="13" thickBot="1" x14ac:dyDescent="0.3">
      <c r="B193" s="50"/>
      <c r="C193" s="51" t="s">
        <v>275</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295</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3">
        <v>3101</v>
      </c>
      <c r="DT193" s="53">
        <v>3104</v>
      </c>
      <c r="DU193" s="53">
        <v>3096</v>
      </c>
      <c r="DV193" s="54">
        <v>3112</v>
      </c>
      <c r="DW193" s="52">
        <v>3107</v>
      </c>
      <c r="DX193" s="53">
        <v>3099</v>
      </c>
      <c r="DY193" s="53">
        <v>3119</v>
      </c>
      <c r="DZ193" s="53">
        <v>3209</v>
      </c>
      <c r="EA193" s="53">
        <v>3247</v>
      </c>
      <c r="EB193" s="53">
        <v>3271</v>
      </c>
      <c r="EC193" s="53">
        <v>3420</v>
      </c>
      <c r="ED193" s="53">
        <v>3314</v>
      </c>
      <c r="EE193" s="54">
        <v>3292</v>
      </c>
    </row>
    <row r="194" spans="2:135" ht="13" thickBot="1" x14ac:dyDescent="0.3">
      <c r="B194" s="50"/>
      <c r="C194" s="51" t="s">
        <v>276</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297</v>
      </c>
      <c r="BB194" s="61"/>
      <c r="BC194" s="62">
        <f t="shared" ref="BC194:DM194" si="29">SUM(BC161:BC193)</f>
        <v>277021</v>
      </c>
      <c r="BD194" s="63">
        <f t="shared" si="29"/>
        <v>278079</v>
      </c>
      <c r="BE194" s="63">
        <f t="shared" si="29"/>
        <v>281132</v>
      </c>
      <c r="BF194" s="63">
        <f t="shared" si="29"/>
        <v>281619</v>
      </c>
      <c r="BG194" s="63">
        <f t="shared" si="29"/>
        <v>284259</v>
      </c>
      <c r="BH194" s="63">
        <f t="shared" si="29"/>
        <v>285109</v>
      </c>
      <c r="BI194" s="63">
        <f t="shared" si="29"/>
        <v>285416</v>
      </c>
      <c r="BJ194" s="63">
        <f t="shared" si="29"/>
        <v>284187</v>
      </c>
      <c r="BK194" s="63">
        <f t="shared" si="29"/>
        <v>283705</v>
      </c>
      <c r="BL194" s="63">
        <f t="shared" si="29"/>
        <v>281963</v>
      </c>
      <c r="BM194" s="63">
        <f t="shared" si="29"/>
        <v>284704</v>
      </c>
      <c r="BN194" s="64">
        <f t="shared" si="29"/>
        <v>283683</v>
      </c>
      <c r="BO194" s="62">
        <f t="shared" si="29"/>
        <v>283884</v>
      </c>
      <c r="BP194" s="63">
        <f t="shared" si="29"/>
        <v>284183</v>
      </c>
      <c r="BQ194" s="63">
        <f t="shared" si="29"/>
        <v>285927</v>
      </c>
      <c r="BR194" s="63">
        <f t="shared" si="29"/>
        <v>288013</v>
      </c>
      <c r="BS194" s="63">
        <f t="shared" si="29"/>
        <v>290873</v>
      </c>
      <c r="BT194" s="63">
        <f t="shared" si="29"/>
        <v>293851</v>
      </c>
      <c r="BU194" s="63">
        <f t="shared" si="29"/>
        <v>297748</v>
      </c>
      <c r="BV194" s="63">
        <f t="shared" si="29"/>
        <v>301570</v>
      </c>
      <c r="BW194" s="63">
        <f t="shared" si="29"/>
        <v>306225</v>
      </c>
      <c r="BX194" s="63">
        <f t="shared" si="29"/>
        <v>310439</v>
      </c>
      <c r="BY194" s="63">
        <f t="shared" si="29"/>
        <v>312999</v>
      </c>
      <c r="BZ194" s="64">
        <f t="shared" si="29"/>
        <v>316416</v>
      </c>
      <c r="CA194" s="62">
        <f t="shared" si="29"/>
        <v>320066</v>
      </c>
      <c r="CB194" s="63">
        <f t="shared" si="29"/>
        <v>323499</v>
      </c>
      <c r="CC194" s="63">
        <f t="shared" si="29"/>
        <v>330221</v>
      </c>
      <c r="CD194" s="63">
        <f t="shared" si="29"/>
        <v>335895</v>
      </c>
      <c r="CE194" s="63">
        <f t="shared" si="29"/>
        <v>341877</v>
      </c>
      <c r="CF194" s="63">
        <f t="shared" si="29"/>
        <v>344621</v>
      </c>
      <c r="CG194" s="63">
        <f t="shared" si="29"/>
        <v>348141</v>
      </c>
      <c r="CH194" s="63">
        <f t="shared" si="29"/>
        <v>349211</v>
      </c>
      <c r="CI194" s="63">
        <f t="shared" si="29"/>
        <v>352243</v>
      </c>
      <c r="CJ194" s="63">
        <f t="shared" si="29"/>
        <v>354310</v>
      </c>
      <c r="CK194" s="63">
        <f t="shared" si="29"/>
        <v>355254</v>
      </c>
      <c r="CL194" s="64">
        <f t="shared" si="29"/>
        <v>357734</v>
      </c>
      <c r="CM194" s="62">
        <f t="shared" si="29"/>
        <v>357741</v>
      </c>
      <c r="CN194" s="63">
        <f t="shared" si="29"/>
        <v>358009</v>
      </c>
      <c r="CO194" s="63">
        <f t="shared" si="29"/>
        <v>362368</v>
      </c>
      <c r="CP194" s="63">
        <f t="shared" si="29"/>
        <v>366113</v>
      </c>
      <c r="CQ194" s="63">
        <f t="shared" si="29"/>
        <v>367011</v>
      </c>
      <c r="CR194" s="63">
        <f t="shared" si="29"/>
        <v>369348</v>
      </c>
      <c r="CS194" s="63">
        <f t="shared" si="29"/>
        <v>370912</v>
      </c>
      <c r="CT194" s="63">
        <f t="shared" si="29"/>
        <v>375225</v>
      </c>
      <c r="CU194" s="63">
        <f t="shared" si="29"/>
        <v>376331</v>
      </c>
      <c r="CV194" s="63">
        <f t="shared" si="29"/>
        <v>378040</v>
      </c>
      <c r="CW194" s="63">
        <f t="shared" si="29"/>
        <v>379535</v>
      </c>
      <c r="CX194" s="64">
        <f t="shared" si="29"/>
        <v>381798</v>
      </c>
      <c r="CY194" s="62">
        <f t="shared" si="29"/>
        <v>379184</v>
      </c>
      <c r="CZ194" s="63">
        <f t="shared" si="29"/>
        <v>379816</v>
      </c>
      <c r="DA194" s="63">
        <f t="shared" si="29"/>
        <v>381910</v>
      </c>
      <c r="DB194" s="63">
        <f t="shared" si="29"/>
        <v>382006</v>
      </c>
      <c r="DC194" s="63">
        <f t="shared" si="29"/>
        <v>378399</v>
      </c>
      <c r="DD194" s="63">
        <f t="shared" si="29"/>
        <v>377978</v>
      </c>
      <c r="DE194" s="63">
        <f t="shared" si="29"/>
        <v>390587</v>
      </c>
      <c r="DF194" s="63">
        <f t="shared" si="29"/>
        <v>396327</v>
      </c>
      <c r="DG194" s="63">
        <f t="shared" si="29"/>
        <v>396732</v>
      </c>
      <c r="DH194" s="63">
        <f t="shared" si="29"/>
        <v>398859</v>
      </c>
      <c r="DI194" s="63">
        <f t="shared" si="29"/>
        <v>399119</v>
      </c>
      <c r="DJ194" s="64">
        <f t="shared" si="29"/>
        <v>399177</v>
      </c>
      <c r="DK194" s="62">
        <f t="shared" si="29"/>
        <v>399578</v>
      </c>
      <c r="DL194" s="63">
        <f t="shared" si="29"/>
        <v>399905</v>
      </c>
      <c r="DM194" s="63">
        <f t="shared" si="29"/>
        <v>402476</v>
      </c>
      <c r="DN194" s="63">
        <f t="shared" ref="DN194:DW194" si="30">SUM(DN161:DN193)</f>
        <v>404838</v>
      </c>
      <c r="DO194" s="63">
        <f t="shared" si="30"/>
        <v>406636</v>
      </c>
      <c r="DP194" s="63">
        <f t="shared" si="30"/>
        <v>407720</v>
      </c>
      <c r="DQ194" s="63">
        <f t="shared" si="30"/>
        <v>408421</v>
      </c>
      <c r="DR194" s="63">
        <f t="shared" si="30"/>
        <v>410336</v>
      </c>
      <c r="DS194" s="63">
        <f t="shared" si="30"/>
        <v>410102</v>
      </c>
      <c r="DT194" s="63">
        <f t="shared" si="30"/>
        <v>411081</v>
      </c>
      <c r="DU194" s="63">
        <f t="shared" si="30"/>
        <v>411329</v>
      </c>
      <c r="DV194" s="64">
        <f t="shared" si="30"/>
        <v>412906</v>
      </c>
      <c r="DW194" s="62">
        <f t="shared" si="30"/>
        <v>411448</v>
      </c>
      <c r="DX194" s="63">
        <f t="shared" ref="DX194:EE194" si="31">SUM(DX161:DX193)</f>
        <v>413064</v>
      </c>
      <c r="DY194" s="63">
        <f t="shared" si="31"/>
        <v>415923</v>
      </c>
      <c r="DZ194" s="63">
        <f t="shared" si="31"/>
        <v>417419</v>
      </c>
      <c r="EA194" s="63">
        <f t="shared" si="31"/>
        <v>418712</v>
      </c>
      <c r="EB194" s="63">
        <f t="shared" si="31"/>
        <v>416101</v>
      </c>
      <c r="EC194" s="63">
        <f t="shared" si="31"/>
        <v>417068</v>
      </c>
      <c r="ED194" s="63">
        <f t="shared" si="31"/>
        <v>429231</v>
      </c>
      <c r="EE194" s="64">
        <f t="shared" si="31"/>
        <v>427214</v>
      </c>
    </row>
    <row r="195" spans="2:135" ht="12.5" x14ac:dyDescent="0.25">
      <c r="B195" s="50"/>
      <c r="C195" s="51" t="s">
        <v>277</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298</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7">
        <v>13515</v>
      </c>
      <c r="DT195" s="67">
        <v>13549</v>
      </c>
      <c r="DU195" s="67">
        <v>13497</v>
      </c>
      <c r="DV195" s="68">
        <v>13655</v>
      </c>
      <c r="DW195" s="66">
        <v>13522</v>
      </c>
      <c r="DX195" s="67">
        <v>13608</v>
      </c>
      <c r="DY195" s="67">
        <v>13616</v>
      </c>
      <c r="DZ195" s="67">
        <v>13653</v>
      </c>
      <c r="EA195" s="67">
        <v>13734</v>
      </c>
      <c r="EB195" s="67">
        <v>13719</v>
      </c>
      <c r="EC195" s="67">
        <v>13955</v>
      </c>
      <c r="ED195" s="67">
        <v>14044</v>
      </c>
      <c r="EE195" s="68">
        <v>13938</v>
      </c>
    </row>
    <row r="196" spans="2:135" ht="12.5" x14ac:dyDescent="0.25">
      <c r="B196" s="50"/>
      <c r="C196" s="51" t="s">
        <v>278</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299</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3">
        <v>1683</v>
      </c>
      <c r="DT196" s="53">
        <v>1688</v>
      </c>
      <c r="DU196" s="53">
        <v>1685</v>
      </c>
      <c r="DV196" s="54">
        <v>1694</v>
      </c>
      <c r="DW196" s="52">
        <v>1700</v>
      </c>
      <c r="DX196" s="53">
        <v>1704</v>
      </c>
      <c r="DY196" s="53">
        <v>1730</v>
      </c>
      <c r="DZ196" s="53">
        <v>1756</v>
      </c>
      <c r="EA196" s="53">
        <v>1774</v>
      </c>
      <c r="EB196" s="53">
        <v>1777</v>
      </c>
      <c r="EC196" s="53">
        <v>1797</v>
      </c>
      <c r="ED196" s="53">
        <v>1783</v>
      </c>
      <c r="EE196" s="54">
        <v>1868</v>
      </c>
    </row>
    <row r="197" spans="2:135" ht="12.5" x14ac:dyDescent="0.25">
      <c r="B197" s="50"/>
      <c r="C197" s="51" t="s">
        <v>279</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300</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3">
        <v>617</v>
      </c>
      <c r="DT197" s="53">
        <v>635</v>
      </c>
      <c r="DU197" s="53">
        <v>639</v>
      </c>
      <c r="DV197" s="54">
        <v>639</v>
      </c>
      <c r="DW197" s="52">
        <v>651</v>
      </c>
      <c r="DX197" s="53">
        <v>660</v>
      </c>
      <c r="DY197" s="53">
        <v>670</v>
      </c>
      <c r="DZ197" s="53">
        <v>677</v>
      </c>
      <c r="EA197" s="53">
        <v>680</v>
      </c>
      <c r="EB197" s="53">
        <v>687</v>
      </c>
      <c r="EC197" s="53">
        <v>695</v>
      </c>
      <c r="ED197" s="53">
        <v>693</v>
      </c>
      <c r="EE197" s="54">
        <v>722</v>
      </c>
    </row>
    <row r="198" spans="2:135" ht="12.5" x14ac:dyDescent="0.25">
      <c r="B198" s="50"/>
      <c r="C198" s="51" t="s">
        <v>280</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301</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3">
        <v>3928</v>
      </c>
      <c r="DT198" s="53">
        <v>3947</v>
      </c>
      <c r="DU198" s="53">
        <v>3952</v>
      </c>
      <c r="DV198" s="54">
        <v>3993</v>
      </c>
      <c r="DW198" s="52">
        <v>3967</v>
      </c>
      <c r="DX198" s="53">
        <v>3974</v>
      </c>
      <c r="DY198" s="53">
        <v>4007</v>
      </c>
      <c r="DZ198" s="53">
        <v>4032</v>
      </c>
      <c r="EA198" s="53">
        <v>4078</v>
      </c>
      <c r="EB198" s="53">
        <v>4069</v>
      </c>
      <c r="EC198" s="53">
        <v>4085</v>
      </c>
      <c r="ED198" s="53">
        <v>4083</v>
      </c>
      <c r="EE198" s="54">
        <v>4123</v>
      </c>
    </row>
    <row r="199" spans="2:135" ht="12.5" x14ac:dyDescent="0.25">
      <c r="B199" s="50"/>
      <c r="C199" s="51" t="s">
        <v>281</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302</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3">
        <v>2356</v>
      </c>
      <c r="DT199" s="53">
        <v>2371</v>
      </c>
      <c r="DU199" s="53">
        <v>2375</v>
      </c>
      <c r="DV199" s="54">
        <v>2401</v>
      </c>
      <c r="DW199" s="52">
        <v>2443</v>
      </c>
      <c r="DX199" s="53">
        <v>2442</v>
      </c>
      <c r="DY199" s="53">
        <v>2465</v>
      </c>
      <c r="DZ199" s="53">
        <v>2502</v>
      </c>
      <c r="EA199" s="53">
        <v>2537</v>
      </c>
      <c r="EB199" s="53">
        <v>2646</v>
      </c>
      <c r="EC199" s="53">
        <v>2655</v>
      </c>
      <c r="ED199" s="53">
        <v>2667</v>
      </c>
      <c r="EE199" s="54">
        <v>2714</v>
      </c>
    </row>
    <row r="200" spans="2:135" ht="12.5" x14ac:dyDescent="0.25">
      <c r="B200" s="50"/>
      <c r="C200" s="51" t="s">
        <v>282</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303</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3">
        <v>3218</v>
      </c>
      <c r="DT200" s="53">
        <v>3228</v>
      </c>
      <c r="DU200" s="53">
        <v>3257</v>
      </c>
      <c r="DV200" s="54">
        <v>3287</v>
      </c>
      <c r="DW200" s="52">
        <v>3313</v>
      </c>
      <c r="DX200" s="53">
        <v>3330</v>
      </c>
      <c r="DY200" s="53">
        <v>3386</v>
      </c>
      <c r="DZ200" s="53">
        <v>3457</v>
      </c>
      <c r="EA200" s="53">
        <v>3495</v>
      </c>
      <c r="EB200" s="53">
        <v>3531</v>
      </c>
      <c r="EC200" s="53">
        <v>3547</v>
      </c>
      <c r="ED200" s="53">
        <v>3568</v>
      </c>
      <c r="EE200" s="54">
        <v>3623</v>
      </c>
    </row>
    <row r="201" spans="2:135" ht="12.5" x14ac:dyDescent="0.25">
      <c r="B201" s="50"/>
      <c r="C201" s="51" t="s">
        <v>283</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304</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3">
        <v>258</v>
      </c>
      <c r="DT201" s="53">
        <v>256</v>
      </c>
      <c r="DU201" s="53">
        <v>256</v>
      </c>
      <c r="DV201" s="54">
        <v>253</v>
      </c>
      <c r="DW201" s="52">
        <v>256</v>
      </c>
      <c r="DX201" s="53">
        <v>261</v>
      </c>
      <c r="DY201" s="53">
        <v>255</v>
      </c>
      <c r="DZ201" s="53">
        <v>269</v>
      </c>
      <c r="EA201" s="53">
        <v>269</v>
      </c>
      <c r="EB201" s="53">
        <v>284</v>
      </c>
      <c r="EC201" s="53">
        <v>285</v>
      </c>
      <c r="ED201" s="53">
        <v>296</v>
      </c>
      <c r="EE201" s="54">
        <v>309</v>
      </c>
    </row>
    <row r="202" spans="2:135" ht="12.5" x14ac:dyDescent="0.25">
      <c r="B202" s="50"/>
      <c r="C202" s="51" t="s">
        <v>284</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305</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3">
        <v>871</v>
      </c>
      <c r="DT202" s="53">
        <v>873</v>
      </c>
      <c r="DU202" s="53">
        <v>866</v>
      </c>
      <c r="DV202" s="54">
        <v>877</v>
      </c>
      <c r="DW202" s="52">
        <v>882</v>
      </c>
      <c r="DX202" s="53">
        <v>883</v>
      </c>
      <c r="DY202" s="53">
        <v>882</v>
      </c>
      <c r="DZ202" s="53">
        <v>903</v>
      </c>
      <c r="EA202" s="53">
        <v>922</v>
      </c>
      <c r="EB202" s="53">
        <v>936</v>
      </c>
      <c r="EC202" s="53">
        <v>943</v>
      </c>
      <c r="ED202" s="53">
        <v>933</v>
      </c>
      <c r="EE202" s="54">
        <v>1414</v>
      </c>
    </row>
    <row r="203" spans="2:135" ht="12.5" x14ac:dyDescent="0.25">
      <c r="B203" s="50"/>
      <c r="C203" s="51" t="s">
        <v>285</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306</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3">
        <v>2340</v>
      </c>
      <c r="DT203" s="53">
        <v>2372</v>
      </c>
      <c r="DU203" s="53">
        <v>2371</v>
      </c>
      <c r="DV203" s="54">
        <v>2372</v>
      </c>
      <c r="DW203" s="52">
        <v>2387</v>
      </c>
      <c r="DX203" s="53">
        <v>2406</v>
      </c>
      <c r="DY203" s="53">
        <v>2447</v>
      </c>
      <c r="DZ203" s="53">
        <v>2479</v>
      </c>
      <c r="EA203" s="53">
        <v>2495</v>
      </c>
      <c r="EB203" s="53">
        <v>2491</v>
      </c>
      <c r="EC203" s="53">
        <v>2506</v>
      </c>
      <c r="ED203" s="53">
        <v>2460</v>
      </c>
      <c r="EE203" s="54">
        <v>2499</v>
      </c>
    </row>
    <row r="204" spans="2:135" ht="12.5" x14ac:dyDescent="0.25">
      <c r="B204" s="50"/>
      <c r="C204" s="51" t="s">
        <v>286</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307</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3">
        <v>731</v>
      </c>
      <c r="DT204" s="53">
        <v>738</v>
      </c>
      <c r="DU204" s="53">
        <v>733</v>
      </c>
      <c r="DV204" s="54">
        <v>737</v>
      </c>
      <c r="DW204" s="52">
        <v>746</v>
      </c>
      <c r="DX204" s="53">
        <v>738</v>
      </c>
      <c r="DY204" s="53">
        <v>739</v>
      </c>
      <c r="DZ204" s="53">
        <v>750</v>
      </c>
      <c r="EA204" s="53">
        <v>764</v>
      </c>
      <c r="EB204" s="53">
        <v>747</v>
      </c>
      <c r="EC204" s="53">
        <v>754</v>
      </c>
      <c r="ED204" s="53">
        <v>775</v>
      </c>
      <c r="EE204" s="54">
        <v>788</v>
      </c>
    </row>
    <row r="205" spans="2:135" ht="12.5" x14ac:dyDescent="0.25">
      <c r="B205" s="50"/>
      <c r="C205" s="51" t="s">
        <v>287</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308</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3">
        <v>1634</v>
      </c>
      <c r="DT205" s="53">
        <v>1623</v>
      </c>
      <c r="DU205" s="53">
        <v>1633</v>
      </c>
      <c r="DV205" s="54">
        <v>1639</v>
      </c>
      <c r="DW205" s="52">
        <v>1623</v>
      </c>
      <c r="DX205" s="53">
        <v>1633</v>
      </c>
      <c r="DY205" s="53">
        <v>1646</v>
      </c>
      <c r="DZ205" s="53">
        <v>1650</v>
      </c>
      <c r="EA205" s="53">
        <v>1668</v>
      </c>
      <c r="EB205" s="53">
        <v>1674</v>
      </c>
      <c r="EC205" s="53">
        <v>1689</v>
      </c>
      <c r="ED205" s="53">
        <v>1696</v>
      </c>
      <c r="EE205" s="54">
        <v>1711</v>
      </c>
    </row>
    <row r="206" spans="2:135" ht="12.5" x14ac:dyDescent="0.25">
      <c r="B206" s="50"/>
      <c r="C206" s="51" t="s">
        <v>288</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309</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3">
        <v>7575</v>
      </c>
      <c r="DT206" s="53">
        <v>7598</v>
      </c>
      <c r="DU206" s="53">
        <v>7617</v>
      </c>
      <c r="DV206" s="54">
        <v>7697</v>
      </c>
      <c r="DW206" s="52">
        <v>7672</v>
      </c>
      <c r="DX206" s="53">
        <v>7697</v>
      </c>
      <c r="DY206" s="53">
        <v>7679</v>
      </c>
      <c r="DZ206" s="53">
        <v>7739</v>
      </c>
      <c r="EA206" s="53">
        <v>7755</v>
      </c>
      <c r="EB206" s="53">
        <v>7694</v>
      </c>
      <c r="EC206" s="53">
        <v>7743</v>
      </c>
      <c r="ED206" s="53">
        <v>7716</v>
      </c>
      <c r="EE206" s="54">
        <v>7696</v>
      </c>
    </row>
    <row r="207" spans="2:135" ht="12.5" x14ac:dyDescent="0.25">
      <c r="B207" s="50"/>
      <c r="C207" s="51" t="s">
        <v>289</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310</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3">
        <v>4318</v>
      </c>
      <c r="DT207" s="53">
        <v>4342</v>
      </c>
      <c r="DU207" s="53">
        <v>4372</v>
      </c>
      <c r="DV207" s="54">
        <v>4401</v>
      </c>
      <c r="DW207" s="52">
        <v>4374</v>
      </c>
      <c r="DX207" s="53">
        <v>4385</v>
      </c>
      <c r="DY207" s="53">
        <v>4408</v>
      </c>
      <c r="DZ207" s="53">
        <v>4414</v>
      </c>
      <c r="EA207" s="53">
        <v>4443</v>
      </c>
      <c r="EB207" s="53">
        <v>4432</v>
      </c>
      <c r="EC207" s="53">
        <v>5447</v>
      </c>
      <c r="ED207" s="53">
        <v>5289</v>
      </c>
      <c r="EE207" s="54">
        <v>4589</v>
      </c>
    </row>
    <row r="208" spans="2:135" ht="12.5" x14ac:dyDescent="0.25">
      <c r="B208" s="50"/>
      <c r="C208" s="51" t="s">
        <v>290</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311</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3">
        <v>244</v>
      </c>
      <c r="DT208" s="53">
        <v>243</v>
      </c>
      <c r="DU208" s="53">
        <v>245</v>
      </c>
      <c r="DV208" s="54">
        <v>246</v>
      </c>
      <c r="DW208" s="52">
        <v>247</v>
      </c>
      <c r="DX208" s="53">
        <v>255</v>
      </c>
      <c r="DY208" s="53">
        <v>265</v>
      </c>
      <c r="DZ208" s="53">
        <v>269</v>
      </c>
      <c r="EA208" s="53">
        <v>277</v>
      </c>
      <c r="EB208" s="53">
        <v>282</v>
      </c>
      <c r="EC208" s="53">
        <v>271</v>
      </c>
      <c r="ED208" s="53">
        <v>275</v>
      </c>
      <c r="EE208" s="54">
        <v>303</v>
      </c>
    </row>
    <row r="209" spans="2:135" ht="12.5" x14ac:dyDescent="0.25">
      <c r="B209" s="50"/>
      <c r="C209" s="51" t="s">
        <v>291</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312</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3">
        <v>1039</v>
      </c>
      <c r="DT209" s="53">
        <v>1042</v>
      </c>
      <c r="DU209" s="53">
        <v>1041</v>
      </c>
      <c r="DV209" s="54">
        <v>1049</v>
      </c>
      <c r="DW209" s="52">
        <v>1054</v>
      </c>
      <c r="DX209" s="53">
        <v>1062</v>
      </c>
      <c r="DY209" s="53">
        <v>1073</v>
      </c>
      <c r="DZ209" s="53">
        <v>1070</v>
      </c>
      <c r="EA209" s="53">
        <v>1079</v>
      </c>
      <c r="EB209" s="53">
        <v>1084</v>
      </c>
      <c r="EC209" s="53">
        <v>1088</v>
      </c>
      <c r="ED209" s="53">
        <v>1075</v>
      </c>
      <c r="EE209" s="54">
        <v>1077</v>
      </c>
    </row>
    <row r="210" spans="2:135" ht="12.5" x14ac:dyDescent="0.25">
      <c r="B210" s="50"/>
      <c r="C210" s="51" t="s">
        <v>292</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313</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3">
        <v>232</v>
      </c>
      <c r="DT210" s="53">
        <v>224</v>
      </c>
      <c r="DU210" s="53">
        <v>221</v>
      </c>
      <c r="DV210" s="54">
        <v>223</v>
      </c>
      <c r="DW210" s="52">
        <v>227</v>
      </c>
      <c r="DX210" s="53">
        <v>236</v>
      </c>
      <c r="DY210" s="53">
        <v>238</v>
      </c>
      <c r="DZ210" s="53">
        <v>252</v>
      </c>
      <c r="EA210" s="53">
        <v>261</v>
      </c>
      <c r="EB210" s="53">
        <v>269</v>
      </c>
      <c r="EC210" s="53">
        <v>266</v>
      </c>
      <c r="ED210" s="53">
        <v>273</v>
      </c>
      <c r="EE210" s="54">
        <v>295</v>
      </c>
    </row>
    <row r="211" spans="2:135" ht="12.5" x14ac:dyDescent="0.25">
      <c r="B211" s="50"/>
      <c r="C211" s="51" t="s">
        <v>293</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314</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3">
        <v>162</v>
      </c>
      <c r="DT211" s="53">
        <v>163</v>
      </c>
      <c r="DU211" s="53">
        <v>165</v>
      </c>
      <c r="DV211" s="54">
        <v>162</v>
      </c>
      <c r="DW211" s="52">
        <v>169</v>
      </c>
      <c r="DX211" s="53">
        <v>170</v>
      </c>
      <c r="DY211" s="53">
        <v>173</v>
      </c>
      <c r="DZ211" s="53">
        <v>181</v>
      </c>
      <c r="EA211" s="53">
        <v>188</v>
      </c>
      <c r="EB211" s="53">
        <v>192</v>
      </c>
      <c r="EC211" s="53">
        <v>195</v>
      </c>
      <c r="ED211" s="53">
        <v>187</v>
      </c>
      <c r="EE211" s="54">
        <v>201</v>
      </c>
    </row>
    <row r="212" spans="2:135" ht="12.5" x14ac:dyDescent="0.25">
      <c r="B212" s="50"/>
      <c r="C212" s="51" t="s">
        <v>294</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315</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3">
        <v>4131</v>
      </c>
      <c r="DT212" s="53">
        <v>4116</v>
      </c>
      <c r="DU212" s="53">
        <v>4083</v>
      </c>
      <c r="DV212" s="54">
        <v>4177</v>
      </c>
      <c r="DW212" s="52">
        <v>4130</v>
      </c>
      <c r="DX212" s="53">
        <v>4175</v>
      </c>
      <c r="DY212" s="53">
        <v>4204</v>
      </c>
      <c r="DZ212" s="53">
        <v>4251</v>
      </c>
      <c r="EA212" s="53">
        <v>4277</v>
      </c>
      <c r="EB212" s="53">
        <v>4271</v>
      </c>
      <c r="EC212" s="53">
        <v>4354</v>
      </c>
      <c r="ED212" s="53">
        <v>4501</v>
      </c>
      <c r="EE212" s="54">
        <v>4538</v>
      </c>
    </row>
    <row r="213" spans="2:135" ht="12.5" x14ac:dyDescent="0.25">
      <c r="B213" s="50"/>
      <c r="C213" s="51" t="s">
        <v>295</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316</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3">
        <v>8979</v>
      </c>
      <c r="DT213" s="53">
        <v>9013</v>
      </c>
      <c r="DU213" s="53">
        <v>8973</v>
      </c>
      <c r="DV213" s="54">
        <v>9032</v>
      </c>
      <c r="DW213" s="52">
        <v>8977</v>
      </c>
      <c r="DX213" s="53">
        <v>8989</v>
      </c>
      <c r="DY213" s="53">
        <v>9086</v>
      </c>
      <c r="DZ213" s="53">
        <v>9137</v>
      </c>
      <c r="EA213" s="53">
        <v>9166</v>
      </c>
      <c r="EB213" s="53">
        <v>10897</v>
      </c>
      <c r="EC213" s="53">
        <v>10862</v>
      </c>
      <c r="ED213" s="53">
        <v>10839</v>
      </c>
      <c r="EE213" s="54">
        <v>10864</v>
      </c>
    </row>
    <row r="214" spans="2:135" ht="13" thickBot="1" x14ac:dyDescent="0.3">
      <c r="B214" s="69"/>
      <c r="C214" s="70" t="s">
        <v>296</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317</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3">
        <v>785</v>
      </c>
      <c r="DT214" s="53">
        <v>793</v>
      </c>
      <c r="DU214" s="53">
        <v>792</v>
      </c>
      <c r="DV214" s="54">
        <v>791</v>
      </c>
      <c r="DW214" s="52">
        <v>793</v>
      </c>
      <c r="DX214" s="53">
        <v>800</v>
      </c>
      <c r="DY214" s="53">
        <v>798</v>
      </c>
      <c r="DZ214" s="53">
        <v>813</v>
      </c>
      <c r="EA214" s="53">
        <v>814</v>
      </c>
      <c r="EB214" s="53">
        <v>810</v>
      </c>
      <c r="EC214" s="53">
        <v>806</v>
      </c>
      <c r="ED214" s="53">
        <v>819</v>
      </c>
      <c r="EE214" s="54">
        <v>823</v>
      </c>
    </row>
    <row r="215" spans="2:135" ht="13" thickBot="1" x14ac:dyDescent="0.3">
      <c r="B215" s="60" t="s">
        <v>297</v>
      </c>
      <c r="C215" s="61"/>
      <c r="D215" s="62">
        <f t="shared" ref="D215:AY215" si="32">SUM(D161:D214)</f>
        <v>228213</v>
      </c>
      <c r="E215" s="63">
        <f t="shared" si="32"/>
        <v>227594</v>
      </c>
      <c r="F215" s="63">
        <f t="shared" si="32"/>
        <v>233229</v>
      </c>
      <c r="G215" s="63">
        <f t="shared" si="32"/>
        <v>238257</v>
      </c>
      <c r="H215" s="63">
        <f t="shared" si="32"/>
        <v>241086</v>
      </c>
      <c r="I215" s="63">
        <f t="shared" si="32"/>
        <v>243107</v>
      </c>
      <c r="J215" s="63">
        <f t="shared" si="32"/>
        <v>246590</v>
      </c>
      <c r="K215" s="63">
        <f t="shared" si="32"/>
        <v>250386</v>
      </c>
      <c r="L215" s="63">
        <f t="shared" si="32"/>
        <v>251478</v>
      </c>
      <c r="M215" s="63">
        <f t="shared" si="32"/>
        <v>254918</v>
      </c>
      <c r="N215" s="63">
        <f t="shared" si="32"/>
        <v>256685</v>
      </c>
      <c r="O215" s="64">
        <f t="shared" si="32"/>
        <v>257144</v>
      </c>
      <c r="P215" s="63">
        <f t="shared" si="32"/>
        <v>257316</v>
      </c>
      <c r="Q215" s="63">
        <f t="shared" si="32"/>
        <v>258576</v>
      </c>
      <c r="R215" s="63">
        <f t="shared" si="32"/>
        <v>248855</v>
      </c>
      <c r="S215" s="63">
        <f t="shared" si="32"/>
        <v>253114</v>
      </c>
      <c r="T215" s="63">
        <f t="shared" si="32"/>
        <v>269684</v>
      </c>
      <c r="U215" s="63">
        <f t="shared" si="32"/>
        <v>273224</v>
      </c>
      <c r="V215" s="63">
        <f t="shared" si="32"/>
        <v>275194</v>
      </c>
      <c r="W215" s="63">
        <f t="shared" si="32"/>
        <v>275214</v>
      </c>
      <c r="X215" s="63">
        <f t="shared" si="32"/>
        <v>278718</v>
      </c>
      <c r="Y215" s="63">
        <f t="shared" si="32"/>
        <v>280027</v>
      </c>
      <c r="Z215" s="63">
        <f t="shared" si="32"/>
        <v>280794</v>
      </c>
      <c r="AA215" s="64">
        <f t="shared" si="32"/>
        <v>281945</v>
      </c>
      <c r="AB215" s="63">
        <f t="shared" si="32"/>
        <v>281699</v>
      </c>
      <c r="AC215" s="63">
        <f t="shared" si="32"/>
        <v>283009</v>
      </c>
      <c r="AD215" s="63">
        <f t="shared" si="32"/>
        <v>287802</v>
      </c>
      <c r="AE215" s="63">
        <f t="shared" si="32"/>
        <v>290382</v>
      </c>
      <c r="AF215" s="63">
        <f t="shared" si="32"/>
        <v>294155</v>
      </c>
      <c r="AG215" s="63">
        <f t="shared" si="32"/>
        <v>296022</v>
      </c>
      <c r="AH215" s="63">
        <f t="shared" si="32"/>
        <v>298140</v>
      </c>
      <c r="AI215" s="63">
        <f t="shared" si="32"/>
        <v>300037</v>
      </c>
      <c r="AJ215" s="63">
        <f t="shared" si="32"/>
        <v>301379</v>
      </c>
      <c r="AK215" s="63">
        <f t="shared" si="32"/>
        <v>302440</v>
      </c>
      <c r="AL215" s="63">
        <f t="shared" si="32"/>
        <v>302559</v>
      </c>
      <c r="AM215" s="64">
        <f t="shared" si="32"/>
        <v>301821</v>
      </c>
      <c r="AN215" s="63">
        <f t="shared" si="32"/>
        <v>303304</v>
      </c>
      <c r="AO215" s="63">
        <f t="shared" si="32"/>
        <v>303447</v>
      </c>
      <c r="AP215" s="63">
        <f t="shared" si="32"/>
        <v>308824</v>
      </c>
      <c r="AQ215" s="63">
        <f t="shared" si="32"/>
        <v>312499</v>
      </c>
      <c r="AR215" s="63">
        <f t="shared" si="32"/>
        <v>315807</v>
      </c>
      <c r="AS215" s="63">
        <f t="shared" si="32"/>
        <v>317261</v>
      </c>
      <c r="AT215" s="63">
        <f t="shared" si="32"/>
        <v>318426</v>
      </c>
      <c r="AU215" s="63">
        <f t="shared" si="32"/>
        <v>320428</v>
      </c>
      <c r="AV215" s="63">
        <f t="shared" si="32"/>
        <v>274885</v>
      </c>
      <c r="AW215" s="63">
        <f t="shared" si="32"/>
        <v>275034</v>
      </c>
      <c r="AX215" s="63">
        <f t="shared" si="32"/>
        <v>276531</v>
      </c>
      <c r="AY215" s="64">
        <f t="shared" si="32"/>
        <v>276049</v>
      </c>
      <c r="BA215" s="50"/>
      <c r="BB215" s="51" t="s">
        <v>318</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3">
        <v>4957</v>
      </c>
      <c r="DT215" s="53">
        <v>4984</v>
      </c>
      <c r="DU215" s="53">
        <v>4982</v>
      </c>
      <c r="DV215" s="54">
        <v>5031</v>
      </c>
      <c r="DW215" s="52">
        <v>5021</v>
      </c>
      <c r="DX215" s="53">
        <v>5073</v>
      </c>
      <c r="DY215" s="53">
        <v>5112</v>
      </c>
      <c r="DZ215" s="53">
        <v>5152</v>
      </c>
      <c r="EA215" s="53">
        <v>5153</v>
      </c>
      <c r="EB215" s="53">
        <v>5119</v>
      </c>
      <c r="EC215" s="53">
        <v>5182</v>
      </c>
      <c r="ED215" s="53">
        <v>5186</v>
      </c>
      <c r="EE215" s="54">
        <v>5224</v>
      </c>
    </row>
    <row r="216" spans="2:135" ht="12.5" x14ac:dyDescent="0.25">
      <c r="B216" s="74">
        <v>9</v>
      </c>
      <c r="C216" s="65" t="s">
        <v>298</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319</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3">
        <v>6672</v>
      </c>
      <c r="DT216" s="53">
        <v>6670</v>
      </c>
      <c r="DU216" s="53">
        <v>6693</v>
      </c>
      <c r="DV216" s="54">
        <v>6828</v>
      </c>
      <c r="DW216" s="52">
        <v>7005</v>
      </c>
      <c r="DX216" s="53">
        <v>7071</v>
      </c>
      <c r="DY216" s="53">
        <v>7070</v>
      </c>
      <c r="DZ216" s="53">
        <v>7068</v>
      </c>
      <c r="EA216" s="53">
        <v>7105</v>
      </c>
      <c r="EB216" s="53">
        <v>6750</v>
      </c>
      <c r="EC216" s="53">
        <v>6685</v>
      </c>
      <c r="ED216" s="53">
        <v>6727</v>
      </c>
      <c r="EE216" s="54">
        <v>6843</v>
      </c>
    </row>
    <row r="217" spans="2:135" ht="12.5" x14ac:dyDescent="0.25">
      <c r="B217" s="50"/>
      <c r="C217" s="51" t="s">
        <v>299</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320</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3">
        <v>1716</v>
      </c>
      <c r="DT217" s="53">
        <v>1687</v>
      </c>
      <c r="DU217" s="53">
        <v>1702</v>
      </c>
      <c r="DV217" s="54">
        <v>1697</v>
      </c>
      <c r="DW217" s="52">
        <v>1699</v>
      </c>
      <c r="DX217" s="53">
        <v>1707</v>
      </c>
      <c r="DY217" s="53">
        <v>1703</v>
      </c>
      <c r="DZ217" s="53">
        <v>1703</v>
      </c>
      <c r="EA217" s="53">
        <v>1723</v>
      </c>
      <c r="EB217" s="53">
        <v>1727</v>
      </c>
      <c r="EC217" s="53">
        <v>1722</v>
      </c>
      <c r="ED217" s="53">
        <v>1681</v>
      </c>
      <c r="EE217" s="54">
        <v>1698</v>
      </c>
    </row>
    <row r="218" spans="2:135" ht="12.5" x14ac:dyDescent="0.25">
      <c r="B218" s="50"/>
      <c r="C218" s="51" t="s">
        <v>300</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321</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3">
        <v>1072</v>
      </c>
      <c r="DT218" s="53">
        <v>1077</v>
      </c>
      <c r="DU218" s="53">
        <v>1078</v>
      </c>
      <c r="DV218" s="54">
        <v>1092</v>
      </c>
      <c r="DW218" s="52">
        <v>1100</v>
      </c>
      <c r="DX218" s="53">
        <v>1111</v>
      </c>
      <c r="DY218" s="53">
        <v>1149</v>
      </c>
      <c r="DZ218" s="53">
        <v>1188</v>
      </c>
      <c r="EA218" s="53">
        <v>1225</v>
      </c>
      <c r="EB218" s="53">
        <v>1235</v>
      </c>
      <c r="EC218" s="53">
        <v>1238</v>
      </c>
      <c r="ED218" s="53">
        <v>1249</v>
      </c>
      <c r="EE218" s="54">
        <v>1253</v>
      </c>
    </row>
    <row r="219" spans="2:135" ht="12.5" x14ac:dyDescent="0.25">
      <c r="B219" s="50"/>
      <c r="C219" s="51" t="s">
        <v>301</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322</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3">
        <v>470</v>
      </c>
      <c r="DT219" s="53">
        <v>466</v>
      </c>
      <c r="DU219" s="53">
        <v>465</v>
      </c>
      <c r="DV219" s="54">
        <v>473</v>
      </c>
      <c r="DW219" s="52">
        <v>481</v>
      </c>
      <c r="DX219" s="53">
        <v>499</v>
      </c>
      <c r="DY219" s="53">
        <v>515</v>
      </c>
      <c r="DZ219" s="53">
        <v>529</v>
      </c>
      <c r="EA219" s="53">
        <v>535</v>
      </c>
      <c r="EB219" s="53">
        <v>546</v>
      </c>
      <c r="EC219" s="53">
        <v>550</v>
      </c>
      <c r="ED219" s="53">
        <v>537</v>
      </c>
      <c r="EE219" s="54">
        <v>543</v>
      </c>
    </row>
    <row r="220" spans="2:135" ht="12.5" x14ac:dyDescent="0.25">
      <c r="B220" s="50"/>
      <c r="C220" s="51" t="s">
        <v>302</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323</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3">
        <v>88300</v>
      </c>
      <c r="DT220" s="53">
        <v>88631</v>
      </c>
      <c r="DU220" s="53">
        <v>88261</v>
      </c>
      <c r="DV220" s="54">
        <v>88619</v>
      </c>
      <c r="DW220" s="52">
        <v>87758</v>
      </c>
      <c r="DX220" s="53">
        <v>88136</v>
      </c>
      <c r="DY220" s="53">
        <v>89022</v>
      </c>
      <c r="DZ220" s="53">
        <v>89286</v>
      </c>
      <c r="EA220" s="53">
        <v>89424</v>
      </c>
      <c r="EB220" s="53">
        <v>87373</v>
      </c>
      <c r="EC220" s="53">
        <v>88779</v>
      </c>
      <c r="ED220" s="53">
        <v>87761</v>
      </c>
      <c r="EE220" s="54">
        <v>90675</v>
      </c>
    </row>
    <row r="221" spans="2:135" ht="12.5" x14ac:dyDescent="0.25">
      <c r="B221" s="50"/>
      <c r="C221" s="51" t="s">
        <v>303</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324</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3">
        <v>1215</v>
      </c>
      <c r="DT221" s="53">
        <v>1213</v>
      </c>
      <c r="DU221" s="53">
        <v>1214</v>
      </c>
      <c r="DV221" s="54">
        <v>1236</v>
      </c>
      <c r="DW221" s="52">
        <v>1239</v>
      </c>
      <c r="DX221" s="53">
        <v>1262</v>
      </c>
      <c r="DY221" s="53">
        <v>1273</v>
      </c>
      <c r="DZ221" s="53">
        <v>1285</v>
      </c>
      <c r="EA221" s="53">
        <v>1307</v>
      </c>
      <c r="EB221" s="53">
        <v>1323</v>
      </c>
      <c r="EC221" s="53">
        <v>1319</v>
      </c>
      <c r="ED221" s="53">
        <v>1289</v>
      </c>
      <c r="EE221" s="54">
        <v>1303</v>
      </c>
    </row>
    <row r="222" spans="2:135" ht="12.5" x14ac:dyDescent="0.25">
      <c r="B222" s="50"/>
      <c r="C222" s="51" t="s">
        <v>304</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325</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3">
        <v>588</v>
      </c>
      <c r="DT222" s="53">
        <v>596</v>
      </c>
      <c r="DU222" s="53">
        <v>602</v>
      </c>
      <c r="DV222" s="54">
        <v>595</v>
      </c>
      <c r="DW222" s="52">
        <v>596</v>
      </c>
      <c r="DX222" s="53">
        <v>602</v>
      </c>
      <c r="DY222" s="53">
        <v>604</v>
      </c>
      <c r="DZ222" s="53">
        <v>610</v>
      </c>
      <c r="EA222" s="53">
        <v>606</v>
      </c>
      <c r="EB222" s="53">
        <v>616</v>
      </c>
      <c r="EC222" s="53">
        <v>619</v>
      </c>
      <c r="ED222" s="53">
        <v>599</v>
      </c>
      <c r="EE222" s="54">
        <v>605</v>
      </c>
    </row>
    <row r="223" spans="2:135" ht="12.5" x14ac:dyDescent="0.25">
      <c r="B223" s="50"/>
      <c r="C223" s="51" t="s">
        <v>305</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326</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3">
        <v>3022</v>
      </c>
      <c r="DT223" s="53">
        <v>3030</v>
      </c>
      <c r="DU223" s="53">
        <v>3037</v>
      </c>
      <c r="DV223" s="54">
        <v>3035</v>
      </c>
      <c r="DW223" s="52">
        <v>3028</v>
      </c>
      <c r="DX223" s="53">
        <v>3031</v>
      </c>
      <c r="DY223" s="53">
        <v>3062</v>
      </c>
      <c r="DZ223" s="53">
        <v>3106</v>
      </c>
      <c r="EA223" s="53">
        <v>3134</v>
      </c>
      <c r="EB223" s="53">
        <v>3144</v>
      </c>
      <c r="EC223" s="53">
        <v>3123</v>
      </c>
      <c r="ED223" s="53">
        <v>3128</v>
      </c>
      <c r="EE223" s="54">
        <v>3149</v>
      </c>
    </row>
    <row r="224" spans="2:135" ht="12.5" x14ac:dyDescent="0.25">
      <c r="B224" s="50"/>
      <c r="C224" s="51" t="s">
        <v>306</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327</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3">
        <v>7487</v>
      </c>
      <c r="DT224" s="53">
        <v>7477</v>
      </c>
      <c r="DU224" s="53">
        <v>7455</v>
      </c>
      <c r="DV224" s="54">
        <v>7531</v>
      </c>
      <c r="DW224" s="52">
        <v>7499</v>
      </c>
      <c r="DX224" s="53">
        <v>7506</v>
      </c>
      <c r="DY224" s="53">
        <v>7548</v>
      </c>
      <c r="DZ224" s="53">
        <v>7567</v>
      </c>
      <c r="EA224" s="53">
        <v>7551</v>
      </c>
      <c r="EB224" s="53">
        <v>8106</v>
      </c>
      <c r="EC224" s="53">
        <v>7882</v>
      </c>
      <c r="ED224" s="53">
        <v>7853</v>
      </c>
      <c r="EE224" s="54">
        <v>7657</v>
      </c>
    </row>
    <row r="225" spans="2:135" ht="12.5" x14ac:dyDescent="0.25">
      <c r="B225" s="50"/>
      <c r="C225" s="51" t="s">
        <v>307</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328</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3">
        <v>3227</v>
      </c>
      <c r="DT225" s="53">
        <v>3240</v>
      </c>
      <c r="DU225" s="53">
        <v>3237</v>
      </c>
      <c r="DV225" s="54">
        <v>3255</v>
      </c>
      <c r="DW225" s="52">
        <v>3258</v>
      </c>
      <c r="DX225" s="53">
        <v>3274</v>
      </c>
      <c r="DY225" s="53">
        <v>3300</v>
      </c>
      <c r="DZ225" s="53">
        <v>3347</v>
      </c>
      <c r="EA225" s="53">
        <v>3376</v>
      </c>
      <c r="EB225" s="53">
        <v>3494</v>
      </c>
      <c r="EC225" s="53">
        <v>3525</v>
      </c>
      <c r="ED225" s="53">
        <v>3547</v>
      </c>
      <c r="EE225" s="54">
        <v>3587</v>
      </c>
    </row>
    <row r="226" spans="2:135" ht="13" thickBot="1" x14ac:dyDescent="0.3">
      <c r="B226" s="50"/>
      <c r="C226" s="51" t="s">
        <v>308</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329</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2">
        <v>15024</v>
      </c>
      <c r="DT226" s="72">
        <v>15091</v>
      </c>
      <c r="DU226" s="72">
        <v>15155</v>
      </c>
      <c r="DV226" s="73">
        <v>15431</v>
      </c>
      <c r="DW226" s="71">
        <v>15814</v>
      </c>
      <c r="DX226" s="72">
        <v>16039</v>
      </c>
      <c r="DY226" s="72">
        <v>16007</v>
      </c>
      <c r="DZ226" s="72">
        <v>16023</v>
      </c>
      <c r="EA226" s="72">
        <v>16093</v>
      </c>
      <c r="EB226" s="72">
        <v>15746</v>
      </c>
      <c r="EC226" s="72">
        <v>15764</v>
      </c>
      <c r="ED226" s="72">
        <v>15647</v>
      </c>
      <c r="EE226" s="73">
        <v>15831</v>
      </c>
    </row>
    <row r="227" spans="2:135" ht="13" thickBot="1" x14ac:dyDescent="0.3">
      <c r="B227" s="50"/>
      <c r="C227" s="51" t="s">
        <v>309</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330</v>
      </c>
      <c r="BB227" s="61"/>
      <c r="BC227" s="62">
        <f>SUM(BC195:BC226)</f>
        <v>96288</v>
      </c>
      <c r="BD227" s="63">
        <f>SUM(BD195:BD226)</f>
        <v>96165</v>
      </c>
      <c r="BE227" s="63">
        <f>SUM(BE195:BE226)</f>
        <v>97149</v>
      </c>
      <c r="BF227" s="63">
        <f t="shared" ref="BF227:DM227" si="33">SUM(BF195:BF226)</f>
        <v>97450</v>
      </c>
      <c r="BG227" s="63">
        <f t="shared" si="33"/>
        <v>97354</v>
      </c>
      <c r="BH227" s="63">
        <f t="shared" si="33"/>
        <v>97848</v>
      </c>
      <c r="BI227" s="63">
        <f t="shared" si="33"/>
        <v>98403</v>
      </c>
      <c r="BJ227" s="63">
        <f t="shared" si="33"/>
        <v>98440</v>
      </c>
      <c r="BK227" s="63">
        <f t="shared" si="33"/>
        <v>98362</v>
      </c>
      <c r="BL227" s="63">
        <f t="shared" si="33"/>
        <v>98064</v>
      </c>
      <c r="BM227" s="63">
        <f t="shared" si="33"/>
        <v>97714</v>
      </c>
      <c r="BN227" s="64">
        <f t="shared" si="33"/>
        <v>97061</v>
      </c>
      <c r="BO227" s="62">
        <f t="shared" si="33"/>
        <v>97182</v>
      </c>
      <c r="BP227" s="63">
        <f t="shared" si="33"/>
        <v>97503</v>
      </c>
      <c r="BQ227" s="63">
        <f t="shared" si="33"/>
        <v>99215</v>
      </c>
      <c r="BR227" s="63">
        <f t="shared" si="33"/>
        <v>99809</v>
      </c>
      <c r="BS227" s="63">
        <f t="shared" si="33"/>
        <v>102040</v>
      </c>
      <c r="BT227" s="63">
        <f t="shared" si="33"/>
        <v>104793</v>
      </c>
      <c r="BU227" s="63">
        <f t="shared" si="33"/>
        <v>106646</v>
      </c>
      <c r="BV227" s="63">
        <f t="shared" si="33"/>
        <v>107768</v>
      </c>
      <c r="BW227" s="63">
        <f t="shared" si="33"/>
        <v>108799</v>
      </c>
      <c r="BX227" s="63">
        <f t="shared" si="33"/>
        <v>111012</v>
      </c>
      <c r="BY227" s="63">
        <f t="shared" si="33"/>
        <v>112281</v>
      </c>
      <c r="BZ227" s="64">
        <f t="shared" si="33"/>
        <v>113875</v>
      </c>
      <c r="CA227" s="62">
        <f t="shared" si="33"/>
        <v>115044</v>
      </c>
      <c r="CB227" s="63">
        <f t="shared" si="33"/>
        <v>116088</v>
      </c>
      <c r="CC227" s="63">
        <f t="shared" si="33"/>
        <v>118852</v>
      </c>
      <c r="CD227" s="63">
        <f t="shared" si="33"/>
        <v>122109</v>
      </c>
      <c r="CE227" s="63">
        <f t="shared" si="33"/>
        <v>125674</v>
      </c>
      <c r="CF227" s="63">
        <f t="shared" si="33"/>
        <v>128980</v>
      </c>
      <c r="CG227" s="63">
        <f t="shared" si="33"/>
        <v>131807</v>
      </c>
      <c r="CH227" s="63">
        <f t="shared" si="33"/>
        <v>135266</v>
      </c>
      <c r="CI227" s="63">
        <f t="shared" si="33"/>
        <v>140105</v>
      </c>
      <c r="CJ227" s="63">
        <f t="shared" si="33"/>
        <v>143446</v>
      </c>
      <c r="CK227" s="63">
        <f t="shared" si="33"/>
        <v>143958</v>
      </c>
      <c r="CL227" s="64">
        <f t="shared" si="33"/>
        <v>147842</v>
      </c>
      <c r="CM227" s="62">
        <f t="shared" si="33"/>
        <v>148114</v>
      </c>
      <c r="CN227" s="63">
        <f t="shared" si="33"/>
        <v>147446</v>
      </c>
      <c r="CO227" s="63">
        <f t="shared" si="33"/>
        <v>150865</v>
      </c>
      <c r="CP227" s="63">
        <f t="shared" si="33"/>
        <v>155045</v>
      </c>
      <c r="CQ227" s="63">
        <f t="shared" si="33"/>
        <v>155943</v>
      </c>
      <c r="CR227" s="63">
        <f t="shared" si="33"/>
        <v>158208</v>
      </c>
      <c r="CS227" s="63">
        <f t="shared" si="33"/>
        <v>158307</v>
      </c>
      <c r="CT227" s="63">
        <f t="shared" si="33"/>
        <v>162221</v>
      </c>
      <c r="CU227" s="63">
        <f t="shared" si="33"/>
        <v>162143</v>
      </c>
      <c r="CV227" s="63">
        <f t="shared" si="33"/>
        <v>164239</v>
      </c>
      <c r="CW227" s="63">
        <f t="shared" si="33"/>
        <v>165694</v>
      </c>
      <c r="CX227" s="64">
        <f t="shared" si="33"/>
        <v>168473</v>
      </c>
      <c r="CY227" s="62">
        <f t="shared" si="33"/>
        <v>168642</v>
      </c>
      <c r="CZ227" s="63">
        <f t="shared" si="33"/>
        <v>168845</v>
      </c>
      <c r="DA227" s="63">
        <f t="shared" si="33"/>
        <v>173903</v>
      </c>
      <c r="DB227" s="63">
        <f t="shared" si="33"/>
        <v>172944</v>
      </c>
      <c r="DC227" s="63">
        <f t="shared" si="33"/>
        <v>170549</v>
      </c>
      <c r="DD227" s="63">
        <f t="shared" si="33"/>
        <v>170418</v>
      </c>
      <c r="DE227" s="63">
        <f t="shared" si="33"/>
        <v>176813</v>
      </c>
      <c r="DF227" s="63">
        <f t="shared" si="33"/>
        <v>180755</v>
      </c>
      <c r="DG227" s="63">
        <f t="shared" si="33"/>
        <v>180921</v>
      </c>
      <c r="DH227" s="63">
        <f t="shared" si="33"/>
        <v>182448</v>
      </c>
      <c r="DI227" s="63">
        <f t="shared" si="33"/>
        <v>182057</v>
      </c>
      <c r="DJ227" s="64">
        <f t="shared" si="33"/>
        <v>183519</v>
      </c>
      <c r="DK227" s="62">
        <f t="shared" si="33"/>
        <v>184597</v>
      </c>
      <c r="DL227" s="63">
        <f t="shared" si="33"/>
        <v>184302</v>
      </c>
      <c r="DM227" s="63">
        <f t="shared" si="33"/>
        <v>186037</v>
      </c>
      <c r="DN227" s="63">
        <f t="shared" ref="DN227:DW227" si="34">SUM(DN195:DN226)</f>
        <v>187471</v>
      </c>
      <c r="DO227" s="63">
        <f t="shared" si="34"/>
        <v>189022</v>
      </c>
      <c r="DP227" s="63">
        <f t="shared" si="34"/>
        <v>190004</v>
      </c>
      <c r="DQ227" s="63">
        <f t="shared" si="34"/>
        <v>190489</v>
      </c>
      <c r="DR227" s="63">
        <f t="shared" si="34"/>
        <v>192466</v>
      </c>
      <c r="DS227" s="63">
        <f t="shared" si="34"/>
        <v>192366</v>
      </c>
      <c r="DT227" s="63">
        <f t="shared" si="34"/>
        <v>192976</v>
      </c>
      <c r="DU227" s="63">
        <f t="shared" si="34"/>
        <v>192654</v>
      </c>
      <c r="DV227" s="64">
        <f t="shared" si="34"/>
        <v>194148</v>
      </c>
      <c r="DW227" s="62">
        <f t="shared" si="34"/>
        <v>193631</v>
      </c>
      <c r="DX227" s="63">
        <f t="shared" ref="DX227:EE227" si="35">SUM(DX195:DX226)</f>
        <v>194719</v>
      </c>
      <c r="DY227" s="63">
        <f t="shared" si="35"/>
        <v>196132</v>
      </c>
      <c r="DZ227" s="63">
        <f t="shared" si="35"/>
        <v>197118</v>
      </c>
      <c r="EA227" s="63">
        <f t="shared" si="35"/>
        <v>197908</v>
      </c>
      <c r="EB227" s="63">
        <f t="shared" si="35"/>
        <v>197671</v>
      </c>
      <c r="EC227" s="63">
        <f t="shared" si="35"/>
        <v>200331</v>
      </c>
      <c r="ED227" s="63">
        <f t="shared" si="35"/>
        <v>199176</v>
      </c>
      <c r="EE227" s="64">
        <f t="shared" si="35"/>
        <v>202463</v>
      </c>
    </row>
    <row r="228" spans="2:135" ht="12.5" x14ac:dyDescent="0.25">
      <c r="B228" s="50"/>
      <c r="C228" s="51" t="s">
        <v>310</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331</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7">
        <v>5742</v>
      </c>
      <c r="DT228" s="67">
        <v>6593</v>
      </c>
      <c r="DU228" s="67">
        <v>6637</v>
      </c>
      <c r="DV228" s="68">
        <v>6670</v>
      </c>
      <c r="DW228" s="66">
        <v>6676</v>
      </c>
      <c r="DX228" s="67">
        <v>6707</v>
      </c>
      <c r="DY228" s="67">
        <v>6734</v>
      </c>
      <c r="DZ228" s="67">
        <v>6786</v>
      </c>
      <c r="EA228" s="67">
        <v>6822</v>
      </c>
      <c r="EB228" s="67">
        <v>6720</v>
      </c>
      <c r="EC228" s="67">
        <v>6772</v>
      </c>
      <c r="ED228" s="67">
        <v>6817</v>
      </c>
      <c r="EE228" s="68">
        <v>6845</v>
      </c>
    </row>
    <row r="229" spans="2:135" ht="12.5" x14ac:dyDescent="0.25">
      <c r="B229" s="50"/>
      <c r="C229" s="51" t="s">
        <v>311</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332</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3">
        <v>4229</v>
      </c>
      <c r="DT229" s="53">
        <v>4271</v>
      </c>
      <c r="DU229" s="53">
        <v>4296</v>
      </c>
      <c r="DV229" s="54">
        <v>4320</v>
      </c>
      <c r="DW229" s="52">
        <v>4366</v>
      </c>
      <c r="DX229" s="53">
        <v>4415</v>
      </c>
      <c r="DY229" s="53">
        <v>4478</v>
      </c>
      <c r="DZ229" s="53">
        <v>4525</v>
      </c>
      <c r="EA229" s="53">
        <v>4597</v>
      </c>
      <c r="EB229" s="53">
        <v>4511</v>
      </c>
      <c r="EC229" s="53">
        <v>4565</v>
      </c>
      <c r="ED229" s="53">
        <v>4551</v>
      </c>
      <c r="EE229" s="54">
        <v>4593</v>
      </c>
    </row>
    <row r="230" spans="2:135" ht="12.5" x14ac:dyDescent="0.25">
      <c r="B230" s="50"/>
      <c r="C230" s="51" t="s">
        <v>312</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333</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3">
        <v>8996</v>
      </c>
      <c r="DT230" s="53">
        <v>9062</v>
      </c>
      <c r="DU230" s="53">
        <v>9062</v>
      </c>
      <c r="DV230" s="54">
        <v>9126</v>
      </c>
      <c r="DW230" s="52">
        <v>9213</v>
      </c>
      <c r="DX230" s="53">
        <v>9248</v>
      </c>
      <c r="DY230" s="53">
        <v>9353</v>
      </c>
      <c r="DZ230" s="53">
        <v>9423</v>
      </c>
      <c r="EA230" s="53">
        <v>9469</v>
      </c>
      <c r="EB230" s="53">
        <v>9207</v>
      </c>
      <c r="EC230" s="53">
        <v>9269</v>
      </c>
      <c r="ED230" s="53">
        <v>9271</v>
      </c>
      <c r="EE230" s="54">
        <v>9288</v>
      </c>
    </row>
    <row r="231" spans="2:135" ht="12.5" x14ac:dyDescent="0.25">
      <c r="B231" s="50"/>
      <c r="C231" s="51" t="s">
        <v>313</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334</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3">
        <v>590</v>
      </c>
      <c r="DT231" s="53">
        <v>606</v>
      </c>
      <c r="DU231" s="53">
        <v>612</v>
      </c>
      <c r="DV231" s="54">
        <v>614</v>
      </c>
      <c r="DW231" s="52">
        <v>616</v>
      </c>
      <c r="DX231" s="53">
        <v>615</v>
      </c>
      <c r="DY231" s="53">
        <v>623</v>
      </c>
      <c r="DZ231" s="53">
        <v>629</v>
      </c>
      <c r="EA231" s="53">
        <v>630</v>
      </c>
      <c r="EB231" s="53">
        <v>645</v>
      </c>
      <c r="EC231" s="53">
        <v>636</v>
      </c>
      <c r="ED231" s="53">
        <v>656</v>
      </c>
      <c r="EE231" s="54">
        <v>674</v>
      </c>
    </row>
    <row r="232" spans="2:135" ht="12.5" x14ac:dyDescent="0.25">
      <c r="B232" s="50"/>
      <c r="C232" s="51" t="s">
        <v>314</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335</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3">
        <v>1313</v>
      </c>
      <c r="DT232" s="53">
        <v>1346</v>
      </c>
      <c r="DU232" s="53">
        <v>1351</v>
      </c>
      <c r="DV232" s="54">
        <v>1361</v>
      </c>
      <c r="DW232" s="52">
        <v>1387</v>
      </c>
      <c r="DX232" s="53">
        <v>1405</v>
      </c>
      <c r="DY232" s="53">
        <v>1428</v>
      </c>
      <c r="DZ232" s="53">
        <v>1433</v>
      </c>
      <c r="EA232" s="53">
        <v>1455</v>
      </c>
      <c r="EB232" s="53">
        <v>1453</v>
      </c>
      <c r="EC232" s="53">
        <v>1463</v>
      </c>
      <c r="ED232" s="53">
        <v>1438</v>
      </c>
      <c r="EE232" s="54">
        <v>1454</v>
      </c>
    </row>
    <row r="233" spans="2:135" ht="12.5" x14ac:dyDescent="0.25">
      <c r="B233" s="50"/>
      <c r="C233" s="51" t="s">
        <v>315</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336</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3">
        <v>279</v>
      </c>
      <c r="DT233" s="53">
        <v>278</v>
      </c>
      <c r="DU233" s="53">
        <v>287</v>
      </c>
      <c r="DV233" s="54">
        <v>287</v>
      </c>
      <c r="DW233" s="52">
        <v>303</v>
      </c>
      <c r="DX233" s="53">
        <v>305</v>
      </c>
      <c r="DY233" s="53">
        <v>314</v>
      </c>
      <c r="DZ233" s="53">
        <v>325</v>
      </c>
      <c r="EA233" s="53">
        <v>338</v>
      </c>
      <c r="EB233" s="53">
        <v>357</v>
      </c>
      <c r="EC233" s="53">
        <v>352</v>
      </c>
      <c r="ED233" s="53">
        <v>366</v>
      </c>
      <c r="EE233" s="54">
        <v>408</v>
      </c>
    </row>
    <row r="234" spans="2:135" ht="12.5" x14ac:dyDescent="0.25">
      <c r="B234" s="50"/>
      <c r="C234" s="51" t="s">
        <v>316</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337</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3">
        <v>185</v>
      </c>
      <c r="DT234" s="53">
        <v>184</v>
      </c>
      <c r="DU234" s="53">
        <v>186</v>
      </c>
      <c r="DV234" s="54">
        <v>184</v>
      </c>
      <c r="DW234" s="52">
        <v>186</v>
      </c>
      <c r="DX234" s="53">
        <v>188</v>
      </c>
      <c r="DY234" s="53">
        <v>197</v>
      </c>
      <c r="DZ234" s="53">
        <v>199</v>
      </c>
      <c r="EA234" s="53">
        <v>208</v>
      </c>
      <c r="EB234" s="53">
        <v>215</v>
      </c>
      <c r="EC234" s="53">
        <v>208</v>
      </c>
      <c r="ED234" s="53">
        <v>211</v>
      </c>
      <c r="EE234" s="54">
        <v>212</v>
      </c>
    </row>
    <row r="235" spans="2:135" ht="12.5" x14ac:dyDescent="0.25">
      <c r="B235" s="50"/>
      <c r="C235" s="51" t="s">
        <v>317</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338</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3">
        <v>1367</v>
      </c>
      <c r="DT235" s="53">
        <v>1355</v>
      </c>
      <c r="DU235" s="53">
        <v>1361</v>
      </c>
      <c r="DV235" s="54">
        <v>1357</v>
      </c>
      <c r="DW235" s="52">
        <v>1352</v>
      </c>
      <c r="DX235" s="53">
        <v>1353</v>
      </c>
      <c r="DY235" s="53">
        <v>1382</v>
      </c>
      <c r="DZ235" s="53">
        <v>1399</v>
      </c>
      <c r="EA235" s="53">
        <v>1418</v>
      </c>
      <c r="EB235" s="53">
        <v>1415</v>
      </c>
      <c r="EC235" s="53">
        <v>1411</v>
      </c>
      <c r="ED235" s="53">
        <v>1403</v>
      </c>
      <c r="EE235" s="54">
        <v>1424</v>
      </c>
    </row>
    <row r="236" spans="2:135" ht="12.5" x14ac:dyDescent="0.25">
      <c r="B236" s="50"/>
      <c r="C236" s="51" t="s">
        <v>318</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339</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3">
        <v>850</v>
      </c>
      <c r="DT236" s="53">
        <v>876</v>
      </c>
      <c r="DU236" s="53">
        <v>895</v>
      </c>
      <c r="DV236" s="54">
        <v>930</v>
      </c>
      <c r="DW236" s="52">
        <v>944</v>
      </c>
      <c r="DX236" s="53">
        <v>961</v>
      </c>
      <c r="DY236" s="53">
        <v>978</v>
      </c>
      <c r="DZ236" s="53">
        <v>1020</v>
      </c>
      <c r="EA236" s="53">
        <v>1024</v>
      </c>
      <c r="EB236" s="53">
        <v>1031</v>
      </c>
      <c r="EC236" s="53">
        <v>1074</v>
      </c>
      <c r="ED236" s="53">
        <v>1060</v>
      </c>
      <c r="EE236" s="54">
        <v>1082</v>
      </c>
    </row>
    <row r="237" spans="2:135" ht="12.5" x14ac:dyDescent="0.25">
      <c r="B237" s="50"/>
      <c r="C237" s="51" t="s">
        <v>319</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340</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3">
        <v>4178</v>
      </c>
      <c r="DT237" s="53">
        <v>4212</v>
      </c>
      <c r="DU237" s="53">
        <v>4228</v>
      </c>
      <c r="DV237" s="54">
        <v>4311</v>
      </c>
      <c r="DW237" s="52">
        <v>4355</v>
      </c>
      <c r="DX237" s="53">
        <v>4371</v>
      </c>
      <c r="DY237" s="53">
        <v>4386</v>
      </c>
      <c r="DZ237" s="53">
        <v>4410</v>
      </c>
      <c r="EA237" s="53">
        <v>4435</v>
      </c>
      <c r="EB237" s="53">
        <v>4354</v>
      </c>
      <c r="EC237" s="53">
        <v>4379</v>
      </c>
      <c r="ED237" s="53">
        <v>4357</v>
      </c>
      <c r="EE237" s="54">
        <v>4413</v>
      </c>
    </row>
    <row r="238" spans="2:135" ht="12.5" x14ac:dyDescent="0.25">
      <c r="B238" s="50"/>
      <c r="C238" s="51" t="s">
        <v>320</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341</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3">
        <v>675</v>
      </c>
      <c r="DT238" s="53">
        <v>686</v>
      </c>
      <c r="DU238" s="53">
        <v>695</v>
      </c>
      <c r="DV238" s="54">
        <v>699</v>
      </c>
      <c r="DW238" s="52">
        <v>710</v>
      </c>
      <c r="DX238" s="53">
        <v>708</v>
      </c>
      <c r="DY238" s="53">
        <v>698</v>
      </c>
      <c r="DZ238" s="53">
        <v>710</v>
      </c>
      <c r="EA238" s="53">
        <v>711</v>
      </c>
      <c r="EB238" s="53">
        <v>697</v>
      </c>
      <c r="EC238" s="53">
        <v>695</v>
      </c>
      <c r="ED238" s="53">
        <v>687</v>
      </c>
      <c r="EE238" s="54">
        <v>707</v>
      </c>
    </row>
    <row r="239" spans="2:135" ht="12.5" x14ac:dyDescent="0.25">
      <c r="B239" s="50"/>
      <c r="C239" s="51" t="s">
        <v>321</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342</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3">
        <v>526</v>
      </c>
      <c r="DT239" s="53">
        <v>528</v>
      </c>
      <c r="DU239" s="53">
        <v>524</v>
      </c>
      <c r="DV239" s="54">
        <v>518</v>
      </c>
      <c r="DW239" s="52">
        <v>533</v>
      </c>
      <c r="DX239" s="53">
        <v>542</v>
      </c>
      <c r="DY239" s="53">
        <v>548</v>
      </c>
      <c r="DZ239" s="53">
        <v>554</v>
      </c>
      <c r="EA239" s="53">
        <v>569</v>
      </c>
      <c r="EB239" s="53">
        <v>579</v>
      </c>
      <c r="EC239" s="53">
        <v>526</v>
      </c>
      <c r="ED239" s="53">
        <v>532</v>
      </c>
      <c r="EE239" s="54">
        <v>560</v>
      </c>
    </row>
    <row r="240" spans="2:135" ht="12.5" x14ac:dyDescent="0.25">
      <c r="B240" s="50"/>
      <c r="C240" s="51" t="s">
        <v>322</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343</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3">
        <v>3526</v>
      </c>
      <c r="DT240" s="53">
        <v>3568</v>
      </c>
      <c r="DU240" s="53">
        <v>3572</v>
      </c>
      <c r="DV240" s="54">
        <v>3628</v>
      </c>
      <c r="DW240" s="52">
        <v>3612</v>
      </c>
      <c r="DX240" s="53">
        <v>3661</v>
      </c>
      <c r="DY240" s="53">
        <v>3662</v>
      </c>
      <c r="DZ240" s="53">
        <v>3685</v>
      </c>
      <c r="EA240" s="53">
        <v>3700</v>
      </c>
      <c r="EB240" s="53">
        <v>3753</v>
      </c>
      <c r="EC240" s="53">
        <v>3786</v>
      </c>
      <c r="ED240" s="53">
        <v>3749</v>
      </c>
      <c r="EE240" s="54">
        <v>3754</v>
      </c>
    </row>
    <row r="241" spans="2:135" ht="12.5" x14ac:dyDescent="0.25">
      <c r="B241" s="50"/>
      <c r="C241" s="51" t="s">
        <v>323</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344</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3">
        <v>1132</v>
      </c>
      <c r="DT241" s="53">
        <v>1174</v>
      </c>
      <c r="DU241" s="53">
        <v>1180</v>
      </c>
      <c r="DV241" s="54">
        <v>1193</v>
      </c>
      <c r="DW241" s="52">
        <v>1205</v>
      </c>
      <c r="DX241" s="53">
        <v>1204</v>
      </c>
      <c r="DY241" s="53">
        <v>1225</v>
      </c>
      <c r="DZ241" s="53">
        <v>1271</v>
      </c>
      <c r="EA241" s="53">
        <v>1304</v>
      </c>
      <c r="EB241" s="53">
        <v>1312</v>
      </c>
      <c r="EC241" s="53">
        <v>1335</v>
      </c>
      <c r="ED241" s="53">
        <v>1306</v>
      </c>
      <c r="EE241" s="54">
        <v>1338</v>
      </c>
    </row>
    <row r="242" spans="2:135" ht="12.5" x14ac:dyDescent="0.25">
      <c r="B242" s="50"/>
      <c r="C242" s="51" t="s">
        <v>324</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345</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3">
        <v>1058</v>
      </c>
      <c r="DT242" s="53">
        <v>1064</v>
      </c>
      <c r="DU242" s="53">
        <v>1078</v>
      </c>
      <c r="DV242" s="54">
        <v>1085</v>
      </c>
      <c r="DW242" s="52">
        <v>1140</v>
      </c>
      <c r="DX242" s="53">
        <v>1165</v>
      </c>
      <c r="DY242" s="53">
        <v>1180</v>
      </c>
      <c r="DZ242" s="53">
        <v>1204</v>
      </c>
      <c r="EA242" s="53">
        <v>1225</v>
      </c>
      <c r="EB242" s="53">
        <v>1193</v>
      </c>
      <c r="EC242" s="53">
        <v>1210</v>
      </c>
      <c r="ED242" s="53">
        <v>1193</v>
      </c>
      <c r="EE242" s="54">
        <v>1229</v>
      </c>
    </row>
    <row r="243" spans="2:135" ht="12.5" x14ac:dyDescent="0.25">
      <c r="B243" s="50"/>
      <c r="C243" s="51" t="s">
        <v>325</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346</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3">
        <v>43607</v>
      </c>
      <c r="DT243" s="53">
        <v>43832</v>
      </c>
      <c r="DU243" s="53">
        <v>43685</v>
      </c>
      <c r="DV243" s="54">
        <v>43939</v>
      </c>
      <c r="DW243" s="52">
        <v>43778</v>
      </c>
      <c r="DX243" s="53">
        <v>43988</v>
      </c>
      <c r="DY243" s="53">
        <v>44155</v>
      </c>
      <c r="DZ243" s="53">
        <v>44315</v>
      </c>
      <c r="EA243" s="53">
        <v>44428</v>
      </c>
      <c r="EB243" s="53">
        <v>43741</v>
      </c>
      <c r="EC243" s="53">
        <v>43772</v>
      </c>
      <c r="ED243" s="53">
        <v>43756</v>
      </c>
      <c r="EE243" s="54">
        <v>43750</v>
      </c>
    </row>
    <row r="244" spans="2:135" ht="12.5" x14ac:dyDescent="0.25">
      <c r="B244" s="50"/>
      <c r="C244" s="51" t="s">
        <v>326</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347</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3">
        <v>365</v>
      </c>
      <c r="DT244" s="53">
        <v>369</v>
      </c>
      <c r="DU244" s="53">
        <v>372</v>
      </c>
      <c r="DV244" s="54">
        <v>369</v>
      </c>
      <c r="DW244" s="52">
        <v>374</v>
      </c>
      <c r="DX244" s="53">
        <v>379</v>
      </c>
      <c r="DY244" s="53">
        <v>395</v>
      </c>
      <c r="DZ244" s="53">
        <v>398</v>
      </c>
      <c r="EA244" s="53">
        <v>404</v>
      </c>
      <c r="EB244" s="53">
        <v>390</v>
      </c>
      <c r="EC244" s="53">
        <v>391</v>
      </c>
      <c r="ED244" s="53">
        <v>396</v>
      </c>
      <c r="EE244" s="54">
        <v>395</v>
      </c>
    </row>
    <row r="245" spans="2:135" ht="12.5" x14ac:dyDescent="0.25">
      <c r="B245" s="50"/>
      <c r="C245" s="51" t="s">
        <v>327</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348</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3">
        <v>65456</v>
      </c>
      <c r="DT245" s="53">
        <v>65566</v>
      </c>
      <c r="DU245" s="53">
        <v>65503</v>
      </c>
      <c r="DV245" s="54">
        <v>65895</v>
      </c>
      <c r="DW245" s="52">
        <v>65661</v>
      </c>
      <c r="DX245" s="53">
        <v>65810</v>
      </c>
      <c r="DY245" s="53">
        <v>66240</v>
      </c>
      <c r="DZ245" s="53">
        <v>66345</v>
      </c>
      <c r="EA245" s="53">
        <v>66418</v>
      </c>
      <c r="EB245" s="53">
        <v>65036</v>
      </c>
      <c r="EC245" s="53">
        <v>64804</v>
      </c>
      <c r="ED245" s="53">
        <v>64740</v>
      </c>
      <c r="EE245" s="54">
        <v>64536</v>
      </c>
    </row>
    <row r="246" spans="2:135" ht="12.5" x14ac:dyDescent="0.25">
      <c r="B246" s="50"/>
      <c r="C246" s="51" t="s">
        <v>328</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349</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3">
        <v>699</v>
      </c>
      <c r="DT246" s="53">
        <v>705</v>
      </c>
      <c r="DU246" s="53">
        <v>709</v>
      </c>
      <c r="DV246" s="54">
        <v>729</v>
      </c>
      <c r="DW246" s="52">
        <v>762</v>
      </c>
      <c r="DX246" s="53">
        <v>769</v>
      </c>
      <c r="DY246" s="53">
        <v>775</v>
      </c>
      <c r="DZ246" s="53">
        <v>784</v>
      </c>
      <c r="EA246" s="53">
        <v>800</v>
      </c>
      <c r="EB246" s="53">
        <v>816</v>
      </c>
      <c r="EC246" s="53">
        <v>834</v>
      </c>
      <c r="ED246" s="53">
        <v>841</v>
      </c>
      <c r="EE246" s="54">
        <v>876</v>
      </c>
    </row>
    <row r="247" spans="2:135" ht="13" thickBot="1" x14ac:dyDescent="0.3">
      <c r="B247" s="69"/>
      <c r="C247" s="70" t="s">
        <v>329</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350</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3">
        <v>13282</v>
      </c>
      <c r="DT247" s="53">
        <v>13274</v>
      </c>
      <c r="DU247" s="53">
        <v>13256</v>
      </c>
      <c r="DV247" s="54">
        <v>13373</v>
      </c>
      <c r="DW247" s="52">
        <v>13411</v>
      </c>
      <c r="DX247" s="53">
        <v>13509</v>
      </c>
      <c r="DY247" s="53">
        <v>13567</v>
      </c>
      <c r="DZ247" s="53">
        <v>13624</v>
      </c>
      <c r="EA247" s="53">
        <v>13638</v>
      </c>
      <c r="EB247" s="53">
        <v>13393</v>
      </c>
      <c r="EC247" s="53">
        <v>13409</v>
      </c>
      <c r="ED247" s="53">
        <v>13395</v>
      </c>
      <c r="EE247" s="54">
        <v>13402</v>
      </c>
    </row>
    <row r="248" spans="2:135" ht="13" thickBot="1" x14ac:dyDescent="0.3">
      <c r="B248" s="60" t="s">
        <v>330</v>
      </c>
      <c r="C248" s="61"/>
      <c r="D248" s="62">
        <f t="shared" ref="D248:AY248" si="36">SUM(D216:D247)</f>
        <v>66934</v>
      </c>
      <c r="E248" s="63">
        <f t="shared" si="36"/>
        <v>66059</v>
      </c>
      <c r="F248" s="63">
        <f t="shared" si="36"/>
        <v>67711</v>
      </c>
      <c r="G248" s="63">
        <f t="shared" si="36"/>
        <v>68742</v>
      </c>
      <c r="H248" s="63">
        <f t="shared" si="36"/>
        <v>69545</v>
      </c>
      <c r="I248" s="63">
        <f t="shared" si="36"/>
        <v>69487</v>
      </c>
      <c r="J248" s="63">
        <f t="shared" si="36"/>
        <v>73532</v>
      </c>
      <c r="K248" s="63">
        <f t="shared" si="36"/>
        <v>75175</v>
      </c>
      <c r="L248" s="63">
        <f t="shared" si="36"/>
        <v>75931</v>
      </c>
      <c r="M248" s="63">
        <f t="shared" si="36"/>
        <v>76481</v>
      </c>
      <c r="N248" s="63">
        <f t="shared" si="36"/>
        <v>76880</v>
      </c>
      <c r="O248" s="64">
        <f t="shared" si="36"/>
        <v>76973</v>
      </c>
      <c r="P248" s="63">
        <f t="shared" si="36"/>
        <v>76944</v>
      </c>
      <c r="Q248" s="63">
        <f t="shared" si="36"/>
        <v>77940</v>
      </c>
      <c r="R248" s="63">
        <f t="shared" si="36"/>
        <v>74668</v>
      </c>
      <c r="S248" s="63">
        <f t="shared" si="36"/>
        <v>76100</v>
      </c>
      <c r="T248" s="63">
        <f t="shared" si="36"/>
        <v>81789</v>
      </c>
      <c r="U248" s="63">
        <f t="shared" si="36"/>
        <v>83084</v>
      </c>
      <c r="V248" s="63">
        <f t="shared" si="36"/>
        <v>84046</v>
      </c>
      <c r="W248" s="63">
        <f t="shared" si="36"/>
        <v>84979</v>
      </c>
      <c r="X248" s="63">
        <f t="shared" si="36"/>
        <v>85764</v>
      </c>
      <c r="Y248" s="63">
        <f t="shared" si="36"/>
        <v>86620</v>
      </c>
      <c r="Z248" s="63">
        <f t="shared" si="36"/>
        <v>86848</v>
      </c>
      <c r="AA248" s="64">
        <f t="shared" si="36"/>
        <v>87102</v>
      </c>
      <c r="AB248" s="63">
        <f t="shared" si="36"/>
        <v>87409</v>
      </c>
      <c r="AC248" s="63">
        <f t="shared" si="36"/>
        <v>87664</v>
      </c>
      <c r="AD248" s="63">
        <f t="shared" si="36"/>
        <v>89499</v>
      </c>
      <c r="AE248" s="63">
        <f t="shared" si="36"/>
        <v>90240</v>
      </c>
      <c r="AF248" s="63">
        <f t="shared" si="36"/>
        <v>91168</v>
      </c>
      <c r="AG248" s="63">
        <f t="shared" si="36"/>
        <v>91713</v>
      </c>
      <c r="AH248" s="63">
        <f t="shared" si="36"/>
        <v>92408</v>
      </c>
      <c r="AI248" s="63">
        <f t="shared" si="36"/>
        <v>92822</v>
      </c>
      <c r="AJ248" s="63">
        <f t="shared" si="36"/>
        <v>93157</v>
      </c>
      <c r="AK248" s="63">
        <f t="shared" si="36"/>
        <v>93404</v>
      </c>
      <c r="AL248" s="63">
        <f t="shared" si="36"/>
        <v>93271</v>
      </c>
      <c r="AM248" s="64">
        <f t="shared" si="36"/>
        <v>92766</v>
      </c>
      <c r="AN248" s="63">
        <f t="shared" si="36"/>
        <v>92580</v>
      </c>
      <c r="AO248" s="63">
        <f t="shared" si="36"/>
        <v>92238</v>
      </c>
      <c r="AP248" s="63">
        <f t="shared" si="36"/>
        <v>92963</v>
      </c>
      <c r="AQ248" s="63">
        <f t="shared" si="36"/>
        <v>93609</v>
      </c>
      <c r="AR248" s="63">
        <f t="shared" si="36"/>
        <v>93822</v>
      </c>
      <c r="AS248" s="63">
        <f t="shared" si="36"/>
        <v>94164</v>
      </c>
      <c r="AT248" s="63">
        <f t="shared" si="36"/>
        <v>94876</v>
      </c>
      <c r="AU248" s="63">
        <f t="shared" si="36"/>
        <v>95666</v>
      </c>
      <c r="AV248" s="63">
        <f t="shared" si="36"/>
        <v>97217</v>
      </c>
      <c r="AW248" s="63">
        <f t="shared" si="36"/>
        <v>96571</v>
      </c>
      <c r="AX248" s="63">
        <f t="shared" si="36"/>
        <v>96170</v>
      </c>
      <c r="AY248" s="64">
        <f t="shared" si="36"/>
        <v>95739</v>
      </c>
      <c r="BA248" s="50"/>
      <c r="BB248" s="51" t="s">
        <v>351</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3">
        <v>136</v>
      </c>
      <c r="DT248" s="53">
        <v>134</v>
      </c>
      <c r="DU248" s="53">
        <v>137</v>
      </c>
      <c r="DV248" s="54">
        <v>134</v>
      </c>
      <c r="DW248" s="52">
        <v>135</v>
      </c>
      <c r="DX248" s="53">
        <v>134</v>
      </c>
      <c r="DY248" s="53">
        <v>134</v>
      </c>
      <c r="DZ248" s="53">
        <v>134</v>
      </c>
      <c r="EA248" s="53">
        <v>144</v>
      </c>
      <c r="EB248" s="53">
        <v>143</v>
      </c>
      <c r="EC248" s="53">
        <v>139</v>
      </c>
      <c r="ED248" s="53">
        <v>142</v>
      </c>
      <c r="EE248" s="54">
        <v>145</v>
      </c>
    </row>
    <row r="249" spans="2:135" ht="12.5" x14ac:dyDescent="0.25">
      <c r="B249" s="74">
        <v>10</v>
      </c>
      <c r="C249" s="65" t="s">
        <v>331</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352</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3">
        <v>3031</v>
      </c>
      <c r="DT249" s="53">
        <v>3046</v>
      </c>
      <c r="DU249" s="53">
        <v>3069</v>
      </c>
      <c r="DV249" s="54">
        <v>3126</v>
      </c>
      <c r="DW249" s="52">
        <v>3139</v>
      </c>
      <c r="DX249" s="53">
        <v>3146</v>
      </c>
      <c r="DY249" s="53">
        <v>3170</v>
      </c>
      <c r="DZ249" s="53">
        <v>3197</v>
      </c>
      <c r="EA249" s="53">
        <v>3217</v>
      </c>
      <c r="EB249" s="53">
        <v>3189</v>
      </c>
      <c r="EC249" s="53">
        <v>3228</v>
      </c>
      <c r="ED249" s="53">
        <v>3217</v>
      </c>
      <c r="EE249" s="54">
        <v>3210</v>
      </c>
    </row>
    <row r="250" spans="2:135" ht="12.5" x14ac:dyDescent="0.25">
      <c r="B250" s="50"/>
      <c r="C250" s="51" t="s">
        <v>332</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353</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3">
        <v>1208</v>
      </c>
      <c r="DT250" s="53">
        <v>1219</v>
      </c>
      <c r="DU250" s="53">
        <v>1231</v>
      </c>
      <c r="DV250" s="54">
        <v>1230</v>
      </c>
      <c r="DW250" s="52">
        <v>1273</v>
      </c>
      <c r="DX250" s="53">
        <v>1267</v>
      </c>
      <c r="DY250" s="53">
        <v>1266</v>
      </c>
      <c r="DZ250" s="53">
        <v>1289</v>
      </c>
      <c r="EA250" s="53">
        <v>1291</v>
      </c>
      <c r="EB250" s="53">
        <v>1265</v>
      </c>
      <c r="EC250" s="53">
        <v>1285</v>
      </c>
      <c r="ED250" s="53">
        <v>1291</v>
      </c>
      <c r="EE250" s="54">
        <v>1328</v>
      </c>
    </row>
    <row r="251" spans="2:135" ht="12.5" x14ac:dyDescent="0.25">
      <c r="B251" s="50"/>
      <c r="C251" s="51" t="s">
        <v>333</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354</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3">
        <v>432</v>
      </c>
      <c r="DT251" s="53">
        <v>432</v>
      </c>
      <c r="DU251" s="53">
        <v>430</v>
      </c>
      <c r="DV251" s="54">
        <v>420</v>
      </c>
      <c r="DW251" s="52">
        <v>421</v>
      </c>
      <c r="DX251" s="53">
        <v>420</v>
      </c>
      <c r="DY251" s="53">
        <v>424</v>
      </c>
      <c r="DZ251" s="53">
        <v>421</v>
      </c>
      <c r="EA251" s="53">
        <v>431</v>
      </c>
      <c r="EB251" s="53">
        <v>435</v>
      </c>
      <c r="EC251" s="53">
        <v>417</v>
      </c>
      <c r="ED251" s="53">
        <v>422</v>
      </c>
      <c r="EE251" s="54">
        <v>429</v>
      </c>
    </row>
    <row r="252" spans="2:135" ht="12.5" x14ac:dyDescent="0.25">
      <c r="B252" s="50"/>
      <c r="C252" s="51" t="s">
        <v>334</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355</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3">
        <v>3149</v>
      </c>
      <c r="DT252" s="53">
        <v>3151</v>
      </c>
      <c r="DU252" s="53">
        <v>3157</v>
      </c>
      <c r="DV252" s="54">
        <v>3137</v>
      </c>
      <c r="DW252" s="52">
        <v>3156</v>
      </c>
      <c r="DX252" s="53">
        <v>3175</v>
      </c>
      <c r="DY252" s="53">
        <v>3203</v>
      </c>
      <c r="DZ252" s="53">
        <v>3241</v>
      </c>
      <c r="EA252" s="53">
        <v>3276</v>
      </c>
      <c r="EB252" s="53">
        <v>3201</v>
      </c>
      <c r="EC252" s="53">
        <v>3209</v>
      </c>
      <c r="ED252" s="53">
        <v>3206</v>
      </c>
      <c r="EE252" s="54">
        <v>3235</v>
      </c>
    </row>
    <row r="253" spans="2:135" ht="12.5" x14ac:dyDescent="0.25">
      <c r="B253" s="50"/>
      <c r="C253" s="51" t="s">
        <v>335</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356</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3">
        <v>506</v>
      </c>
      <c r="DT253" s="53">
        <v>621</v>
      </c>
      <c r="DU253" s="53">
        <v>620</v>
      </c>
      <c r="DV253" s="54">
        <v>626</v>
      </c>
      <c r="DW253" s="52">
        <v>622</v>
      </c>
      <c r="DX253" s="53">
        <v>632</v>
      </c>
      <c r="DY253" s="53">
        <v>632</v>
      </c>
      <c r="DZ253" s="53">
        <v>645</v>
      </c>
      <c r="EA253" s="53">
        <v>656</v>
      </c>
      <c r="EB253" s="53">
        <v>666</v>
      </c>
      <c r="EC253" s="53">
        <v>655</v>
      </c>
      <c r="ED253" s="53">
        <v>660</v>
      </c>
      <c r="EE253" s="54">
        <v>672</v>
      </c>
    </row>
    <row r="254" spans="2:135" ht="12.5" x14ac:dyDescent="0.25">
      <c r="B254" s="50"/>
      <c r="C254" s="51" t="s">
        <v>336</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357</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3">
        <v>438</v>
      </c>
      <c r="DT254" s="53">
        <v>448</v>
      </c>
      <c r="DU254" s="53">
        <v>445</v>
      </c>
      <c r="DV254" s="54">
        <v>435</v>
      </c>
      <c r="DW254" s="52">
        <v>443</v>
      </c>
      <c r="DX254" s="53">
        <v>453</v>
      </c>
      <c r="DY254" s="53">
        <v>454</v>
      </c>
      <c r="DZ254" s="53">
        <v>466</v>
      </c>
      <c r="EA254" s="53">
        <v>466</v>
      </c>
      <c r="EB254" s="53">
        <v>476</v>
      </c>
      <c r="EC254" s="53">
        <v>463</v>
      </c>
      <c r="ED254" s="53">
        <v>468</v>
      </c>
      <c r="EE254" s="54">
        <v>472</v>
      </c>
    </row>
    <row r="255" spans="2:135" ht="12.5" x14ac:dyDescent="0.25">
      <c r="B255" s="50"/>
      <c r="C255" s="51" t="s">
        <v>337</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358</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3">
        <v>1663</v>
      </c>
      <c r="DT255" s="53">
        <v>1675</v>
      </c>
      <c r="DU255" s="53">
        <v>1682</v>
      </c>
      <c r="DV255" s="54">
        <v>1685</v>
      </c>
      <c r="DW255" s="52">
        <v>1692</v>
      </c>
      <c r="DX255" s="53">
        <v>1685</v>
      </c>
      <c r="DY255" s="53">
        <v>1729</v>
      </c>
      <c r="DZ255" s="53">
        <v>1753</v>
      </c>
      <c r="EA255" s="53">
        <v>1779</v>
      </c>
      <c r="EB255" s="53">
        <v>1775</v>
      </c>
      <c r="EC255" s="53">
        <v>1782</v>
      </c>
      <c r="ED255" s="53">
        <v>1769</v>
      </c>
      <c r="EE255" s="54">
        <v>1790</v>
      </c>
    </row>
    <row r="256" spans="2:135" ht="12.5" x14ac:dyDescent="0.25">
      <c r="B256" s="50"/>
      <c r="C256" s="51" t="s">
        <v>338</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359</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3">
        <v>82</v>
      </c>
      <c r="DT256" s="53">
        <v>88</v>
      </c>
      <c r="DU256" s="53">
        <v>92</v>
      </c>
      <c r="DV256" s="54">
        <v>98</v>
      </c>
      <c r="DW256" s="52">
        <v>99</v>
      </c>
      <c r="DX256" s="53">
        <v>102</v>
      </c>
      <c r="DY256" s="53">
        <v>108</v>
      </c>
      <c r="DZ256" s="53">
        <v>112</v>
      </c>
      <c r="EA256" s="53">
        <v>115</v>
      </c>
      <c r="EB256" s="53">
        <v>127</v>
      </c>
      <c r="EC256" s="53">
        <v>120</v>
      </c>
      <c r="ED256" s="53">
        <v>128</v>
      </c>
      <c r="EE256" s="54">
        <v>137</v>
      </c>
    </row>
    <row r="257" spans="2:135" ht="12.5" x14ac:dyDescent="0.25">
      <c r="B257" s="50"/>
      <c r="C257" s="51" t="s">
        <v>339</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360</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3">
        <v>1253</v>
      </c>
      <c r="DT257" s="53">
        <v>1261</v>
      </c>
      <c r="DU257" s="53">
        <v>1280</v>
      </c>
      <c r="DV257" s="54">
        <v>1286</v>
      </c>
      <c r="DW257" s="52">
        <v>1295</v>
      </c>
      <c r="DX257" s="53">
        <v>1311</v>
      </c>
      <c r="DY257" s="53">
        <v>1344</v>
      </c>
      <c r="DZ257" s="53">
        <v>1358</v>
      </c>
      <c r="EA257" s="53">
        <v>1395</v>
      </c>
      <c r="EB257" s="53">
        <v>1401</v>
      </c>
      <c r="EC257" s="53">
        <v>1405</v>
      </c>
      <c r="ED257" s="53">
        <v>1395</v>
      </c>
      <c r="EE257" s="54">
        <v>1398</v>
      </c>
    </row>
    <row r="258" spans="2:135" ht="13" thickBot="1" x14ac:dyDescent="0.3">
      <c r="B258" s="50"/>
      <c r="C258" s="51" t="s">
        <v>340</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435</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8"/>
      <c r="DT258" s="58"/>
      <c r="DU258" s="58"/>
      <c r="DV258" s="59"/>
      <c r="DW258" s="57"/>
      <c r="DX258" s="58"/>
      <c r="DY258" s="58"/>
      <c r="DZ258" s="58"/>
      <c r="EA258" s="58"/>
      <c r="EB258" s="58"/>
      <c r="EC258" s="58"/>
      <c r="ED258" s="58"/>
      <c r="EE258" s="59"/>
    </row>
    <row r="259" spans="2:135" ht="13" thickBot="1" x14ac:dyDescent="0.3">
      <c r="B259" s="50"/>
      <c r="C259" s="51" t="s">
        <v>341</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361</v>
      </c>
      <c r="BB259" s="61"/>
      <c r="BC259" s="62">
        <f>SUM(BC228:BC258)</f>
        <v>110451</v>
      </c>
      <c r="BD259" s="63">
        <f>SUM(BD228:BD258)</f>
        <v>110313</v>
      </c>
      <c r="BE259" s="63">
        <f>SUM(BE228:BE258)</f>
        <v>111171</v>
      </c>
      <c r="BF259" s="63">
        <f t="shared" ref="BF259:DM259" si="37">SUM(BF228:BF258)</f>
        <v>110801</v>
      </c>
      <c r="BG259" s="63">
        <f t="shared" si="37"/>
        <v>111047</v>
      </c>
      <c r="BH259" s="63">
        <f t="shared" si="37"/>
        <v>111451</v>
      </c>
      <c r="BI259" s="63">
        <f t="shared" si="37"/>
        <v>111693</v>
      </c>
      <c r="BJ259" s="63">
        <f t="shared" si="37"/>
        <v>111838</v>
      </c>
      <c r="BK259" s="63">
        <f t="shared" si="37"/>
        <v>111743</v>
      </c>
      <c r="BL259" s="63">
        <f t="shared" si="37"/>
        <v>111542</v>
      </c>
      <c r="BM259" s="63">
        <f t="shared" si="37"/>
        <v>111537</v>
      </c>
      <c r="BN259" s="64">
        <f t="shared" si="37"/>
        <v>111516</v>
      </c>
      <c r="BO259" s="62">
        <f t="shared" si="37"/>
        <v>111766</v>
      </c>
      <c r="BP259" s="63">
        <f t="shared" si="37"/>
        <v>111862</v>
      </c>
      <c r="BQ259" s="63">
        <f t="shared" si="37"/>
        <v>113290</v>
      </c>
      <c r="BR259" s="63">
        <f t="shared" si="37"/>
        <v>113805</v>
      </c>
      <c r="BS259" s="63">
        <f t="shared" si="37"/>
        <v>114969</v>
      </c>
      <c r="BT259" s="63">
        <f t="shared" si="37"/>
        <v>115914</v>
      </c>
      <c r="BU259" s="63">
        <f t="shared" si="37"/>
        <v>117239</v>
      </c>
      <c r="BV259" s="63">
        <f t="shared" si="37"/>
        <v>118191</v>
      </c>
      <c r="BW259" s="63">
        <f t="shared" si="37"/>
        <v>119313</v>
      </c>
      <c r="BX259" s="63">
        <f t="shared" si="37"/>
        <v>120678</v>
      </c>
      <c r="BY259" s="63">
        <f t="shared" si="37"/>
        <v>121607</v>
      </c>
      <c r="BZ259" s="64">
        <f t="shared" si="37"/>
        <v>122047</v>
      </c>
      <c r="CA259" s="62">
        <f t="shared" si="37"/>
        <v>123034</v>
      </c>
      <c r="CB259" s="63">
        <f t="shared" si="37"/>
        <v>123932</v>
      </c>
      <c r="CC259" s="63">
        <f t="shared" si="37"/>
        <v>125929</v>
      </c>
      <c r="CD259" s="63">
        <f t="shared" si="37"/>
        <v>127749</v>
      </c>
      <c r="CE259" s="63">
        <f t="shared" si="37"/>
        <v>130088</v>
      </c>
      <c r="CF259" s="63">
        <f t="shared" si="37"/>
        <v>130947</v>
      </c>
      <c r="CG259" s="63">
        <f t="shared" si="37"/>
        <v>131993</v>
      </c>
      <c r="CH259" s="63">
        <f t="shared" si="37"/>
        <v>132565</v>
      </c>
      <c r="CI259" s="63">
        <f t="shared" si="37"/>
        <v>134138</v>
      </c>
      <c r="CJ259" s="63">
        <f t="shared" si="37"/>
        <v>134967</v>
      </c>
      <c r="CK259" s="63">
        <f t="shared" si="37"/>
        <v>135111</v>
      </c>
      <c r="CL259" s="64">
        <f t="shared" si="37"/>
        <v>137337</v>
      </c>
      <c r="CM259" s="62">
        <f t="shared" si="37"/>
        <v>138869</v>
      </c>
      <c r="CN259" s="63">
        <f t="shared" si="37"/>
        <v>138639</v>
      </c>
      <c r="CO259" s="63">
        <f t="shared" si="37"/>
        <v>140246</v>
      </c>
      <c r="CP259" s="63">
        <f t="shared" si="37"/>
        <v>142006</v>
      </c>
      <c r="CQ259" s="63">
        <f t="shared" si="37"/>
        <v>142177</v>
      </c>
      <c r="CR259" s="63">
        <f t="shared" si="37"/>
        <v>142123</v>
      </c>
      <c r="CS259" s="63">
        <f t="shared" si="37"/>
        <v>142277</v>
      </c>
      <c r="CT259" s="63">
        <f t="shared" si="37"/>
        <v>145075</v>
      </c>
      <c r="CU259" s="63">
        <f t="shared" si="37"/>
        <v>145914</v>
      </c>
      <c r="CV259" s="63">
        <f t="shared" si="37"/>
        <v>147787</v>
      </c>
      <c r="CW259" s="63">
        <f t="shared" si="37"/>
        <v>151724</v>
      </c>
      <c r="CX259" s="64">
        <f t="shared" si="37"/>
        <v>155107</v>
      </c>
      <c r="CY259" s="62">
        <f t="shared" si="37"/>
        <v>154999</v>
      </c>
      <c r="CZ259" s="63">
        <f t="shared" si="37"/>
        <v>154554</v>
      </c>
      <c r="DA259" s="63">
        <f t="shared" si="37"/>
        <v>158089</v>
      </c>
      <c r="DB259" s="63">
        <f t="shared" si="37"/>
        <v>157131</v>
      </c>
      <c r="DC259" s="63">
        <f t="shared" si="37"/>
        <v>156474</v>
      </c>
      <c r="DD259" s="63">
        <f t="shared" si="37"/>
        <v>156244</v>
      </c>
      <c r="DE259" s="63">
        <f t="shared" si="37"/>
        <v>160504</v>
      </c>
      <c r="DF259" s="63">
        <f t="shared" si="37"/>
        <v>162433</v>
      </c>
      <c r="DG259" s="63">
        <f t="shared" si="37"/>
        <v>162474</v>
      </c>
      <c r="DH259" s="63">
        <f t="shared" si="37"/>
        <v>163857</v>
      </c>
      <c r="DI259" s="63">
        <f t="shared" si="37"/>
        <v>163519</v>
      </c>
      <c r="DJ259" s="64">
        <f t="shared" si="37"/>
        <v>165525</v>
      </c>
      <c r="DK259" s="62">
        <f t="shared" si="37"/>
        <v>166395</v>
      </c>
      <c r="DL259" s="63">
        <f t="shared" si="37"/>
        <v>164619</v>
      </c>
      <c r="DM259" s="63">
        <f t="shared" si="37"/>
        <v>165669</v>
      </c>
      <c r="DN259" s="63">
        <f t="shared" ref="DN259:DW259" si="38">SUM(DN228:DN258)</f>
        <v>166744</v>
      </c>
      <c r="DO259" s="63">
        <f t="shared" si="38"/>
        <v>167636</v>
      </c>
      <c r="DP259" s="63">
        <f t="shared" si="38"/>
        <v>167944</v>
      </c>
      <c r="DQ259" s="63">
        <f t="shared" si="38"/>
        <v>168324</v>
      </c>
      <c r="DR259" s="63">
        <f t="shared" si="38"/>
        <v>169766</v>
      </c>
      <c r="DS259" s="63">
        <f t="shared" si="38"/>
        <v>169953</v>
      </c>
      <c r="DT259" s="63">
        <f t="shared" si="38"/>
        <v>171624</v>
      </c>
      <c r="DU259" s="63">
        <f t="shared" si="38"/>
        <v>171632</v>
      </c>
      <c r="DV259" s="64">
        <f t="shared" si="38"/>
        <v>172765</v>
      </c>
      <c r="DW259" s="62">
        <f t="shared" si="38"/>
        <v>172859</v>
      </c>
      <c r="DX259" s="63">
        <f t="shared" ref="DX259:EE259" si="39">SUM(DX228:DX258)</f>
        <v>173628</v>
      </c>
      <c r="DY259" s="63">
        <f t="shared" si="39"/>
        <v>174782</v>
      </c>
      <c r="DZ259" s="63">
        <f t="shared" si="39"/>
        <v>175655</v>
      </c>
      <c r="EA259" s="63">
        <f t="shared" si="39"/>
        <v>176363</v>
      </c>
      <c r="EB259" s="63">
        <f t="shared" si="39"/>
        <v>173496</v>
      </c>
      <c r="EC259" s="63">
        <f t="shared" si="39"/>
        <v>173594</v>
      </c>
      <c r="ED259" s="63">
        <f t="shared" si="39"/>
        <v>173423</v>
      </c>
      <c r="EE259" s="64">
        <f t="shared" si="39"/>
        <v>173756</v>
      </c>
    </row>
    <row r="260" spans="2:135" ht="12.5" x14ac:dyDescent="0.25">
      <c r="B260" s="50"/>
      <c r="C260" s="51" t="s">
        <v>342</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362</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7">
        <v>5320</v>
      </c>
      <c r="DT260" s="67">
        <v>5337</v>
      </c>
      <c r="DU260" s="67">
        <v>5351</v>
      </c>
      <c r="DV260" s="68">
        <v>5347</v>
      </c>
      <c r="DW260" s="66">
        <v>5352</v>
      </c>
      <c r="DX260" s="67">
        <v>5404</v>
      </c>
      <c r="DY260" s="67">
        <v>5458</v>
      </c>
      <c r="DZ260" s="67">
        <v>5470</v>
      </c>
      <c r="EA260" s="67">
        <v>5501</v>
      </c>
      <c r="EB260" s="67">
        <v>4894</v>
      </c>
      <c r="EC260" s="67">
        <v>4867</v>
      </c>
      <c r="ED260" s="67">
        <v>4873</v>
      </c>
      <c r="EE260" s="68">
        <v>4880</v>
      </c>
    </row>
    <row r="261" spans="2:135" ht="12.5" x14ac:dyDescent="0.25">
      <c r="B261" s="50"/>
      <c r="C261" s="51" t="s">
        <v>343</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363</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3">
        <v>739</v>
      </c>
      <c r="DT261" s="53">
        <v>745</v>
      </c>
      <c r="DU261" s="53">
        <v>751</v>
      </c>
      <c r="DV261" s="54">
        <v>748</v>
      </c>
      <c r="DW261" s="52">
        <v>757</v>
      </c>
      <c r="DX261" s="53">
        <v>770</v>
      </c>
      <c r="DY261" s="53">
        <v>775</v>
      </c>
      <c r="DZ261" s="53">
        <v>772</v>
      </c>
      <c r="EA261" s="53">
        <v>771</v>
      </c>
      <c r="EB261" s="53">
        <v>675</v>
      </c>
      <c r="EC261" s="53">
        <v>685</v>
      </c>
      <c r="ED261" s="53">
        <v>685</v>
      </c>
      <c r="EE261" s="54">
        <v>706</v>
      </c>
    </row>
    <row r="262" spans="2:135" ht="12.5" x14ac:dyDescent="0.25">
      <c r="B262" s="50"/>
      <c r="C262" s="51" t="s">
        <v>344</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514</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3">
        <v>1259</v>
      </c>
      <c r="DT262" s="53">
        <v>1270</v>
      </c>
      <c r="DU262" s="53">
        <v>1279</v>
      </c>
      <c r="DV262" s="54">
        <v>1263</v>
      </c>
      <c r="DW262" s="52">
        <v>1290</v>
      </c>
      <c r="DX262" s="53">
        <v>1291</v>
      </c>
      <c r="DY262" s="53">
        <v>1295</v>
      </c>
      <c r="DZ262" s="53">
        <v>1304</v>
      </c>
      <c r="EA262" s="53">
        <v>1324</v>
      </c>
      <c r="EB262" s="53">
        <v>1369</v>
      </c>
      <c r="EC262" s="53">
        <v>1278</v>
      </c>
      <c r="ED262" s="53">
        <v>1286</v>
      </c>
      <c r="EE262" s="54">
        <v>1308</v>
      </c>
    </row>
    <row r="263" spans="2:135" ht="12.5" x14ac:dyDescent="0.25">
      <c r="B263" s="50"/>
      <c r="C263" s="51" t="s">
        <v>345</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364</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3">
        <v>721</v>
      </c>
      <c r="DT263" s="53">
        <v>729</v>
      </c>
      <c r="DU263" s="53">
        <v>735</v>
      </c>
      <c r="DV263" s="54">
        <v>740</v>
      </c>
      <c r="DW263" s="52">
        <v>739</v>
      </c>
      <c r="DX263" s="53">
        <v>746</v>
      </c>
      <c r="DY263" s="53">
        <v>751</v>
      </c>
      <c r="DZ263" s="53">
        <v>760</v>
      </c>
      <c r="EA263" s="53">
        <v>757</v>
      </c>
      <c r="EB263" s="53">
        <v>704</v>
      </c>
      <c r="EC263" s="53">
        <v>705</v>
      </c>
      <c r="ED263" s="53">
        <v>712</v>
      </c>
      <c r="EE263" s="54">
        <v>730</v>
      </c>
    </row>
    <row r="264" spans="2:135" ht="12.5" x14ac:dyDescent="0.25">
      <c r="B264" s="50"/>
      <c r="C264" s="51" t="s">
        <v>346</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365</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3">
        <v>13796</v>
      </c>
      <c r="DT264" s="53">
        <v>13887</v>
      </c>
      <c r="DU264" s="53">
        <v>13946</v>
      </c>
      <c r="DV264" s="54">
        <v>13994</v>
      </c>
      <c r="DW264" s="52">
        <v>14022</v>
      </c>
      <c r="DX264" s="53">
        <v>14127</v>
      </c>
      <c r="DY264" s="53">
        <v>14250</v>
      </c>
      <c r="DZ264" s="53">
        <v>14347</v>
      </c>
      <c r="EA264" s="53">
        <v>14457</v>
      </c>
      <c r="EB264" s="53">
        <v>14112</v>
      </c>
      <c r="EC264" s="53">
        <v>14178</v>
      </c>
      <c r="ED264" s="53">
        <v>14261</v>
      </c>
      <c r="EE264" s="54">
        <v>14328</v>
      </c>
    </row>
    <row r="265" spans="2:135" ht="12.5" x14ac:dyDescent="0.25">
      <c r="B265" s="50"/>
      <c r="C265" s="51" t="s">
        <v>347</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366</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3">
        <v>149</v>
      </c>
      <c r="DT265" s="53">
        <v>149</v>
      </c>
      <c r="DU265" s="53">
        <v>152</v>
      </c>
      <c r="DV265" s="54">
        <v>143</v>
      </c>
      <c r="DW265" s="52">
        <v>151</v>
      </c>
      <c r="DX265" s="53">
        <v>151</v>
      </c>
      <c r="DY265" s="53">
        <v>150</v>
      </c>
      <c r="DZ265" s="53">
        <v>163</v>
      </c>
      <c r="EA265" s="53">
        <v>172</v>
      </c>
      <c r="EB265" s="53">
        <v>175</v>
      </c>
      <c r="EC265" s="53">
        <v>172</v>
      </c>
      <c r="ED265" s="53">
        <v>168</v>
      </c>
      <c r="EE265" s="54">
        <v>181</v>
      </c>
    </row>
    <row r="266" spans="2:135" ht="12.5" x14ac:dyDescent="0.25">
      <c r="B266" s="50"/>
      <c r="C266" s="51" t="s">
        <v>348</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367</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3">
        <v>113</v>
      </c>
      <c r="DT266" s="53">
        <v>125</v>
      </c>
      <c r="DU266" s="53">
        <v>125</v>
      </c>
      <c r="DV266" s="54">
        <v>119</v>
      </c>
      <c r="DW266" s="52">
        <v>126</v>
      </c>
      <c r="DX266" s="53">
        <v>130</v>
      </c>
      <c r="DY266" s="53">
        <v>126</v>
      </c>
      <c r="DZ266" s="53">
        <v>127</v>
      </c>
      <c r="EA266" s="53">
        <v>119</v>
      </c>
      <c r="EB266" s="53">
        <v>116</v>
      </c>
      <c r="EC266" s="53">
        <v>110</v>
      </c>
      <c r="ED266" s="53">
        <v>106</v>
      </c>
      <c r="EE266" s="54">
        <v>130</v>
      </c>
    </row>
    <row r="267" spans="2:135" ht="12.5" x14ac:dyDescent="0.25">
      <c r="B267" s="50"/>
      <c r="C267" s="51" t="s">
        <v>349</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368</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3">
        <v>152</v>
      </c>
      <c r="DT267" s="53">
        <v>158</v>
      </c>
      <c r="DU267" s="53">
        <v>163</v>
      </c>
      <c r="DV267" s="54">
        <v>160</v>
      </c>
      <c r="DW267" s="52">
        <v>167</v>
      </c>
      <c r="DX267" s="53">
        <v>176</v>
      </c>
      <c r="DY267" s="53">
        <v>177</v>
      </c>
      <c r="DZ267" s="53">
        <v>187</v>
      </c>
      <c r="EA267" s="53">
        <v>197</v>
      </c>
      <c r="EB267" s="53">
        <v>200</v>
      </c>
      <c r="EC267" s="53">
        <v>206</v>
      </c>
      <c r="ED267" s="53">
        <v>213</v>
      </c>
      <c r="EE267" s="54">
        <v>224</v>
      </c>
    </row>
    <row r="268" spans="2:135" ht="12.5" x14ac:dyDescent="0.25">
      <c r="B268" s="50"/>
      <c r="C268" s="51" t="s">
        <v>350</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369</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3">
        <v>401</v>
      </c>
      <c r="DT268" s="53">
        <v>414</v>
      </c>
      <c r="DU268" s="53">
        <v>420</v>
      </c>
      <c r="DV268" s="54">
        <v>423</v>
      </c>
      <c r="DW268" s="52">
        <v>429</v>
      </c>
      <c r="DX268" s="53">
        <v>436</v>
      </c>
      <c r="DY268" s="53">
        <v>438</v>
      </c>
      <c r="DZ268" s="53">
        <v>444</v>
      </c>
      <c r="EA268" s="53">
        <v>443</v>
      </c>
      <c r="EB268" s="53">
        <v>411</v>
      </c>
      <c r="EC268" s="53">
        <v>421</v>
      </c>
      <c r="ED268" s="53">
        <v>423</v>
      </c>
      <c r="EE268" s="54">
        <v>454</v>
      </c>
    </row>
    <row r="269" spans="2:135" ht="12.5" x14ac:dyDescent="0.25">
      <c r="B269" s="50"/>
      <c r="C269" s="51" t="s">
        <v>351</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370</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3">
        <v>20</v>
      </c>
      <c r="DT269" s="53">
        <v>19</v>
      </c>
      <c r="DU269" s="53">
        <v>20</v>
      </c>
      <c r="DV269" s="54">
        <v>16</v>
      </c>
      <c r="DW269" s="52">
        <v>18</v>
      </c>
      <c r="DX269" s="53">
        <v>17</v>
      </c>
      <c r="DY269" s="53">
        <v>19</v>
      </c>
      <c r="DZ269" s="53">
        <v>20</v>
      </c>
      <c r="EA269" s="53">
        <v>20</v>
      </c>
      <c r="EB269" s="53">
        <v>22</v>
      </c>
      <c r="EC269" s="53">
        <v>20</v>
      </c>
      <c r="ED269" s="53">
        <v>21</v>
      </c>
      <c r="EE269" s="54">
        <v>24</v>
      </c>
    </row>
    <row r="270" spans="2:135" ht="13" thickBot="1" x14ac:dyDescent="0.3">
      <c r="B270" s="50"/>
      <c r="C270" s="51" t="s">
        <v>352</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435</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8"/>
      <c r="DT270" s="58"/>
      <c r="DU270" s="58"/>
      <c r="DV270" s="59"/>
      <c r="DW270" s="57"/>
      <c r="DX270" s="58"/>
      <c r="DY270" s="58"/>
      <c r="DZ270" s="58"/>
      <c r="EA270" s="58"/>
      <c r="EB270" s="58"/>
      <c r="EC270" s="58"/>
      <c r="ED270" s="58"/>
      <c r="EE270" s="59"/>
    </row>
    <row r="271" spans="2:135" ht="13" thickBot="1" x14ac:dyDescent="0.3">
      <c r="B271" s="50"/>
      <c r="C271" s="51" t="s">
        <v>353</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371</v>
      </c>
      <c r="BB271" s="61"/>
      <c r="BC271" s="62">
        <f t="shared" ref="BC271:DM271" si="40">SUM(BC260:BC270)</f>
        <v>16425</v>
      </c>
      <c r="BD271" s="63">
        <f t="shared" si="40"/>
        <v>16378</v>
      </c>
      <c r="BE271" s="63">
        <f t="shared" si="40"/>
        <v>16382</v>
      </c>
      <c r="BF271" s="63">
        <f t="shared" si="40"/>
        <v>16382</v>
      </c>
      <c r="BG271" s="63">
        <f t="shared" si="40"/>
        <v>16407</v>
      </c>
      <c r="BH271" s="63">
        <f t="shared" si="40"/>
        <v>16527</v>
      </c>
      <c r="BI271" s="63">
        <f t="shared" si="40"/>
        <v>16491</v>
      </c>
      <c r="BJ271" s="63">
        <f t="shared" si="40"/>
        <v>16515</v>
      </c>
      <c r="BK271" s="63">
        <f t="shared" si="40"/>
        <v>16481</v>
      </c>
      <c r="BL271" s="63">
        <f t="shared" si="40"/>
        <v>16507</v>
      </c>
      <c r="BM271" s="63">
        <f t="shared" si="40"/>
        <v>16483</v>
      </c>
      <c r="BN271" s="64">
        <f t="shared" si="40"/>
        <v>16483</v>
      </c>
      <c r="BO271" s="62">
        <f t="shared" si="40"/>
        <v>16412</v>
      </c>
      <c r="BP271" s="63">
        <f t="shared" si="40"/>
        <v>16452</v>
      </c>
      <c r="BQ271" s="63">
        <f t="shared" si="40"/>
        <v>16895</v>
      </c>
      <c r="BR271" s="63">
        <f t="shared" si="40"/>
        <v>16616</v>
      </c>
      <c r="BS271" s="63">
        <f t="shared" si="40"/>
        <v>16699</v>
      </c>
      <c r="BT271" s="63">
        <f t="shared" si="40"/>
        <v>16831</v>
      </c>
      <c r="BU271" s="63">
        <f t="shared" si="40"/>
        <v>16879</v>
      </c>
      <c r="BV271" s="63">
        <f t="shared" si="40"/>
        <v>16978</v>
      </c>
      <c r="BW271" s="63">
        <f t="shared" si="40"/>
        <v>17099</v>
      </c>
      <c r="BX271" s="63">
        <f t="shared" si="40"/>
        <v>17240</v>
      </c>
      <c r="BY271" s="63">
        <f t="shared" si="40"/>
        <v>17372</v>
      </c>
      <c r="BZ271" s="64">
        <f t="shared" si="40"/>
        <v>17440</v>
      </c>
      <c r="CA271" s="62">
        <f t="shared" si="40"/>
        <v>17513</v>
      </c>
      <c r="CB271" s="63">
        <f t="shared" si="40"/>
        <v>17600</v>
      </c>
      <c r="CC271" s="63">
        <f t="shared" si="40"/>
        <v>17800</v>
      </c>
      <c r="CD271" s="63">
        <f t="shared" si="40"/>
        <v>17868</v>
      </c>
      <c r="CE271" s="63">
        <f t="shared" si="40"/>
        <v>18113</v>
      </c>
      <c r="CF271" s="63">
        <f t="shared" si="40"/>
        <v>18258</v>
      </c>
      <c r="CG271" s="63">
        <f t="shared" si="40"/>
        <v>18396</v>
      </c>
      <c r="CH271" s="63">
        <f t="shared" si="40"/>
        <v>18506</v>
      </c>
      <c r="CI271" s="63">
        <f t="shared" si="40"/>
        <v>18669</v>
      </c>
      <c r="CJ271" s="63">
        <f t="shared" si="40"/>
        <v>18714</v>
      </c>
      <c r="CK271" s="63">
        <f t="shared" si="40"/>
        <v>18719</v>
      </c>
      <c r="CL271" s="64">
        <f t="shared" si="40"/>
        <v>18948</v>
      </c>
      <c r="CM271" s="62">
        <f t="shared" si="40"/>
        <v>19074</v>
      </c>
      <c r="CN271" s="63">
        <f t="shared" si="40"/>
        <v>19201</v>
      </c>
      <c r="CO271" s="63">
        <f t="shared" si="40"/>
        <v>19425</v>
      </c>
      <c r="CP271" s="63">
        <f t="shared" si="40"/>
        <v>19505</v>
      </c>
      <c r="CQ271" s="63">
        <f t="shared" si="40"/>
        <v>19437</v>
      </c>
      <c r="CR271" s="63">
        <f t="shared" si="40"/>
        <v>19478</v>
      </c>
      <c r="CS271" s="63">
        <f t="shared" si="40"/>
        <v>19575</v>
      </c>
      <c r="CT271" s="63">
        <f t="shared" si="40"/>
        <v>19787</v>
      </c>
      <c r="CU271" s="63">
        <f t="shared" si="40"/>
        <v>19915</v>
      </c>
      <c r="CV271" s="63">
        <f t="shared" si="40"/>
        <v>20110</v>
      </c>
      <c r="CW271" s="63">
        <f t="shared" si="40"/>
        <v>20199</v>
      </c>
      <c r="CX271" s="64">
        <f t="shared" si="40"/>
        <v>20271</v>
      </c>
      <c r="CY271" s="62">
        <f t="shared" si="40"/>
        <v>20299</v>
      </c>
      <c r="CZ271" s="63">
        <f t="shared" si="40"/>
        <v>20342</v>
      </c>
      <c r="DA271" s="63">
        <f t="shared" si="40"/>
        <v>20536</v>
      </c>
      <c r="DB271" s="63">
        <f t="shared" si="40"/>
        <v>20615</v>
      </c>
      <c r="DC271" s="63">
        <f t="shared" si="40"/>
        <v>20800</v>
      </c>
      <c r="DD271" s="63">
        <f t="shared" si="40"/>
        <v>20885</v>
      </c>
      <c r="DE271" s="63">
        <f t="shared" si="40"/>
        <v>20993</v>
      </c>
      <c r="DF271" s="63">
        <f t="shared" si="40"/>
        <v>21083</v>
      </c>
      <c r="DG271" s="63">
        <f t="shared" si="40"/>
        <v>21177</v>
      </c>
      <c r="DH271" s="63">
        <f t="shared" si="40"/>
        <v>21256</v>
      </c>
      <c r="DI271" s="63">
        <f t="shared" si="40"/>
        <v>21589</v>
      </c>
      <c r="DJ271" s="64">
        <f t="shared" si="40"/>
        <v>21992</v>
      </c>
      <c r="DK271" s="62">
        <f t="shared" si="40"/>
        <v>21779</v>
      </c>
      <c r="DL271" s="63">
        <f t="shared" si="40"/>
        <v>21629</v>
      </c>
      <c r="DM271" s="63">
        <f t="shared" si="40"/>
        <v>21971</v>
      </c>
      <c r="DN271" s="63">
        <f t="shared" ref="DN271:DW271" si="41">SUM(DN260:DN270)</f>
        <v>22154</v>
      </c>
      <c r="DO271" s="63">
        <f t="shared" si="41"/>
        <v>22231</v>
      </c>
      <c r="DP271" s="63">
        <f t="shared" si="41"/>
        <v>22309</v>
      </c>
      <c r="DQ271" s="63">
        <f t="shared" si="41"/>
        <v>22416</v>
      </c>
      <c r="DR271" s="63">
        <f t="shared" si="41"/>
        <v>22616</v>
      </c>
      <c r="DS271" s="63">
        <f t="shared" si="41"/>
        <v>22670</v>
      </c>
      <c r="DT271" s="63">
        <f t="shared" si="41"/>
        <v>22833</v>
      </c>
      <c r="DU271" s="63">
        <f t="shared" si="41"/>
        <v>22942</v>
      </c>
      <c r="DV271" s="64">
        <f t="shared" si="41"/>
        <v>22953</v>
      </c>
      <c r="DW271" s="62">
        <f t="shared" si="41"/>
        <v>23051</v>
      </c>
      <c r="DX271" s="63">
        <f t="shared" ref="DX271:EE271" si="42">SUM(DX260:DX270)</f>
        <v>23248</v>
      </c>
      <c r="DY271" s="63">
        <f t="shared" si="42"/>
        <v>23439</v>
      </c>
      <c r="DZ271" s="63">
        <f t="shared" si="42"/>
        <v>23594</v>
      </c>
      <c r="EA271" s="63">
        <f t="shared" si="42"/>
        <v>23761</v>
      </c>
      <c r="EB271" s="63">
        <f t="shared" si="42"/>
        <v>22678</v>
      </c>
      <c r="EC271" s="63">
        <f t="shared" si="42"/>
        <v>22642</v>
      </c>
      <c r="ED271" s="63">
        <f t="shared" si="42"/>
        <v>22748</v>
      </c>
      <c r="EE271" s="64">
        <f t="shared" si="42"/>
        <v>22965</v>
      </c>
    </row>
    <row r="272" spans="2:135" ht="12.5" x14ac:dyDescent="0.25">
      <c r="B272" s="50"/>
      <c r="C272" s="51" t="s">
        <v>354</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457</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8">
        <v>15</v>
      </c>
      <c r="DT272" s="48">
        <v>13</v>
      </c>
      <c r="DU272" s="48">
        <v>13</v>
      </c>
      <c r="DV272" s="49">
        <v>13</v>
      </c>
      <c r="DW272" s="47">
        <v>12</v>
      </c>
      <c r="DX272" s="48">
        <v>11</v>
      </c>
      <c r="DY272" s="48">
        <v>11</v>
      </c>
      <c r="DZ272" s="48">
        <v>10</v>
      </c>
      <c r="EA272" s="48">
        <v>9</v>
      </c>
      <c r="EB272" s="48">
        <v>9</v>
      </c>
      <c r="EC272" s="48"/>
      <c r="ED272" s="48"/>
      <c r="EE272" s="49"/>
    </row>
    <row r="273" spans="2:135" ht="12.5" x14ac:dyDescent="0.25">
      <c r="B273" s="50"/>
      <c r="C273" s="51" t="s">
        <v>355</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372</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3">
        <v>261</v>
      </c>
      <c r="DT273" s="53">
        <v>263</v>
      </c>
      <c r="DU273" s="53">
        <v>269</v>
      </c>
      <c r="DV273" s="54">
        <v>262</v>
      </c>
      <c r="DW273" s="52">
        <v>256</v>
      </c>
      <c r="DX273" s="53">
        <v>256</v>
      </c>
      <c r="DY273" s="53">
        <v>272</v>
      </c>
      <c r="DZ273" s="53">
        <v>276</v>
      </c>
      <c r="EA273" s="53">
        <v>278</v>
      </c>
      <c r="EB273" s="53">
        <v>295</v>
      </c>
      <c r="EC273" s="53">
        <v>276</v>
      </c>
      <c r="ED273" s="53">
        <v>280</v>
      </c>
      <c r="EE273" s="54">
        <v>299</v>
      </c>
    </row>
    <row r="274" spans="2:135" ht="12.5" x14ac:dyDescent="0.25">
      <c r="B274" s="50"/>
      <c r="C274" s="51" t="s">
        <v>356</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373</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3">
        <v>24</v>
      </c>
      <c r="DT274" s="53">
        <v>24</v>
      </c>
      <c r="DU274" s="53">
        <v>24</v>
      </c>
      <c r="DV274" s="54">
        <v>24</v>
      </c>
      <c r="DW274" s="52">
        <v>25</v>
      </c>
      <c r="DX274" s="53">
        <v>24</v>
      </c>
      <c r="DY274" s="53">
        <v>24</v>
      </c>
      <c r="DZ274" s="53">
        <v>23</v>
      </c>
      <c r="EA274" s="53">
        <v>25</v>
      </c>
      <c r="EB274" s="53">
        <v>39</v>
      </c>
      <c r="EC274" s="53">
        <v>26</v>
      </c>
      <c r="ED274" s="53">
        <v>25</v>
      </c>
      <c r="EE274" s="54">
        <v>27</v>
      </c>
    </row>
    <row r="275" spans="2:135" ht="12.5" x14ac:dyDescent="0.25">
      <c r="B275" s="50"/>
      <c r="C275" s="51" t="s">
        <v>357</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374</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3">
        <v>7321</v>
      </c>
      <c r="DT275" s="53">
        <v>7351</v>
      </c>
      <c r="DU275" s="53">
        <v>7376</v>
      </c>
      <c r="DV275" s="54">
        <v>7321</v>
      </c>
      <c r="DW275" s="52">
        <v>7298</v>
      </c>
      <c r="DX275" s="53">
        <v>7326</v>
      </c>
      <c r="DY275" s="53">
        <v>7393</v>
      </c>
      <c r="DZ275" s="53">
        <v>7425</v>
      </c>
      <c r="EA275" s="53">
        <v>7451</v>
      </c>
      <c r="EB275" s="53">
        <v>7603</v>
      </c>
      <c r="EC275" s="53">
        <v>7605</v>
      </c>
      <c r="ED275" s="53">
        <v>7645</v>
      </c>
      <c r="EE275" s="54">
        <v>7747</v>
      </c>
    </row>
    <row r="276" spans="2:135" ht="12.5" x14ac:dyDescent="0.25">
      <c r="B276" s="50"/>
      <c r="C276" s="51" t="s">
        <v>358</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375</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3">
        <v>1713</v>
      </c>
      <c r="DT276" s="53">
        <v>1721</v>
      </c>
      <c r="DU276" s="53">
        <v>1714</v>
      </c>
      <c r="DV276" s="54">
        <v>1736</v>
      </c>
      <c r="DW276" s="52">
        <v>1747</v>
      </c>
      <c r="DX276" s="53">
        <v>1746</v>
      </c>
      <c r="DY276" s="53">
        <v>1768</v>
      </c>
      <c r="DZ276" s="53">
        <v>1784</v>
      </c>
      <c r="EA276" s="53">
        <v>1789</v>
      </c>
      <c r="EB276" s="53">
        <v>1795</v>
      </c>
      <c r="EC276" s="53">
        <v>1809</v>
      </c>
      <c r="ED276" s="53">
        <v>1832</v>
      </c>
      <c r="EE276" s="54">
        <v>1848</v>
      </c>
    </row>
    <row r="277" spans="2:135" ht="12.5" x14ac:dyDescent="0.25">
      <c r="B277" s="50"/>
      <c r="C277" s="51" t="s">
        <v>359</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376</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3">
        <v>39</v>
      </c>
      <c r="DT277" s="53">
        <v>39</v>
      </c>
      <c r="DU277" s="53">
        <v>41</v>
      </c>
      <c r="DV277" s="54">
        <v>39</v>
      </c>
      <c r="DW277" s="52">
        <v>42</v>
      </c>
      <c r="DX277" s="53">
        <v>42</v>
      </c>
      <c r="DY277" s="53">
        <v>46</v>
      </c>
      <c r="DZ277" s="53">
        <v>47</v>
      </c>
      <c r="EA277" s="53">
        <v>48</v>
      </c>
      <c r="EB277" s="53">
        <v>49</v>
      </c>
      <c r="EC277" s="53">
        <v>50</v>
      </c>
      <c r="ED277" s="53">
        <v>51</v>
      </c>
      <c r="EE277" s="54">
        <v>59</v>
      </c>
    </row>
    <row r="278" spans="2:135" ht="12.5" x14ac:dyDescent="0.25">
      <c r="B278" s="50"/>
      <c r="C278" s="51" t="s">
        <v>360</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377</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3">
        <v>40049</v>
      </c>
      <c r="DT278" s="53">
        <v>40309</v>
      </c>
      <c r="DU278" s="53">
        <v>40212</v>
      </c>
      <c r="DV278" s="54">
        <v>40396</v>
      </c>
      <c r="DW278" s="52">
        <v>40135</v>
      </c>
      <c r="DX278" s="53">
        <v>40253</v>
      </c>
      <c r="DY278" s="53">
        <v>40673</v>
      </c>
      <c r="DZ278" s="53">
        <v>40924</v>
      </c>
      <c r="EA278" s="53">
        <v>41062</v>
      </c>
      <c r="EB278" s="53">
        <v>41088</v>
      </c>
      <c r="EC278" s="53">
        <v>41201</v>
      </c>
      <c r="ED278" s="53">
        <v>41339</v>
      </c>
      <c r="EE278" s="54">
        <v>41636</v>
      </c>
    </row>
    <row r="279" spans="2:135" ht="13" thickBot="1" x14ac:dyDescent="0.3">
      <c r="B279" s="55"/>
      <c r="C279" s="56" t="s">
        <v>435</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378</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3">
        <v>1</v>
      </c>
      <c r="DT279" s="53">
        <v>1</v>
      </c>
      <c r="DU279" s="53">
        <v>1</v>
      </c>
      <c r="DV279" s="54">
        <v>1</v>
      </c>
      <c r="DW279" s="52">
        <v>1</v>
      </c>
      <c r="DX279" s="53">
        <v>1</v>
      </c>
      <c r="DY279" s="53">
        <v>1</v>
      </c>
      <c r="DZ279" s="53">
        <v>1</v>
      </c>
      <c r="EA279" s="53">
        <v>1</v>
      </c>
      <c r="EB279" s="53"/>
      <c r="EC279" s="53"/>
      <c r="ED279" s="53"/>
      <c r="EE279" s="54"/>
    </row>
    <row r="280" spans="2:135" ht="13" thickBot="1" x14ac:dyDescent="0.3">
      <c r="B280" s="60" t="s">
        <v>361</v>
      </c>
      <c r="C280" s="61"/>
      <c r="D280" s="62">
        <f t="shared" ref="D280:AY280" si="43">SUM(D249:D279)</f>
        <v>87304</v>
      </c>
      <c r="E280" s="63">
        <f t="shared" si="43"/>
        <v>87746</v>
      </c>
      <c r="F280" s="63">
        <f t="shared" si="43"/>
        <v>89801</v>
      </c>
      <c r="G280" s="63">
        <f t="shared" si="43"/>
        <v>91013</v>
      </c>
      <c r="H280" s="63">
        <f t="shared" si="43"/>
        <v>92229</v>
      </c>
      <c r="I280" s="63">
        <f t="shared" si="43"/>
        <v>92942</v>
      </c>
      <c r="J280" s="63">
        <f t="shared" si="43"/>
        <v>94036</v>
      </c>
      <c r="K280" s="63">
        <f t="shared" si="43"/>
        <v>95199</v>
      </c>
      <c r="L280" s="63">
        <f t="shared" si="43"/>
        <v>95941</v>
      </c>
      <c r="M280" s="63">
        <f t="shared" si="43"/>
        <v>96659</v>
      </c>
      <c r="N280" s="63">
        <f t="shared" si="43"/>
        <v>96963</v>
      </c>
      <c r="O280" s="64">
        <f t="shared" si="43"/>
        <v>97039</v>
      </c>
      <c r="P280" s="63">
        <f t="shared" si="43"/>
        <v>97660</v>
      </c>
      <c r="Q280" s="63">
        <f t="shared" si="43"/>
        <v>97965</v>
      </c>
      <c r="R280" s="63">
        <f t="shared" si="43"/>
        <v>97570</v>
      </c>
      <c r="S280" s="63">
        <f t="shared" si="43"/>
        <v>99506</v>
      </c>
      <c r="T280" s="63">
        <f t="shared" si="43"/>
        <v>100504</v>
      </c>
      <c r="U280" s="63">
        <f t="shared" si="43"/>
        <v>101068</v>
      </c>
      <c r="V280" s="63">
        <f t="shared" si="43"/>
        <v>101738</v>
      </c>
      <c r="W280" s="63">
        <f t="shared" si="43"/>
        <v>102613</v>
      </c>
      <c r="X280" s="63">
        <f t="shared" si="43"/>
        <v>103090</v>
      </c>
      <c r="Y280" s="63">
        <f t="shared" si="43"/>
        <v>103380</v>
      </c>
      <c r="Z280" s="63">
        <f t="shared" si="43"/>
        <v>103486</v>
      </c>
      <c r="AA280" s="64">
        <f t="shared" si="43"/>
        <v>103644</v>
      </c>
      <c r="AB280" s="63">
        <f t="shared" si="43"/>
        <v>104080</v>
      </c>
      <c r="AC280" s="63">
        <f t="shared" si="43"/>
        <v>104511</v>
      </c>
      <c r="AD280" s="63">
        <f t="shared" si="43"/>
        <v>105815</v>
      </c>
      <c r="AE280" s="63">
        <f t="shared" si="43"/>
        <v>106138</v>
      </c>
      <c r="AF280" s="63">
        <f t="shared" si="43"/>
        <v>106487</v>
      </c>
      <c r="AG280" s="63">
        <f t="shared" si="43"/>
        <v>106845</v>
      </c>
      <c r="AH280" s="63">
        <f t="shared" si="43"/>
        <v>107468</v>
      </c>
      <c r="AI280" s="63">
        <f t="shared" si="43"/>
        <v>107947</v>
      </c>
      <c r="AJ280" s="63">
        <f t="shared" si="43"/>
        <v>108375</v>
      </c>
      <c r="AK280" s="63">
        <f t="shared" si="43"/>
        <v>106817</v>
      </c>
      <c r="AL280" s="63">
        <f t="shared" si="43"/>
        <v>106561</v>
      </c>
      <c r="AM280" s="64">
        <f t="shared" si="43"/>
        <v>106517</v>
      </c>
      <c r="AN280" s="63">
        <f t="shared" si="43"/>
        <v>106502</v>
      </c>
      <c r="AO280" s="63">
        <f t="shared" si="43"/>
        <v>106170</v>
      </c>
      <c r="AP280" s="63">
        <f t="shared" si="43"/>
        <v>106550</v>
      </c>
      <c r="AQ280" s="63">
        <f t="shared" si="43"/>
        <v>106836</v>
      </c>
      <c r="AR280" s="63">
        <f t="shared" si="43"/>
        <v>106991</v>
      </c>
      <c r="AS280" s="63">
        <f t="shared" si="43"/>
        <v>107000</v>
      </c>
      <c r="AT280" s="63">
        <f t="shared" si="43"/>
        <v>107509</v>
      </c>
      <c r="AU280" s="63">
        <f t="shared" si="43"/>
        <v>107932</v>
      </c>
      <c r="AV280" s="63">
        <f t="shared" si="43"/>
        <v>107159</v>
      </c>
      <c r="AW280" s="63">
        <f t="shared" si="43"/>
        <v>109157</v>
      </c>
      <c r="AX280" s="63">
        <f t="shared" si="43"/>
        <v>108462</v>
      </c>
      <c r="AY280" s="64">
        <f t="shared" si="43"/>
        <v>109477</v>
      </c>
      <c r="BA280" s="50"/>
      <c r="BB280" s="51" t="s">
        <v>379</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3">
        <v>38</v>
      </c>
      <c r="DT280" s="53">
        <v>40</v>
      </c>
      <c r="DU280" s="53">
        <v>42</v>
      </c>
      <c r="DV280" s="54">
        <v>42</v>
      </c>
      <c r="DW280" s="52">
        <v>48</v>
      </c>
      <c r="DX280" s="53">
        <v>46</v>
      </c>
      <c r="DY280" s="53">
        <v>49</v>
      </c>
      <c r="DZ280" s="53">
        <v>53</v>
      </c>
      <c r="EA280" s="53">
        <v>56</v>
      </c>
      <c r="EB280" s="53">
        <v>60</v>
      </c>
      <c r="EC280" s="53">
        <v>65</v>
      </c>
      <c r="ED280" s="53">
        <v>57</v>
      </c>
      <c r="EE280" s="54">
        <v>65</v>
      </c>
    </row>
    <row r="281" spans="2:135" ht="12.5" x14ac:dyDescent="0.25">
      <c r="B281" s="74">
        <v>11</v>
      </c>
      <c r="C281" s="65" t="s">
        <v>362</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380</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3">
        <v>30</v>
      </c>
      <c r="DT281" s="53">
        <v>32</v>
      </c>
      <c r="DU281" s="53">
        <v>32</v>
      </c>
      <c r="DV281" s="54">
        <v>32</v>
      </c>
      <c r="DW281" s="52">
        <v>37</v>
      </c>
      <c r="DX281" s="53">
        <v>38</v>
      </c>
      <c r="DY281" s="53">
        <v>39</v>
      </c>
      <c r="DZ281" s="53">
        <v>40</v>
      </c>
      <c r="EA281" s="53">
        <v>42</v>
      </c>
      <c r="EB281" s="53">
        <v>48</v>
      </c>
      <c r="EC281" s="53">
        <v>49</v>
      </c>
      <c r="ED281" s="53">
        <v>50</v>
      </c>
      <c r="EE281" s="54">
        <v>53</v>
      </c>
    </row>
    <row r="282" spans="2:135" ht="13" thickBot="1" x14ac:dyDescent="0.3">
      <c r="B282" s="50"/>
      <c r="C282" s="51" t="s">
        <v>363</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381</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2">
        <v>109</v>
      </c>
      <c r="DT282" s="72">
        <v>115</v>
      </c>
      <c r="DU282" s="72">
        <v>117</v>
      </c>
      <c r="DV282" s="73">
        <v>125</v>
      </c>
      <c r="DW282" s="71">
        <v>131</v>
      </c>
      <c r="DX282" s="72">
        <v>134</v>
      </c>
      <c r="DY282" s="72">
        <v>137</v>
      </c>
      <c r="DZ282" s="72">
        <v>127</v>
      </c>
      <c r="EA282" s="72">
        <v>126</v>
      </c>
      <c r="EB282" s="72">
        <v>120</v>
      </c>
      <c r="EC282" s="72">
        <v>121</v>
      </c>
      <c r="ED282" s="72">
        <v>126</v>
      </c>
      <c r="EE282" s="73">
        <v>147</v>
      </c>
    </row>
    <row r="283" spans="2:135" ht="13" thickBot="1" x14ac:dyDescent="0.3">
      <c r="B283" s="50"/>
      <c r="C283" s="51" t="s">
        <v>514</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382</v>
      </c>
      <c r="BB283" s="61"/>
      <c r="BC283" s="62">
        <f>SUM(BC272:BC282)</f>
        <v>32220</v>
      </c>
      <c r="BD283" s="63">
        <f>SUM(BD272:BD282)</f>
        <v>32045</v>
      </c>
      <c r="BE283" s="63">
        <f>SUM(BE272:BE282)</f>
        <v>32406</v>
      </c>
      <c r="BF283" s="63">
        <f t="shared" ref="BF283:DM283" si="44">SUM(BF272:BF282)</f>
        <v>32520</v>
      </c>
      <c r="BG283" s="63">
        <f t="shared" si="44"/>
        <v>32447</v>
      </c>
      <c r="BH283" s="63">
        <f t="shared" si="44"/>
        <v>32672</v>
      </c>
      <c r="BI283" s="63">
        <f t="shared" si="44"/>
        <v>32955</v>
      </c>
      <c r="BJ283" s="63">
        <f t="shared" si="44"/>
        <v>33126</v>
      </c>
      <c r="BK283" s="63">
        <f t="shared" si="44"/>
        <v>33107</v>
      </c>
      <c r="BL283" s="63">
        <f t="shared" si="44"/>
        <v>33206</v>
      </c>
      <c r="BM283" s="63">
        <f t="shared" si="44"/>
        <v>33319</v>
      </c>
      <c r="BN283" s="64">
        <f t="shared" si="44"/>
        <v>33265</v>
      </c>
      <c r="BO283" s="62">
        <f t="shared" si="44"/>
        <v>33219</v>
      </c>
      <c r="BP283" s="63">
        <f t="shared" si="44"/>
        <v>33545</v>
      </c>
      <c r="BQ283" s="63">
        <f t="shared" si="44"/>
        <v>33630</v>
      </c>
      <c r="BR283" s="63">
        <f t="shared" si="44"/>
        <v>34120</v>
      </c>
      <c r="BS283" s="63">
        <f t="shared" si="44"/>
        <v>34461</v>
      </c>
      <c r="BT283" s="63">
        <f t="shared" si="44"/>
        <v>34542</v>
      </c>
      <c r="BU283" s="63">
        <f t="shared" si="44"/>
        <v>34701</v>
      </c>
      <c r="BV283" s="63">
        <f t="shared" si="44"/>
        <v>34883</v>
      </c>
      <c r="BW283" s="63">
        <f t="shared" si="44"/>
        <v>34960</v>
      </c>
      <c r="BX283" s="63">
        <f t="shared" si="44"/>
        <v>35225</v>
      </c>
      <c r="BY283" s="63">
        <f t="shared" si="44"/>
        <v>35518</v>
      </c>
      <c r="BZ283" s="64">
        <f t="shared" si="44"/>
        <v>35683</v>
      </c>
      <c r="CA283" s="62">
        <f t="shared" si="44"/>
        <v>36246</v>
      </c>
      <c r="CB283" s="63">
        <f t="shared" si="44"/>
        <v>35914</v>
      </c>
      <c r="CC283" s="63">
        <f t="shared" si="44"/>
        <v>36371</v>
      </c>
      <c r="CD283" s="63">
        <f t="shared" si="44"/>
        <v>36779</v>
      </c>
      <c r="CE283" s="63">
        <f t="shared" si="44"/>
        <v>37212</v>
      </c>
      <c r="CF283" s="63">
        <f t="shared" si="44"/>
        <v>37602</v>
      </c>
      <c r="CG283" s="63">
        <f t="shared" si="44"/>
        <v>38092</v>
      </c>
      <c r="CH283" s="63">
        <f t="shared" si="44"/>
        <v>38186</v>
      </c>
      <c r="CI283" s="63">
        <f t="shared" si="44"/>
        <v>38644</v>
      </c>
      <c r="CJ283" s="63">
        <f t="shared" si="44"/>
        <v>38901</v>
      </c>
      <c r="CK283" s="63">
        <f t="shared" si="44"/>
        <v>39124</v>
      </c>
      <c r="CL283" s="64">
        <f t="shared" si="44"/>
        <v>39176</v>
      </c>
      <c r="CM283" s="62">
        <f t="shared" si="44"/>
        <v>39003</v>
      </c>
      <c r="CN283" s="63">
        <f t="shared" si="44"/>
        <v>38732</v>
      </c>
      <c r="CO283" s="63">
        <f t="shared" si="44"/>
        <v>39478</v>
      </c>
      <c r="CP283" s="63">
        <f t="shared" si="44"/>
        <v>39977</v>
      </c>
      <c r="CQ283" s="63">
        <f t="shared" si="44"/>
        <v>40350</v>
      </c>
      <c r="CR283" s="63">
        <f t="shared" si="44"/>
        <v>40816</v>
      </c>
      <c r="CS283" s="63">
        <f t="shared" si="44"/>
        <v>40799</v>
      </c>
      <c r="CT283" s="63">
        <f t="shared" si="44"/>
        <v>40903</v>
      </c>
      <c r="CU283" s="63">
        <f t="shared" si="44"/>
        <v>41004</v>
      </c>
      <c r="CV283" s="63">
        <f t="shared" si="44"/>
        <v>41179</v>
      </c>
      <c r="CW283" s="63">
        <f t="shared" si="44"/>
        <v>41289</v>
      </c>
      <c r="CX283" s="64">
        <f t="shared" si="44"/>
        <v>43772</v>
      </c>
      <c r="CY283" s="62">
        <f t="shared" si="44"/>
        <v>43632</v>
      </c>
      <c r="CZ283" s="63">
        <f t="shared" si="44"/>
        <v>43846</v>
      </c>
      <c r="DA283" s="63">
        <f t="shared" si="44"/>
        <v>45473</v>
      </c>
      <c r="DB283" s="63">
        <f t="shared" si="44"/>
        <v>45740</v>
      </c>
      <c r="DC283" s="63">
        <f t="shared" si="44"/>
        <v>44386</v>
      </c>
      <c r="DD283" s="63">
        <f t="shared" si="44"/>
        <v>44951</v>
      </c>
      <c r="DE283" s="63">
        <f t="shared" si="44"/>
        <v>47579</v>
      </c>
      <c r="DF283" s="63">
        <f t="shared" si="44"/>
        <v>47636</v>
      </c>
      <c r="DG283" s="63">
        <f t="shared" si="44"/>
        <v>47683</v>
      </c>
      <c r="DH283" s="63">
        <f t="shared" si="44"/>
        <v>47663</v>
      </c>
      <c r="DI283" s="63">
        <f t="shared" si="44"/>
        <v>47849</v>
      </c>
      <c r="DJ283" s="64">
        <f t="shared" si="44"/>
        <v>48096</v>
      </c>
      <c r="DK283" s="62">
        <f t="shared" si="44"/>
        <v>48272</v>
      </c>
      <c r="DL283" s="63">
        <f t="shared" si="44"/>
        <v>48515</v>
      </c>
      <c r="DM283" s="63">
        <f t="shared" si="44"/>
        <v>48799</v>
      </c>
      <c r="DN283" s="63">
        <f t="shared" ref="DN283:DW283" si="45">SUM(DN272:DN282)</f>
        <v>48973</v>
      </c>
      <c r="DO283" s="63">
        <f t="shared" si="45"/>
        <v>49193</v>
      </c>
      <c r="DP283" s="63">
        <f t="shared" si="45"/>
        <v>49324</v>
      </c>
      <c r="DQ283" s="63">
        <f t="shared" si="45"/>
        <v>49367</v>
      </c>
      <c r="DR283" s="63">
        <f t="shared" si="45"/>
        <v>49733</v>
      </c>
      <c r="DS283" s="63">
        <f t="shared" si="45"/>
        <v>49600</v>
      </c>
      <c r="DT283" s="63">
        <f t="shared" si="45"/>
        <v>49908</v>
      </c>
      <c r="DU283" s="63">
        <f t="shared" si="45"/>
        <v>49841</v>
      </c>
      <c r="DV283" s="64">
        <f t="shared" si="45"/>
        <v>49991</v>
      </c>
      <c r="DW283" s="62">
        <f t="shared" si="45"/>
        <v>49732</v>
      </c>
      <c r="DX283" s="63">
        <f t="shared" ref="DX283:EE283" si="46">SUM(DX272:DX282)</f>
        <v>49877</v>
      </c>
      <c r="DY283" s="63">
        <f t="shared" si="46"/>
        <v>50413</v>
      </c>
      <c r="DZ283" s="63">
        <f t="shared" si="46"/>
        <v>50710</v>
      </c>
      <c r="EA283" s="63">
        <f t="shared" si="46"/>
        <v>50887</v>
      </c>
      <c r="EB283" s="63">
        <f t="shared" si="46"/>
        <v>51106</v>
      </c>
      <c r="EC283" s="63">
        <f t="shared" si="46"/>
        <v>51202</v>
      </c>
      <c r="ED283" s="63">
        <f t="shared" si="46"/>
        <v>51405</v>
      </c>
      <c r="EE283" s="64">
        <f t="shared" si="46"/>
        <v>51881</v>
      </c>
    </row>
    <row r="284" spans="2:135" ht="12.5" x14ac:dyDescent="0.25">
      <c r="B284" s="50"/>
      <c r="C284" s="51" t="s">
        <v>364</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383</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7">
        <v>2258</v>
      </c>
      <c r="DT284" s="67">
        <v>2615</v>
      </c>
      <c r="DU284" s="67">
        <v>2627</v>
      </c>
      <c r="DV284" s="68">
        <v>2630</v>
      </c>
      <c r="DW284" s="66">
        <v>2660</v>
      </c>
      <c r="DX284" s="67">
        <v>2663</v>
      </c>
      <c r="DY284" s="67">
        <v>2668</v>
      </c>
      <c r="DZ284" s="67">
        <v>2669</v>
      </c>
      <c r="EA284" s="67">
        <v>2682</v>
      </c>
      <c r="EB284" s="67">
        <v>2700</v>
      </c>
      <c r="EC284" s="67">
        <v>2712</v>
      </c>
      <c r="ED284" s="67">
        <v>2685</v>
      </c>
      <c r="EE284" s="68">
        <v>2693</v>
      </c>
    </row>
    <row r="285" spans="2:135" ht="12.5" x14ac:dyDescent="0.25">
      <c r="B285" s="50"/>
      <c r="C285" s="51" t="s">
        <v>365</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384</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3">
        <v>21523</v>
      </c>
      <c r="DT285" s="53">
        <v>21427</v>
      </c>
      <c r="DU285" s="53">
        <v>21387</v>
      </c>
      <c r="DV285" s="54">
        <v>21456</v>
      </c>
      <c r="DW285" s="52">
        <v>21304</v>
      </c>
      <c r="DX285" s="53">
        <v>21524</v>
      </c>
      <c r="DY285" s="53">
        <v>21485</v>
      </c>
      <c r="DZ285" s="53">
        <v>21481</v>
      </c>
      <c r="EA285" s="53">
        <v>21439</v>
      </c>
      <c r="EB285" s="53">
        <v>21378</v>
      </c>
      <c r="EC285" s="53">
        <v>21274</v>
      </c>
      <c r="ED285" s="53">
        <v>21248</v>
      </c>
      <c r="EE285" s="54">
        <v>21233</v>
      </c>
    </row>
    <row r="286" spans="2:135" ht="12.5" x14ac:dyDescent="0.25">
      <c r="B286" s="50"/>
      <c r="C286" s="51" t="s">
        <v>366</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385</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3">
        <v>3494</v>
      </c>
      <c r="DT286" s="53">
        <v>3523</v>
      </c>
      <c r="DU286" s="53">
        <v>3576</v>
      </c>
      <c r="DV286" s="54">
        <v>3578</v>
      </c>
      <c r="DW286" s="52">
        <v>3565</v>
      </c>
      <c r="DX286" s="53">
        <v>3653</v>
      </c>
      <c r="DY286" s="53">
        <v>3726</v>
      </c>
      <c r="DZ286" s="53">
        <v>3733</v>
      </c>
      <c r="EA286" s="53">
        <v>3753</v>
      </c>
      <c r="EB286" s="53">
        <v>3753</v>
      </c>
      <c r="EC286" s="53">
        <v>3767</v>
      </c>
      <c r="ED286" s="53">
        <v>3655</v>
      </c>
      <c r="EE286" s="54">
        <v>3673</v>
      </c>
    </row>
    <row r="287" spans="2:135" ht="12.5" x14ac:dyDescent="0.25">
      <c r="B287" s="50"/>
      <c r="C287" s="51" t="s">
        <v>367</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386</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3">
        <v>21648</v>
      </c>
      <c r="DT287" s="53">
        <v>21757</v>
      </c>
      <c r="DU287" s="53">
        <v>21746</v>
      </c>
      <c r="DV287" s="54">
        <v>21824</v>
      </c>
      <c r="DW287" s="52">
        <v>21832</v>
      </c>
      <c r="DX287" s="53">
        <v>22112</v>
      </c>
      <c r="DY287" s="53">
        <v>21892</v>
      </c>
      <c r="DZ287" s="53">
        <v>21916</v>
      </c>
      <c r="EA287" s="53">
        <v>21571</v>
      </c>
      <c r="EB287" s="53">
        <v>21915</v>
      </c>
      <c r="EC287" s="53">
        <v>21912</v>
      </c>
      <c r="ED287" s="53">
        <v>21990</v>
      </c>
      <c r="EE287" s="54">
        <v>22067</v>
      </c>
    </row>
    <row r="288" spans="2:135" ht="12.5" x14ac:dyDescent="0.25">
      <c r="B288" s="50"/>
      <c r="C288" s="51" t="s">
        <v>368</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387</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3">
        <v>27030</v>
      </c>
      <c r="DT288" s="53">
        <v>27170</v>
      </c>
      <c r="DU288" s="53">
        <v>27298</v>
      </c>
      <c r="DV288" s="54">
        <v>27446</v>
      </c>
      <c r="DW288" s="52">
        <v>27457</v>
      </c>
      <c r="DX288" s="53">
        <v>27888</v>
      </c>
      <c r="DY288" s="53">
        <v>27757</v>
      </c>
      <c r="DZ288" s="53">
        <v>27769</v>
      </c>
      <c r="EA288" s="53">
        <v>27823</v>
      </c>
      <c r="EB288" s="53">
        <v>28259</v>
      </c>
      <c r="EC288" s="53">
        <v>28231</v>
      </c>
      <c r="ED288" s="53">
        <v>28346</v>
      </c>
      <c r="EE288" s="54">
        <v>28386</v>
      </c>
    </row>
    <row r="289" spans="2:135" ht="12.5" x14ac:dyDescent="0.25">
      <c r="B289" s="50"/>
      <c r="C289" s="51" t="s">
        <v>369</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388</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3">
        <v>36021</v>
      </c>
      <c r="DT289" s="53">
        <v>36125</v>
      </c>
      <c r="DU289" s="53">
        <v>36277</v>
      </c>
      <c r="DV289" s="54">
        <v>36431</v>
      </c>
      <c r="DW289" s="52">
        <v>36156</v>
      </c>
      <c r="DX289" s="53">
        <v>36774</v>
      </c>
      <c r="DY289" s="53">
        <v>36839</v>
      </c>
      <c r="DZ289" s="53">
        <v>37079</v>
      </c>
      <c r="EA289" s="53">
        <v>37204</v>
      </c>
      <c r="EB289" s="53">
        <v>37095</v>
      </c>
      <c r="EC289" s="53">
        <v>37038</v>
      </c>
      <c r="ED289" s="53">
        <v>36970</v>
      </c>
      <c r="EE289" s="54">
        <v>37356</v>
      </c>
    </row>
    <row r="290" spans="2:135" ht="12.5" x14ac:dyDescent="0.25">
      <c r="B290" s="50"/>
      <c r="C290" s="51" t="s">
        <v>370</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389</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3">
        <v>30047</v>
      </c>
      <c r="DT290" s="53">
        <v>29880</v>
      </c>
      <c r="DU290" s="53">
        <v>29765</v>
      </c>
      <c r="DV290" s="54">
        <v>29946</v>
      </c>
      <c r="DW290" s="52">
        <v>29728</v>
      </c>
      <c r="DX290" s="53">
        <v>30070</v>
      </c>
      <c r="DY290" s="53">
        <v>29772</v>
      </c>
      <c r="DZ290" s="53">
        <v>29726</v>
      </c>
      <c r="EA290" s="53">
        <v>29734</v>
      </c>
      <c r="EB290" s="53">
        <v>29867</v>
      </c>
      <c r="EC290" s="53">
        <v>29831</v>
      </c>
      <c r="ED290" s="53">
        <v>29931</v>
      </c>
      <c r="EE290" s="54">
        <v>29817</v>
      </c>
    </row>
    <row r="291" spans="2:135" ht="13" thickBot="1" x14ac:dyDescent="0.3">
      <c r="B291" s="55"/>
      <c r="C291" s="56" t="s">
        <v>435</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390</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3">
        <v>3725</v>
      </c>
      <c r="DT291" s="53">
        <v>3888</v>
      </c>
      <c r="DU291" s="53">
        <v>3932</v>
      </c>
      <c r="DV291" s="54">
        <v>3965</v>
      </c>
      <c r="DW291" s="52">
        <v>3974</v>
      </c>
      <c r="DX291" s="53">
        <v>4006</v>
      </c>
      <c r="DY291" s="53">
        <v>3987</v>
      </c>
      <c r="DZ291" s="53">
        <v>4015</v>
      </c>
      <c r="EA291" s="53">
        <v>4061</v>
      </c>
      <c r="EB291" s="53">
        <v>4097</v>
      </c>
      <c r="EC291" s="53">
        <v>4070</v>
      </c>
      <c r="ED291" s="53">
        <v>3995</v>
      </c>
      <c r="EE291" s="54">
        <v>4074</v>
      </c>
    </row>
    <row r="292" spans="2:135" ht="13" thickBot="1" x14ac:dyDescent="0.3">
      <c r="B292" s="60" t="s">
        <v>371</v>
      </c>
      <c r="C292" s="61"/>
      <c r="D292" s="62">
        <f t="shared" ref="D292:AY292" si="47">SUM(D281:D291)</f>
        <v>10860</v>
      </c>
      <c r="E292" s="63">
        <f t="shared" si="47"/>
        <v>10990</v>
      </c>
      <c r="F292" s="63">
        <f t="shared" si="47"/>
        <v>11304</v>
      </c>
      <c r="G292" s="63">
        <f t="shared" si="47"/>
        <v>11670</v>
      </c>
      <c r="H292" s="63">
        <f t="shared" si="47"/>
        <v>11885</v>
      </c>
      <c r="I292" s="63">
        <f t="shared" si="47"/>
        <v>12159</v>
      </c>
      <c r="J292" s="63">
        <f t="shared" si="47"/>
        <v>12401</v>
      </c>
      <c r="K292" s="63">
        <f t="shared" si="47"/>
        <v>12600</v>
      </c>
      <c r="L292" s="63">
        <f t="shared" si="47"/>
        <v>12881</v>
      </c>
      <c r="M292" s="63">
        <f t="shared" si="47"/>
        <v>13091</v>
      </c>
      <c r="N292" s="63">
        <f t="shared" si="47"/>
        <v>13214</v>
      </c>
      <c r="O292" s="64">
        <f t="shared" si="47"/>
        <v>13340</v>
      </c>
      <c r="P292" s="63">
        <f t="shared" si="47"/>
        <v>13445</v>
      </c>
      <c r="Q292" s="63">
        <f t="shared" si="47"/>
        <v>13555</v>
      </c>
      <c r="R292" s="63">
        <f t="shared" si="47"/>
        <v>13770</v>
      </c>
      <c r="S292" s="63">
        <f t="shared" si="47"/>
        <v>14004</v>
      </c>
      <c r="T292" s="63">
        <f t="shared" si="47"/>
        <v>14209</v>
      </c>
      <c r="U292" s="63">
        <f t="shared" si="47"/>
        <v>14347</v>
      </c>
      <c r="V292" s="63">
        <f t="shared" si="47"/>
        <v>14482</v>
      </c>
      <c r="W292" s="63">
        <f t="shared" si="47"/>
        <v>14663</v>
      </c>
      <c r="X292" s="63">
        <f t="shared" si="47"/>
        <v>14698</v>
      </c>
      <c r="Y292" s="63">
        <f t="shared" si="47"/>
        <v>14771</v>
      </c>
      <c r="Z292" s="63">
        <f t="shared" si="47"/>
        <v>14865</v>
      </c>
      <c r="AA292" s="64">
        <f t="shared" si="47"/>
        <v>14959</v>
      </c>
      <c r="AB292" s="63">
        <f t="shared" si="47"/>
        <v>14988</v>
      </c>
      <c r="AC292" s="63">
        <f t="shared" si="47"/>
        <v>15010</v>
      </c>
      <c r="AD292" s="63">
        <f t="shared" si="47"/>
        <v>15229</v>
      </c>
      <c r="AE292" s="63">
        <f t="shared" si="47"/>
        <v>15435</v>
      </c>
      <c r="AF292" s="63">
        <f t="shared" si="47"/>
        <v>15647</v>
      </c>
      <c r="AG292" s="63">
        <f t="shared" si="47"/>
        <v>15666</v>
      </c>
      <c r="AH292" s="63">
        <f t="shared" si="47"/>
        <v>15792</v>
      </c>
      <c r="AI292" s="63">
        <f t="shared" si="47"/>
        <v>15910</v>
      </c>
      <c r="AJ292" s="63">
        <f t="shared" si="47"/>
        <v>16023</v>
      </c>
      <c r="AK292" s="63">
        <f t="shared" si="47"/>
        <v>16136</v>
      </c>
      <c r="AL292" s="63">
        <f t="shared" si="47"/>
        <v>16169</v>
      </c>
      <c r="AM292" s="64">
        <f t="shared" si="47"/>
        <v>16226</v>
      </c>
      <c r="AN292" s="63">
        <f t="shared" si="47"/>
        <v>16172</v>
      </c>
      <c r="AO292" s="63">
        <f t="shared" si="47"/>
        <v>16208</v>
      </c>
      <c r="AP292" s="63">
        <f t="shared" si="47"/>
        <v>16259</v>
      </c>
      <c r="AQ292" s="63">
        <f t="shared" si="47"/>
        <v>16273</v>
      </c>
      <c r="AR292" s="63">
        <f t="shared" si="47"/>
        <v>16295</v>
      </c>
      <c r="AS292" s="63">
        <f t="shared" si="47"/>
        <v>16331</v>
      </c>
      <c r="AT292" s="63">
        <f t="shared" si="47"/>
        <v>16386</v>
      </c>
      <c r="AU292" s="63">
        <f t="shared" si="47"/>
        <v>16462</v>
      </c>
      <c r="AV292" s="63">
        <f t="shared" si="47"/>
        <v>16487</v>
      </c>
      <c r="AW292" s="63">
        <f t="shared" si="47"/>
        <v>16563</v>
      </c>
      <c r="AX292" s="63">
        <f t="shared" si="47"/>
        <v>16468</v>
      </c>
      <c r="AY292" s="64">
        <f t="shared" si="47"/>
        <v>16394</v>
      </c>
      <c r="BA292" s="50"/>
      <c r="BB292" s="51" t="s">
        <v>391</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3">
        <v>36971</v>
      </c>
      <c r="DT292" s="53">
        <v>37026</v>
      </c>
      <c r="DU292" s="53">
        <v>36921</v>
      </c>
      <c r="DV292" s="54">
        <v>37080</v>
      </c>
      <c r="DW292" s="52">
        <v>36666</v>
      </c>
      <c r="DX292" s="53">
        <v>37204</v>
      </c>
      <c r="DY292" s="53">
        <v>36773</v>
      </c>
      <c r="DZ292" s="53">
        <v>36868</v>
      </c>
      <c r="EA292" s="53">
        <v>36872</v>
      </c>
      <c r="EB292" s="53">
        <v>36928</v>
      </c>
      <c r="EC292" s="53">
        <v>36570</v>
      </c>
      <c r="ED292" s="53">
        <v>36609</v>
      </c>
      <c r="EE292" s="54">
        <v>36562</v>
      </c>
    </row>
    <row r="293" spans="2:135" ht="12.5" x14ac:dyDescent="0.25">
      <c r="B293" s="75">
        <v>12</v>
      </c>
      <c r="C293" s="45" t="s">
        <v>457</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392</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3">
        <v>6603</v>
      </c>
      <c r="DT293" s="53">
        <v>6556</v>
      </c>
      <c r="DU293" s="53">
        <v>6537</v>
      </c>
      <c r="DV293" s="54">
        <v>6565</v>
      </c>
      <c r="DW293" s="52">
        <v>6572</v>
      </c>
      <c r="DX293" s="53">
        <v>6672</v>
      </c>
      <c r="DY293" s="53">
        <v>6689</v>
      </c>
      <c r="DZ293" s="53">
        <v>6667</v>
      </c>
      <c r="EA293" s="53">
        <v>6654</v>
      </c>
      <c r="EB293" s="53">
        <v>6671</v>
      </c>
      <c r="EC293" s="53">
        <v>6607</v>
      </c>
      <c r="ED293" s="53">
        <v>6625</v>
      </c>
      <c r="EE293" s="54">
        <v>6619</v>
      </c>
    </row>
    <row r="294" spans="2:135" ht="12.5" x14ac:dyDescent="0.25">
      <c r="B294" s="74"/>
      <c r="C294" s="50" t="s">
        <v>372</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393</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3">
        <v>51540</v>
      </c>
      <c r="DT294" s="53">
        <v>51817</v>
      </c>
      <c r="DU294" s="53">
        <v>51823</v>
      </c>
      <c r="DV294" s="54">
        <v>52289</v>
      </c>
      <c r="DW294" s="52">
        <v>51849</v>
      </c>
      <c r="DX294" s="53">
        <v>52997</v>
      </c>
      <c r="DY294" s="53">
        <v>52446</v>
      </c>
      <c r="DZ294" s="53">
        <v>52658</v>
      </c>
      <c r="EA294" s="53">
        <v>52956</v>
      </c>
      <c r="EB294" s="53">
        <v>53162</v>
      </c>
      <c r="EC294" s="53">
        <v>53121</v>
      </c>
      <c r="ED294" s="53">
        <v>53681</v>
      </c>
      <c r="EE294" s="54">
        <v>59198</v>
      </c>
    </row>
    <row r="295" spans="2:135" ht="12.5" x14ac:dyDescent="0.25">
      <c r="B295" s="50"/>
      <c r="C295" s="51" t="s">
        <v>373</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394</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3">
        <v>24916</v>
      </c>
      <c r="DT295" s="53">
        <v>25099</v>
      </c>
      <c r="DU295" s="53">
        <v>25450</v>
      </c>
      <c r="DV295" s="54">
        <v>25496</v>
      </c>
      <c r="DW295" s="52">
        <v>25371</v>
      </c>
      <c r="DX295" s="53">
        <v>25501</v>
      </c>
      <c r="DY295" s="53">
        <v>25556</v>
      </c>
      <c r="DZ295" s="53">
        <v>25693</v>
      </c>
      <c r="EA295" s="53">
        <v>25691</v>
      </c>
      <c r="EB295" s="53">
        <v>25825</v>
      </c>
      <c r="EC295" s="53">
        <v>25859</v>
      </c>
      <c r="ED295" s="53">
        <v>25974</v>
      </c>
      <c r="EE295" s="54">
        <v>25983</v>
      </c>
    </row>
    <row r="296" spans="2:135" ht="12.5" x14ac:dyDescent="0.25">
      <c r="B296" s="50"/>
      <c r="C296" s="51" t="s">
        <v>374</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395</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3">
        <v>32360</v>
      </c>
      <c r="DT296" s="53">
        <v>32440</v>
      </c>
      <c r="DU296" s="53">
        <v>32334</v>
      </c>
      <c r="DV296" s="54">
        <v>32588</v>
      </c>
      <c r="DW296" s="52">
        <v>32356</v>
      </c>
      <c r="DX296" s="53">
        <v>32843</v>
      </c>
      <c r="DY296" s="53">
        <v>32751</v>
      </c>
      <c r="DZ296" s="53">
        <v>32721</v>
      </c>
      <c r="EA296" s="53">
        <v>32797</v>
      </c>
      <c r="EB296" s="53">
        <v>32659</v>
      </c>
      <c r="EC296" s="53">
        <v>32598</v>
      </c>
      <c r="ED296" s="53">
        <v>32982</v>
      </c>
      <c r="EE296" s="54">
        <v>32867</v>
      </c>
    </row>
    <row r="297" spans="2:135" ht="12.5" x14ac:dyDescent="0.25">
      <c r="B297" s="50"/>
      <c r="C297" s="51" t="s">
        <v>375</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396</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3">
        <v>4856</v>
      </c>
      <c r="DT297" s="53">
        <v>5850</v>
      </c>
      <c r="DU297" s="53">
        <v>5957</v>
      </c>
      <c r="DV297" s="54">
        <v>6009</v>
      </c>
      <c r="DW297" s="52">
        <v>6063</v>
      </c>
      <c r="DX297" s="53">
        <v>6058</v>
      </c>
      <c r="DY297" s="53">
        <v>6140</v>
      </c>
      <c r="DZ297" s="53">
        <v>6167</v>
      </c>
      <c r="EA297" s="53">
        <v>6176</v>
      </c>
      <c r="EB297" s="53">
        <v>6387</v>
      </c>
      <c r="EC297" s="53">
        <v>6280</v>
      </c>
      <c r="ED297" s="53">
        <v>6301</v>
      </c>
      <c r="EE297" s="54">
        <v>6322</v>
      </c>
    </row>
    <row r="298" spans="2:135" ht="12.5" x14ac:dyDescent="0.25">
      <c r="B298" s="50"/>
      <c r="C298" s="51" t="s">
        <v>376</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397</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3">
        <v>33167</v>
      </c>
      <c r="DT298" s="53">
        <v>33270</v>
      </c>
      <c r="DU298" s="53">
        <v>33275</v>
      </c>
      <c r="DV298" s="54">
        <v>33621</v>
      </c>
      <c r="DW298" s="52">
        <v>33411</v>
      </c>
      <c r="DX298" s="53">
        <v>33863</v>
      </c>
      <c r="DY298" s="53">
        <v>33822</v>
      </c>
      <c r="DZ298" s="53">
        <v>33921</v>
      </c>
      <c r="EA298" s="53">
        <v>34047</v>
      </c>
      <c r="EB298" s="53">
        <v>33996</v>
      </c>
      <c r="EC298" s="53">
        <v>34094</v>
      </c>
      <c r="ED298" s="53">
        <v>34204</v>
      </c>
      <c r="EE298" s="54">
        <v>34227</v>
      </c>
    </row>
    <row r="299" spans="2:135" ht="12.5" x14ac:dyDescent="0.25">
      <c r="B299" s="50"/>
      <c r="C299" s="51" t="s">
        <v>377</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398</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3">
        <v>112461</v>
      </c>
      <c r="DT299" s="53">
        <v>113047</v>
      </c>
      <c r="DU299" s="53">
        <v>113161</v>
      </c>
      <c r="DV299" s="54">
        <v>113775</v>
      </c>
      <c r="DW299" s="52">
        <v>113421</v>
      </c>
      <c r="DX299" s="53">
        <v>114472</v>
      </c>
      <c r="DY299" s="53">
        <v>114379</v>
      </c>
      <c r="DZ299" s="53">
        <v>114616</v>
      </c>
      <c r="EA299" s="53">
        <v>115001</v>
      </c>
      <c r="EB299" s="53">
        <v>115142</v>
      </c>
      <c r="EC299" s="53">
        <v>115405</v>
      </c>
      <c r="ED299" s="53">
        <v>116008</v>
      </c>
      <c r="EE299" s="54">
        <v>115984</v>
      </c>
    </row>
    <row r="300" spans="2:135" ht="12.5" x14ac:dyDescent="0.25">
      <c r="B300" s="50"/>
      <c r="C300" s="51" t="s">
        <v>378</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399</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3">
        <v>25015</v>
      </c>
      <c r="DT300" s="53">
        <v>25119</v>
      </c>
      <c r="DU300" s="53">
        <v>25113</v>
      </c>
      <c r="DV300" s="54">
        <v>25273</v>
      </c>
      <c r="DW300" s="52">
        <v>25206</v>
      </c>
      <c r="DX300" s="53">
        <v>25599</v>
      </c>
      <c r="DY300" s="53">
        <v>25321</v>
      </c>
      <c r="DZ300" s="53">
        <v>25338</v>
      </c>
      <c r="EA300" s="53">
        <v>25370</v>
      </c>
      <c r="EB300" s="53">
        <v>25602</v>
      </c>
      <c r="EC300" s="53">
        <v>25150</v>
      </c>
      <c r="ED300" s="53">
        <v>25158</v>
      </c>
      <c r="EE300" s="54">
        <v>25213</v>
      </c>
    </row>
    <row r="301" spans="2:135" ht="12.5" x14ac:dyDescent="0.25">
      <c r="B301" s="50"/>
      <c r="C301" s="51" t="s">
        <v>379</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400</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3">
        <v>16321</v>
      </c>
      <c r="DT301" s="53">
        <v>16241</v>
      </c>
      <c r="DU301" s="53">
        <v>16158</v>
      </c>
      <c r="DV301" s="54">
        <v>16151</v>
      </c>
      <c r="DW301" s="52">
        <v>16158</v>
      </c>
      <c r="DX301" s="53">
        <v>16324</v>
      </c>
      <c r="DY301" s="53">
        <v>16212</v>
      </c>
      <c r="DZ301" s="53">
        <v>16240</v>
      </c>
      <c r="EA301" s="53">
        <v>16234</v>
      </c>
      <c r="EB301" s="53">
        <v>16230</v>
      </c>
      <c r="EC301" s="53">
        <v>16024</v>
      </c>
      <c r="ED301" s="53">
        <v>16133</v>
      </c>
      <c r="EE301" s="54">
        <v>16194</v>
      </c>
    </row>
    <row r="302" spans="2:135" ht="12.5" x14ac:dyDescent="0.25">
      <c r="B302" s="50"/>
      <c r="C302" s="51" t="s">
        <v>380</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401</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3">
        <v>27163</v>
      </c>
      <c r="DT302" s="53">
        <v>27144</v>
      </c>
      <c r="DU302" s="53">
        <v>27120</v>
      </c>
      <c r="DV302" s="54">
        <v>27174</v>
      </c>
      <c r="DW302" s="52">
        <v>27057</v>
      </c>
      <c r="DX302" s="53">
        <v>27165</v>
      </c>
      <c r="DY302" s="53">
        <v>27196</v>
      </c>
      <c r="DZ302" s="53">
        <v>27199</v>
      </c>
      <c r="EA302" s="53">
        <v>27231</v>
      </c>
      <c r="EB302" s="53">
        <v>27331</v>
      </c>
      <c r="EC302" s="53">
        <v>27398</v>
      </c>
      <c r="ED302" s="53">
        <v>27513</v>
      </c>
      <c r="EE302" s="54">
        <v>27431</v>
      </c>
    </row>
    <row r="303" spans="2:135" ht="13" thickBot="1" x14ac:dyDescent="0.3">
      <c r="B303" s="69"/>
      <c r="C303" s="70" t="s">
        <v>381</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402</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3">
        <v>23949</v>
      </c>
      <c r="DT303" s="53">
        <v>23972</v>
      </c>
      <c r="DU303" s="53">
        <v>23936</v>
      </c>
      <c r="DV303" s="54">
        <v>24037</v>
      </c>
      <c r="DW303" s="52">
        <v>22084</v>
      </c>
      <c r="DX303" s="53">
        <v>22461</v>
      </c>
      <c r="DY303" s="53">
        <v>22401</v>
      </c>
      <c r="DZ303" s="53">
        <v>22502</v>
      </c>
      <c r="EA303" s="53">
        <v>22565</v>
      </c>
      <c r="EB303" s="53">
        <v>22409</v>
      </c>
      <c r="EC303" s="53">
        <v>22401</v>
      </c>
      <c r="ED303" s="53">
        <v>22017</v>
      </c>
      <c r="EE303" s="54">
        <v>22091</v>
      </c>
    </row>
    <row r="304" spans="2:135" ht="13" thickBot="1" x14ac:dyDescent="0.3">
      <c r="B304" s="60" t="s">
        <v>382</v>
      </c>
      <c r="C304" s="61"/>
      <c r="D304" s="62">
        <f t="shared" ref="D304:AY304" si="48">SUM(D293:D303)</f>
        <v>24336</v>
      </c>
      <c r="E304" s="63">
        <f t="shared" si="48"/>
        <v>23693</v>
      </c>
      <c r="F304" s="63">
        <f t="shared" si="48"/>
        <v>24359</v>
      </c>
      <c r="G304" s="63">
        <f t="shared" si="48"/>
        <v>25030</v>
      </c>
      <c r="H304" s="63">
        <f t="shared" si="48"/>
        <v>25441</v>
      </c>
      <c r="I304" s="63">
        <f t="shared" si="48"/>
        <v>25423</v>
      </c>
      <c r="J304" s="63">
        <f t="shared" si="48"/>
        <v>26066</v>
      </c>
      <c r="K304" s="63">
        <f t="shared" si="48"/>
        <v>26684</v>
      </c>
      <c r="L304" s="63">
        <f t="shared" si="48"/>
        <v>26933</v>
      </c>
      <c r="M304" s="63">
        <f t="shared" si="48"/>
        <v>27183</v>
      </c>
      <c r="N304" s="63">
        <f t="shared" si="48"/>
        <v>27311</v>
      </c>
      <c r="O304" s="64">
        <f t="shared" si="48"/>
        <v>27302</v>
      </c>
      <c r="P304" s="63">
        <f t="shared" si="48"/>
        <v>27485</v>
      </c>
      <c r="Q304" s="63">
        <f t="shared" si="48"/>
        <v>27571</v>
      </c>
      <c r="R304" s="63">
        <f t="shared" si="48"/>
        <v>28081</v>
      </c>
      <c r="S304" s="63">
        <f t="shared" si="48"/>
        <v>28336</v>
      </c>
      <c r="T304" s="63">
        <f t="shared" si="48"/>
        <v>28673</v>
      </c>
      <c r="U304" s="63">
        <f t="shared" si="48"/>
        <v>28861</v>
      </c>
      <c r="V304" s="63">
        <f t="shared" si="48"/>
        <v>29265</v>
      </c>
      <c r="W304" s="63">
        <f t="shared" si="48"/>
        <v>27698</v>
      </c>
      <c r="X304" s="63">
        <f t="shared" si="48"/>
        <v>29782</v>
      </c>
      <c r="Y304" s="63">
        <f t="shared" si="48"/>
        <v>30052</v>
      </c>
      <c r="Z304" s="63">
        <f t="shared" si="48"/>
        <v>30113</v>
      </c>
      <c r="AA304" s="64">
        <f t="shared" si="48"/>
        <v>30410</v>
      </c>
      <c r="AB304" s="63">
        <f t="shared" si="48"/>
        <v>30375</v>
      </c>
      <c r="AC304" s="63">
        <f t="shared" si="48"/>
        <v>30656</v>
      </c>
      <c r="AD304" s="63">
        <f t="shared" si="48"/>
        <v>31157</v>
      </c>
      <c r="AE304" s="63">
        <f t="shared" si="48"/>
        <v>31330</v>
      </c>
      <c r="AF304" s="63">
        <f t="shared" si="48"/>
        <v>31604</v>
      </c>
      <c r="AG304" s="63">
        <f t="shared" si="48"/>
        <v>31764</v>
      </c>
      <c r="AH304" s="63">
        <f t="shared" si="48"/>
        <v>31995</v>
      </c>
      <c r="AI304" s="63">
        <f t="shared" si="48"/>
        <v>32077</v>
      </c>
      <c r="AJ304" s="63">
        <f t="shared" si="48"/>
        <v>32181</v>
      </c>
      <c r="AK304" s="63">
        <f t="shared" si="48"/>
        <v>32435</v>
      </c>
      <c r="AL304" s="63">
        <f t="shared" si="48"/>
        <v>32516</v>
      </c>
      <c r="AM304" s="64">
        <f t="shared" si="48"/>
        <v>32401</v>
      </c>
      <c r="AN304" s="63">
        <f t="shared" si="48"/>
        <v>32359</v>
      </c>
      <c r="AO304" s="63">
        <f t="shared" si="48"/>
        <v>32409</v>
      </c>
      <c r="AP304" s="63">
        <f t="shared" si="48"/>
        <v>32484</v>
      </c>
      <c r="AQ304" s="63">
        <f t="shared" si="48"/>
        <v>32584</v>
      </c>
      <c r="AR304" s="63">
        <f t="shared" si="48"/>
        <v>32577</v>
      </c>
      <c r="AS304" s="63">
        <f t="shared" si="48"/>
        <v>32653</v>
      </c>
      <c r="AT304" s="63">
        <f t="shared" si="48"/>
        <v>32691</v>
      </c>
      <c r="AU304" s="63">
        <f t="shared" si="48"/>
        <v>32667</v>
      </c>
      <c r="AV304" s="63">
        <f t="shared" si="48"/>
        <v>34040</v>
      </c>
      <c r="AW304" s="63">
        <f t="shared" si="48"/>
        <v>32518</v>
      </c>
      <c r="AX304" s="63">
        <f t="shared" si="48"/>
        <v>32470</v>
      </c>
      <c r="AY304" s="64">
        <f t="shared" si="48"/>
        <v>32427</v>
      </c>
      <c r="BA304" s="50"/>
      <c r="BB304" s="51" t="s">
        <v>403</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3">
        <v>110634</v>
      </c>
      <c r="DT304" s="53">
        <v>110630</v>
      </c>
      <c r="DU304" s="53">
        <v>110731</v>
      </c>
      <c r="DV304" s="54">
        <v>111283</v>
      </c>
      <c r="DW304" s="52">
        <v>110868</v>
      </c>
      <c r="DX304" s="53">
        <v>111253</v>
      </c>
      <c r="DY304" s="53">
        <v>111663</v>
      </c>
      <c r="DZ304" s="53">
        <v>111782</v>
      </c>
      <c r="EA304" s="53">
        <v>111804</v>
      </c>
      <c r="EB304" s="53">
        <v>111691</v>
      </c>
      <c r="EC304" s="53">
        <v>111610</v>
      </c>
      <c r="ED304" s="53">
        <v>112601</v>
      </c>
      <c r="EE304" s="54">
        <v>111464</v>
      </c>
    </row>
    <row r="305" spans="2:135" ht="12.5" x14ac:dyDescent="0.25">
      <c r="B305" s="74">
        <v>13</v>
      </c>
      <c r="C305" s="65" t="s">
        <v>383</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404</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3">
        <v>27210</v>
      </c>
      <c r="DT305" s="53">
        <v>27261</v>
      </c>
      <c r="DU305" s="53">
        <v>27338</v>
      </c>
      <c r="DV305" s="54">
        <v>27417</v>
      </c>
      <c r="DW305" s="52">
        <v>27404</v>
      </c>
      <c r="DX305" s="53">
        <v>27602</v>
      </c>
      <c r="DY305" s="53">
        <v>27696</v>
      </c>
      <c r="DZ305" s="53">
        <v>27830</v>
      </c>
      <c r="EA305" s="53">
        <v>27910</v>
      </c>
      <c r="EB305" s="53">
        <v>28099</v>
      </c>
      <c r="EC305" s="53">
        <v>27983</v>
      </c>
      <c r="ED305" s="53">
        <v>28160</v>
      </c>
      <c r="EE305" s="54">
        <v>28149</v>
      </c>
    </row>
    <row r="306" spans="2:135" ht="12.5" x14ac:dyDescent="0.25">
      <c r="B306" s="50"/>
      <c r="C306" s="51" t="s">
        <v>384</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405</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3">
        <v>14824</v>
      </c>
      <c r="DT306" s="53">
        <v>14976</v>
      </c>
      <c r="DU306" s="53">
        <v>15121</v>
      </c>
      <c r="DV306" s="54">
        <v>15192</v>
      </c>
      <c r="DW306" s="52">
        <v>15214</v>
      </c>
      <c r="DX306" s="53">
        <v>15213</v>
      </c>
      <c r="DY306" s="53">
        <v>15170</v>
      </c>
      <c r="DZ306" s="53">
        <v>15174</v>
      </c>
      <c r="EA306" s="53">
        <v>15159</v>
      </c>
      <c r="EB306" s="53">
        <v>15247</v>
      </c>
      <c r="EC306" s="53">
        <v>15130</v>
      </c>
      <c r="ED306" s="53">
        <v>15266</v>
      </c>
      <c r="EE306" s="54">
        <v>15308</v>
      </c>
    </row>
    <row r="307" spans="2:135" ht="12.5" x14ac:dyDescent="0.25">
      <c r="B307" s="50"/>
      <c r="C307" s="51" t="s">
        <v>385</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406</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3">
        <v>21321</v>
      </c>
      <c r="DT307" s="53">
        <v>21503</v>
      </c>
      <c r="DU307" s="53">
        <v>21597</v>
      </c>
      <c r="DV307" s="54">
        <v>21806</v>
      </c>
      <c r="DW307" s="52">
        <v>21675</v>
      </c>
      <c r="DX307" s="53">
        <v>21968</v>
      </c>
      <c r="DY307" s="53">
        <v>21729</v>
      </c>
      <c r="DZ307" s="53">
        <v>21737</v>
      </c>
      <c r="EA307" s="53">
        <v>21798</v>
      </c>
      <c r="EB307" s="53">
        <v>22095</v>
      </c>
      <c r="EC307" s="53">
        <v>22025</v>
      </c>
      <c r="ED307" s="53">
        <v>22071</v>
      </c>
      <c r="EE307" s="54">
        <v>21973</v>
      </c>
    </row>
    <row r="308" spans="2:135" ht="12.5" x14ac:dyDescent="0.25">
      <c r="B308" s="50"/>
      <c r="C308" s="51" t="s">
        <v>386</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407</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3">
        <v>40459</v>
      </c>
      <c r="DT308" s="53">
        <v>40626</v>
      </c>
      <c r="DU308" s="53">
        <v>40621</v>
      </c>
      <c r="DV308" s="54">
        <v>40786</v>
      </c>
      <c r="DW308" s="52">
        <v>40628</v>
      </c>
      <c r="DX308" s="53">
        <v>40938</v>
      </c>
      <c r="DY308" s="53">
        <v>41093</v>
      </c>
      <c r="DZ308" s="53">
        <v>41228</v>
      </c>
      <c r="EA308" s="53">
        <v>41331</v>
      </c>
      <c r="EB308" s="53">
        <v>41646</v>
      </c>
      <c r="EC308" s="53">
        <v>40154</v>
      </c>
      <c r="ED308" s="53">
        <v>40341</v>
      </c>
      <c r="EE308" s="54">
        <v>40403</v>
      </c>
    </row>
    <row r="309" spans="2:135" ht="12.5" x14ac:dyDescent="0.25">
      <c r="B309" s="50"/>
      <c r="C309" s="51" t="s">
        <v>387</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408</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3">
        <v>142519</v>
      </c>
      <c r="DT309" s="53">
        <v>142742</v>
      </c>
      <c r="DU309" s="53">
        <v>142147</v>
      </c>
      <c r="DV309" s="54">
        <v>142581</v>
      </c>
      <c r="DW309" s="52">
        <v>141981</v>
      </c>
      <c r="DX309" s="53">
        <v>143167</v>
      </c>
      <c r="DY309" s="53">
        <v>142436</v>
      </c>
      <c r="DZ309" s="53">
        <v>142514</v>
      </c>
      <c r="EA309" s="53">
        <v>142633</v>
      </c>
      <c r="EB309" s="53">
        <v>142607</v>
      </c>
      <c r="EC309" s="53">
        <v>142435</v>
      </c>
      <c r="ED309" s="53">
        <v>146442</v>
      </c>
      <c r="EE309" s="54">
        <v>146230</v>
      </c>
    </row>
    <row r="310" spans="2:135" ht="12.5" x14ac:dyDescent="0.25">
      <c r="B310" s="50"/>
      <c r="C310" s="51" t="s">
        <v>388</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409</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3">
        <v>2778</v>
      </c>
      <c r="DT310" s="53">
        <v>2786</v>
      </c>
      <c r="DU310" s="53">
        <v>2841</v>
      </c>
      <c r="DV310" s="54">
        <v>2882</v>
      </c>
      <c r="DW310" s="52">
        <v>2898</v>
      </c>
      <c r="DX310" s="53">
        <v>2897</v>
      </c>
      <c r="DY310" s="53">
        <v>2896</v>
      </c>
      <c r="DZ310" s="53">
        <v>2921</v>
      </c>
      <c r="EA310" s="53">
        <v>2942</v>
      </c>
      <c r="EB310" s="53">
        <v>2954</v>
      </c>
      <c r="EC310" s="53">
        <v>3091</v>
      </c>
      <c r="ED310" s="53">
        <v>3107</v>
      </c>
      <c r="EE310" s="54">
        <v>3025</v>
      </c>
    </row>
    <row r="311" spans="2:135" ht="12.5" x14ac:dyDescent="0.25">
      <c r="B311" s="50"/>
      <c r="C311" s="51" t="s">
        <v>389</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410</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3">
        <v>18824</v>
      </c>
      <c r="DT311" s="53">
        <v>18836</v>
      </c>
      <c r="DU311" s="53">
        <v>18774</v>
      </c>
      <c r="DV311" s="54">
        <v>18834</v>
      </c>
      <c r="DW311" s="52">
        <v>18723</v>
      </c>
      <c r="DX311" s="53">
        <v>18792</v>
      </c>
      <c r="DY311" s="53">
        <v>18713</v>
      </c>
      <c r="DZ311" s="53">
        <v>18797</v>
      </c>
      <c r="EA311" s="53">
        <v>18904</v>
      </c>
      <c r="EB311" s="53">
        <v>18917</v>
      </c>
      <c r="EC311" s="53">
        <v>18974</v>
      </c>
      <c r="ED311" s="53">
        <v>18895</v>
      </c>
      <c r="EE311" s="54">
        <v>19108</v>
      </c>
    </row>
    <row r="312" spans="2:135" ht="12.5" x14ac:dyDescent="0.25">
      <c r="B312" s="50"/>
      <c r="C312" s="51" t="s">
        <v>390</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411</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3">
        <v>98844</v>
      </c>
      <c r="DT312" s="53">
        <v>99384</v>
      </c>
      <c r="DU312" s="53">
        <v>100243</v>
      </c>
      <c r="DV312" s="54">
        <v>100630</v>
      </c>
      <c r="DW312" s="52">
        <v>100732</v>
      </c>
      <c r="DX312" s="53">
        <v>101468</v>
      </c>
      <c r="DY312" s="53">
        <v>102092</v>
      </c>
      <c r="DZ312" s="53">
        <v>102464</v>
      </c>
      <c r="EA312" s="53">
        <v>102846</v>
      </c>
      <c r="EB312" s="53">
        <v>102615</v>
      </c>
      <c r="EC312" s="53">
        <v>102622</v>
      </c>
      <c r="ED312" s="53">
        <v>103520</v>
      </c>
      <c r="EE312" s="54">
        <v>103236</v>
      </c>
    </row>
    <row r="313" spans="2:135" ht="12.5" x14ac:dyDescent="0.25">
      <c r="B313" s="50"/>
      <c r="C313" s="51" t="s">
        <v>391</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412</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3">
        <v>20592</v>
      </c>
      <c r="DT313" s="53">
        <v>20631</v>
      </c>
      <c r="DU313" s="53">
        <v>20578</v>
      </c>
      <c r="DV313" s="54">
        <v>20699</v>
      </c>
      <c r="DW313" s="52">
        <v>20685</v>
      </c>
      <c r="DX313" s="53">
        <v>20962</v>
      </c>
      <c r="DY313" s="53">
        <v>20808</v>
      </c>
      <c r="DZ313" s="53">
        <v>20922</v>
      </c>
      <c r="EA313" s="53">
        <v>20963</v>
      </c>
      <c r="EB313" s="53">
        <v>20959</v>
      </c>
      <c r="EC313" s="53">
        <v>20973</v>
      </c>
      <c r="ED313" s="53">
        <v>20564</v>
      </c>
      <c r="EE313" s="54">
        <v>20674</v>
      </c>
    </row>
    <row r="314" spans="2:135" ht="12.5" x14ac:dyDescent="0.25">
      <c r="B314" s="50"/>
      <c r="C314" s="51" t="s">
        <v>392</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413</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3">
        <v>7660</v>
      </c>
      <c r="DT314" s="53">
        <v>7942</v>
      </c>
      <c r="DU314" s="53">
        <v>7934</v>
      </c>
      <c r="DV314" s="54">
        <v>7997</v>
      </c>
      <c r="DW314" s="52">
        <v>7965</v>
      </c>
      <c r="DX314" s="53">
        <v>7996</v>
      </c>
      <c r="DY314" s="53">
        <v>7981</v>
      </c>
      <c r="DZ314" s="53">
        <v>8014</v>
      </c>
      <c r="EA314" s="53">
        <v>8001</v>
      </c>
      <c r="EB314" s="53">
        <v>8116</v>
      </c>
      <c r="EC314" s="53">
        <v>8165</v>
      </c>
      <c r="ED314" s="53">
        <v>8016</v>
      </c>
      <c r="EE314" s="54">
        <v>8095</v>
      </c>
    </row>
    <row r="315" spans="2:135" ht="12.5" x14ac:dyDescent="0.25">
      <c r="B315" s="50"/>
      <c r="C315" s="51" t="s">
        <v>393</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414</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3">
        <v>22759</v>
      </c>
      <c r="DT315" s="53">
        <v>22943</v>
      </c>
      <c r="DU315" s="53">
        <v>22802</v>
      </c>
      <c r="DV315" s="54">
        <v>22974</v>
      </c>
      <c r="DW315" s="52">
        <v>22781</v>
      </c>
      <c r="DX315" s="53">
        <v>23020</v>
      </c>
      <c r="DY315" s="53">
        <v>22928</v>
      </c>
      <c r="DZ315" s="53">
        <v>22995</v>
      </c>
      <c r="EA315" s="53">
        <v>23010</v>
      </c>
      <c r="EB315" s="53">
        <v>23117</v>
      </c>
      <c r="EC315" s="53">
        <v>23097</v>
      </c>
      <c r="ED315" s="53">
        <v>23143</v>
      </c>
      <c r="EE315" s="54">
        <v>23217</v>
      </c>
    </row>
    <row r="316" spans="2:135" ht="12.5" x14ac:dyDescent="0.25">
      <c r="B316" s="50"/>
      <c r="C316" s="51" t="s">
        <v>394</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415</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3">
        <v>22365</v>
      </c>
      <c r="DT316" s="53">
        <v>22436</v>
      </c>
      <c r="DU316" s="53">
        <v>22395</v>
      </c>
      <c r="DV316" s="54">
        <v>22482</v>
      </c>
      <c r="DW316" s="52">
        <v>22377</v>
      </c>
      <c r="DX316" s="53">
        <v>22556</v>
      </c>
      <c r="DY316" s="53">
        <v>22385</v>
      </c>
      <c r="DZ316" s="53">
        <v>22512</v>
      </c>
      <c r="EA316" s="53">
        <v>22771</v>
      </c>
      <c r="EB316" s="53">
        <v>22736</v>
      </c>
      <c r="EC316" s="53">
        <v>22579</v>
      </c>
      <c r="ED316" s="53">
        <v>22593</v>
      </c>
      <c r="EE316" s="54">
        <v>22532</v>
      </c>
    </row>
    <row r="317" spans="2:135" ht="12.5" x14ac:dyDescent="0.25">
      <c r="B317" s="50"/>
      <c r="C317" s="51" t="s">
        <v>395</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416</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3">
        <v>54587</v>
      </c>
      <c r="DT317" s="53">
        <v>54604</v>
      </c>
      <c r="DU317" s="53">
        <v>54678</v>
      </c>
      <c r="DV317" s="54">
        <v>54799</v>
      </c>
      <c r="DW317" s="52">
        <v>54621</v>
      </c>
      <c r="DX317" s="53">
        <v>55182</v>
      </c>
      <c r="DY317" s="53">
        <v>54933</v>
      </c>
      <c r="DZ317" s="53">
        <v>54962</v>
      </c>
      <c r="EA317" s="53">
        <v>55051</v>
      </c>
      <c r="EB317" s="53">
        <v>55307</v>
      </c>
      <c r="EC317" s="53">
        <v>55219</v>
      </c>
      <c r="ED317" s="53">
        <v>55425</v>
      </c>
      <c r="EE317" s="54">
        <v>55370</v>
      </c>
    </row>
    <row r="318" spans="2:135" ht="12.5" x14ac:dyDescent="0.25">
      <c r="B318" s="50"/>
      <c r="C318" s="51" t="s">
        <v>396</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417</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3">
        <v>3049</v>
      </c>
      <c r="DT318" s="53">
        <v>3041</v>
      </c>
      <c r="DU318" s="53">
        <v>3048</v>
      </c>
      <c r="DV318" s="54">
        <v>3083</v>
      </c>
      <c r="DW318" s="52">
        <v>3066</v>
      </c>
      <c r="DX318" s="53">
        <v>3118</v>
      </c>
      <c r="DY318" s="53">
        <v>3140</v>
      </c>
      <c r="DZ318" s="53">
        <v>3136</v>
      </c>
      <c r="EA318" s="53">
        <v>3141</v>
      </c>
      <c r="EB318" s="53">
        <v>4089</v>
      </c>
      <c r="EC318" s="53">
        <v>4160</v>
      </c>
      <c r="ED318" s="53">
        <v>4155</v>
      </c>
      <c r="EE318" s="54">
        <v>4182</v>
      </c>
    </row>
    <row r="319" spans="2:135" ht="12.5" x14ac:dyDescent="0.25">
      <c r="B319" s="50"/>
      <c r="C319" s="51" t="s">
        <v>397</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418</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3">
        <v>62027</v>
      </c>
      <c r="DT319" s="53">
        <v>62057</v>
      </c>
      <c r="DU319" s="53">
        <v>62167</v>
      </c>
      <c r="DV319" s="54">
        <v>62238</v>
      </c>
      <c r="DW319" s="52">
        <v>61998</v>
      </c>
      <c r="DX319" s="53">
        <v>62082</v>
      </c>
      <c r="DY319" s="53">
        <v>62557</v>
      </c>
      <c r="DZ319" s="53">
        <v>62730</v>
      </c>
      <c r="EA319" s="53">
        <v>62877</v>
      </c>
      <c r="EB319" s="53">
        <v>62937</v>
      </c>
      <c r="EC319" s="53">
        <v>63152</v>
      </c>
      <c r="ED319" s="53">
        <v>63481</v>
      </c>
      <c r="EE319" s="54">
        <v>63297</v>
      </c>
    </row>
    <row r="320" spans="2:135" ht="12.5" x14ac:dyDescent="0.25">
      <c r="B320" s="50"/>
      <c r="C320" s="51" t="s">
        <v>398</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419</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3">
        <v>57630</v>
      </c>
      <c r="DT320" s="53">
        <v>57760</v>
      </c>
      <c r="DU320" s="53">
        <v>57641</v>
      </c>
      <c r="DV320" s="54">
        <v>57856</v>
      </c>
      <c r="DW320" s="52">
        <v>57718</v>
      </c>
      <c r="DX320" s="53">
        <v>58340</v>
      </c>
      <c r="DY320" s="53">
        <v>58057</v>
      </c>
      <c r="DZ320" s="53">
        <v>58051</v>
      </c>
      <c r="EA320" s="53">
        <v>58184</v>
      </c>
      <c r="EB320" s="53">
        <v>57810</v>
      </c>
      <c r="EC320" s="53">
        <v>57628</v>
      </c>
      <c r="ED320" s="53">
        <v>57723</v>
      </c>
      <c r="EE320" s="54">
        <v>57676</v>
      </c>
    </row>
    <row r="321" spans="2:135" ht="12.5" x14ac:dyDescent="0.25">
      <c r="B321" s="50"/>
      <c r="C321" s="51" t="s">
        <v>399</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420</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3">
        <v>143218</v>
      </c>
      <c r="DT321" s="53">
        <v>143364</v>
      </c>
      <c r="DU321" s="53">
        <v>143108</v>
      </c>
      <c r="DV321" s="54">
        <v>143900</v>
      </c>
      <c r="DW321" s="52">
        <v>142983</v>
      </c>
      <c r="DX321" s="53">
        <v>144146</v>
      </c>
      <c r="DY321" s="53">
        <v>143329</v>
      </c>
      <c r="DZ321" s="53">
        <v>143528</v>
      </c>
      <c r="EA321" s="53">
        <v>143575</v>
      </c>
      <c r="EB321" s="53">
        <v>142499</v>
      </c>
      <c r="EC321" s="53">
        <v>142175</v>
      </c>
      <c r="ED321" s="53">
        <v>142133</v>
      </c>
      <c r="EE321" s="54">
        <v>141917</v>
      </c>
    </row>
    <row r="322" spans="2:135" ht="12.5" x14ac:dyDescent="0.25">
      <c r="B322" s="50"/>
      <c r="C322" s="51" t="s">
        <v>400</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421</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3">
        <v>48417</v>
      </c>
      <c r="DT322" s="53">
        <v>48533</v>
      </c>
      <c r="DU322" s="53">
        <v>48388</v>
      </c>
      <c r="DV322" s="54">
        <v>48622</v>
      </c>
      <c r="DW322" s="52">
        <v>48384</v>
      </c>
      <c r="DX322" s="53">
        <v>48897</v>
      </c>
      <c r="DY322" s="53">
        <v>48514</v>
      </c>
      <c r="DZ322" s="53">
        <v>48558</v>
      </c>
      <c r="EA322" s="53">
        <v>48603</v>
      </c>
      <c r="EB322" s="53">
        <v>48879</v>
      </c>
      <c r="EC322" s="53">
        <v>48863</v>
      </c>
      <c r="ED322" s="53">
        <v>48916</v>
      </c>
      <c r="EE322" s="54">
        <v>49024</v>
      </c>
    </row>
    <row r="323" spans="2:135" ht="12.5" x14ac:dyDescent="0.25">
      <c r="B323" s="50"/>
      <c r="C323" s="51" t="s">
        <v>401</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422</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3">
        <v>33786</v>
      </c>
      <c r="DT323" s="53">
        <v>33675</v>
      </c>
      <c r="DU323" s="53">
        <v>33635</v>
      </c>
      <c r="DV323" s="54">
        <v>33925</v>
      </c>
      <c r="DW323" s="52">
        <v>33692</v>
      </c>
      <c r="DX323" s="53">
        <v>34063</v>
      </c>
      <c r="DY323" s="53">
        <v>33860</v>
      </c>
      <c r="DZ323" s="53">
        <v>33893</v>
      </c>
      <c r="EA323" s="53">
        <v>33830</v>
      </c>
      <c r="EB323" s="53">
        <v>33953</v>
      </c>
      <c r="EC323" s="53">
        <v>33749</v>
      </c>
      <c r="ED323" s="53">
        <v>33652</v>
      </c>
      <c r="EE323" s="54">
        <v>33567</v>
      </c>
    </row>
    <row r="324" spans="2:135" ht="12.5" x14ac:dyDescent="0.25">
      <c r="B324" s="50"/>
      <c r="C324" s="51" t="s">
        <v>402</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423</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3">
        <v>36276</v>
      </c>
      <c r="DT324" s="53">
        <v>36431</v>
      </c>
      <c r="DU324" s="53">
        <v>36276</v>
      </c>
      <c r="DV324" s="54">
        <v>36501</v>
      </c>
      <c r="DW324" s="52">
        <v>36207</v>
      </c>
      <c r="DX324" s="53">
        <v>36724</v>
      </c>
      <c r="DY324" s="53">
        <v>36484</v>
      </c>
      <c r="DZ324" s="53">
        <v>36565</v>
      </c>
      <c r="EA324" s="53">
        <v>36619</v>
      </c>
      <c r="EB324" s="53">
        <v>36940</v>
      </c>
      <c r="EC324" s="53">
        <v>36655</v>
      </c>
      <c r="ED324" s="53">
        <v>36949</v>
      </c>
      <c r="EE324" s="54">
        <v>36845</v>
      </c>
    </row>
    <row r="325" spans="2:135" ht="12.5" x14ac:dyDescent="0.25">
      <c r="B325" s="50"/>
      <c r="C325" s="51" t="s">
        <v>403</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424</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3">
        <v>31872</v>
      </c>
      <c r="DT325" s="53">
        <v>31870</v>
      </c>
      <c r="DU325" s="53">
        <v>31879</v>
      </c>
      <c r="DV325" s="54">
        <v>31889</v>
      </c>
      <c r="DW325" s="52">
        <v>31778</v>
      </c>
      <c r="DX325" s="53">
        <v>32139</v>
      </c>
      <c r="DY325" s="53">
        <v>31942</v>
      </c>
      <c r="DZ325" s="53">
        <v>31971</v>
      </c>
      <c r="EA325" s="53">
        <v>32155</v>
      </c>
      <c r="EB325" s="53">
        <v>32383</v>
      </c>
      <c r="EC325" s="53">
        <v>32422</v>
      </c>
      <c r="ED325" s="53">
        <v>32650</v>
      </c>
      <c r="EE325" s="54">
        <v>32739</v>
      </c>
    </row>
    <row r="326" spans="2:135" ht="12.5" x14ac:dyDescent="0.25">
      <c r="B326" s="50"/>
      <c r="C326" s="51" t="s">
        <v>404</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425</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3">
        <v>65569</v>
      </c>
      <c r="DT326" s="53">
        <v>65608</v>
      </c>
      <c r="DU326" s="53">
        <v>65511</v>
      </c>
      <c r="DV326" s="54">
        <v>65805</v>
      </c>
      <c r="DW326" s="52">
        <v>65557</v>
      </c>
      <c r="DX326" s="53">
        <v>66368</v>
      </c>
      <c r="DY326" s="53">
        <v>66275</v>
      </c>
      <c r="DZ326" s="53">
        <v>66426</v>
      </c>
      <c r="EA326" s="53">
        <v>66510</v>
      </c>
      <c r="EB326" s="53">
        <v>66570</v>
      </c>
      <c r="EC326" s="53">
        <v>66455</v>
      </c>
      <c r="ED326" s="53">
        <v>66521</v>
      </c>
      <c r="EE326" s="54">
        <v>66294</v>
      </c>
    </row>
    <row r="327" spans="2:135" ht="12.5" x14ac:dyDescent="0.25">
      <c r="B327" s="50"/>
      <c r="C327" s="51" t="s">
        <v>405</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426</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3">
        <v>23924</v>
      </c>
      <c r="DT327" s="53">
        <v>23889</v>
      </c>
      <c r="DU327" s="53">
        <v>23902</v>
      </c>
      <c r="DV327" s="54">
        <v>24028</v>
      </c>
      <c r="DW327" s="52">
        <v>23931</v>
      </c>
      <c r="DX327" s="53">
        <v>24197</v>
      </c>
      <c r="DY327" s="53">
        <v>24225</v>
      </c>
      <c r="DZ327" s="53">
        <v>24267</v>
      </c>
      <c r="EA327" s="53">
        <v>24332</v>
      </c>
      <c r="EB327" s="53">
        <v>24567</v>
      </c>
      <c r="EC327" s="53">
        <v>24497</v>
      </c>
      <c r="ED327" s="53">
        <v>24562</v>
      </c>
      <c r="EE327" s="54">
        <v>24516</v>
      </c>
    </row>
    <row r="328" spans="2:135" ht="12.5" x14ac:dyDescent="0.25">
      <c r="B328" s="50"/>
      <c r="C328" s="51" t="s">
        <v>406</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427</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3">
        <v>1397</v>
      </c>
      <c r="DT328" s="53">
        <v>1417</v>
      </c>
      <c r="DU328" s="53">
        <v>1429</v>
      </c>
      <c r="DV328" s="54">
        <v>1435</v>
      </c>
      <c r="DW328" s="52">
        <v>1433</v>
      </c>
      <c r="DX328" s="53">
        <v>1467</v>
      </c>
      <c r="DY328" s="53">
        <v>1493</v>
      </c>
      <c r="DZ328" s="53">
        <v>1532</v>
      </c>
      <c r="EA328" s="53">
        <v>1592</v>
      </c>
      <c r="EB328" s="53">
        <v>1623</v>
      </c>
      <c r="EC328" s="53">
        <v>1766</v>
      </c>
      <c r="ED328" s="53">
        <v>1784</v>
      </c>
      <c r="EE328" s="54">
        <v>1816</v>
      </c>
    </row>
    <row r="329" spans="2:135" ht="12.5" x14ac:dyDescent="0.25">
      <c r="B329" s="50"/>
      <c r="C329" s="51" t="s">
        <v>407</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428</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3">
        <v>53637</v>
      </c>
      <c r="DT329" s="53">
        <v>53850</v>
      </c>
      <c r="DU329" s="53">
        <v>53906</v>
      </c>
      <c r="DV329" s="54">
        <v>54001</v>
      </c>
      <c r="DW329" s="52">
        <v>53728</v>
      </c>
      <c r="DX329" s="53">
        <v>54160</v>
      </c>
      <c r="DY329" s="53">
        <v>54240</v>
      </c>
      <c r="DZ329" s="53">
        <v>54182</v>
      </c>
      <c r="EA329" s="53">
        <v>54308</v>
      </c>
      <c r="EB329" s="53">
        <v>53801</v>
      </c>
      <c r="EC329" s="53">
        <v>53640</v>
      </c>
      <c r="ED329" s="53">
        <v>53362</v>
      </c>
      <c r="EE329" s="54">
        <v>53157</v>
      </c>
    </row>
    <row r="330" spans="2:135" ht="12.5" x14ac:dyDescent="0.25">
      <c r="B330" s="50"/>
      <c r="C330" s="51" t="s">
        <v>408</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429</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3">
        <v>493</v>
      </c>
      <c r="DT330" s="53">
        <v>503</v>
      </c>
      <c r="DU330" s="53">
        <v>513</v>
      </c>
      <c r="DV330" s="54">
        <v>509</v>
      </c>
      <c r="DW330" s="52">
        <v>516</v>
      </c>
      <c r="DX330" s="53">
        <v>515</v>
      </c>
      <c r="DY330" s="53">
        <v>521</v>
      </c>
      <c r="DZ330" s="53">
        <v>530</v>
      </c>
      <c r="EA330" s="53">
        <v>541</v>
      </c>
      <c r="EB330" s="53">
        <v>546</v>
      </c>
      <c r="EC330" s="53">
        <v>552</v>
      </c>
      <c r="ED330" s="53">
        <v>529</v>
      </c>
      <c r="EE330" s="54">
        <v>546</v>
      </c>
    </row>
    <row r="331" spans="2:135" ht="12.5" x14ac:dyDescent="0.25">
      <c r="B331" s="50"/>
      <c r="C331" s="51" t="s">
        <v>409</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430</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3">
        <v>14511</v>
      </c>
      <c r="DT331" s="53">
        <v>14494</v>
      </c>
      <c r="DU331" s="53">
        <v>14445</v>
      </c>
      <c r="DV331" s="54">
        <v>14512</v>
      </c>
      <c r="DW331" s="52">
        <v>14477</v>
      </c>
      <c r="DX331" s="53">
        <v>14625</v>
      </c>
      <c r="DY331" s="53">
        <v>14547</v>
      </c>
      <c r="DZ331" s="53">
        <v>14616</v>
      </c>
      <c r="EA331" s="53">
        <v>14630</v>
      </c>
      <c r="EB331" s="53">
        <v>14643</v>
      </c>
      <c r="EC331" s="53">
        <v>14656</v>
      </c>
      <c r="ED331" s="53">
        <v>14659</v>
      </c>
      <c r="EE331" s="54">
        <v>14730</v>
      </c>
    </row>
    <row r="332" spans="2:135" ht="12.5" x14ac:dyDescent="0.25">
      <c r="B332" s="50"/>
      <c r="C332" s="51" t="s">
        <v>410</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431</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3">
        <v>150488</v>
      </c>
      <c r="DT332" s="53">
        <v>149430</v>
      </c>
      <c r="DU332" s="53">
        <v>149708</v>
      </c>
      <c r="DV332" s="54">
        <v>149879</v>
      </c>
      <c r="DW332" s="52">
        <v>149077</v>
      </c>
      <c r="DX332" s="53">
        <v>149915</v>
      </c>
      <c r="DY332" s="53">
        <v>151060</v>
      </c>
      <c r="DZ332" s="53">
        <v>151633</v>
      </c>
      <c r="EA332" s="53">
        <v>152339</v>
      </c>
      <c r="EB332" s="53">
        <v>148875</v>
      </c>
      <c r="EC332" s="53">
        <v>144041</v>
      </c>
      <c r="ED332" s="53">
        <v>145635</v>
      </c>
      <c r="EE332" s="54">
        <v>145417</v>
      </c>
    </row>
    <row r="333" spans="2:135" ht="12.5" x14ac:dyDescent="0.25">
      <c r="B333" s="50"/>
      <c r="C333" s="51" t="s">
        <v>411</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432</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3">
        <v>15256</v>
      </c>
      <c r="DT333" s="53">
        <v>15293</v>
      </c>
      <c r="DU333" s="53">
        <v>15237</v>
      </c>
      <c r="DV333" s="54">
        <v>15251</v>
      </c>
      <c r="DW333" s="52">
        <v>15228</v>
      </c>
      <c r="DX333" s="53">
        <v>15369</v>
      </c>
      <c r="DY333" s="53">
        <v>15314</v>
      </c>
      <c r="DZ333" s="53">
        <v>15319</v>
      </c>
      <c r="EA333" s="53">
        <v>15400</v>
      </c>
      <c r="EB333" s="53">
        <v>15387</v>
      </c>
      <c r="EC333" s="53">
        <v>15355</v>
      </c>
      <c r="ED333" s="53">
        <v>15339</v>
      </c>
      <c r="EE333" s="54">
        <v>15310</v>
      </c>
    </row>
    <row r="334" spans="2:135" ht="12.5" x14ac:dyDescent="0.25">
      <c r="B334" s="50"/>
      <c r="C334" s="51" t="s">
        <v>412</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433</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3">
        <v>3363</v>
      </c>
      <c r="DT334" s="53">
        <v>3371</v>
      </c>
      <c r="DU334" s="53">
        <v>3382</v>
      </c>
      <c r="DV334" s="54">
        <v>3388</v>
      </c>
      <c r="DW334" s="52">
        <v>3418</v>
      </c>
      <c r="DX334" s="53">
        <v>3414</v>
      </c>
      <c r="DY334" s="53">
        <v>3515</v>
      </c>
      <c r="DZ334" s="53">
        <v>3457</v>
      </c>
      <c r="EA334" s="53">
        <v>3477</v>
      </c>
      <c r="EB334" s="53">
        <v>3498</v>
      </c>
      <c r="EC334" s="53">
        <v>3488</v>
      </c>
      <c r="ED334" s="53">
        <v>3434</v>
      </c>
      <c r="EE334" s="54">
        <v>3474</v>
      </c>
    </row>
    <row r="335" spans="2:135" ht="12.5" x14ac:dyDescent="0.25">
      <c r="B335" s="50"/>
      <c r="C335" s="51" t="s">
        <v>413</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434</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3">
        <v>30934</v>
      </c>
      <c r="DT335" s="53">
        <v>30983</v>
      </c>
      <c r="DU335" s="53">
        <v>30994</v>
      </c>
      <c r="DV335" s="54">
        <v>31105</v>
      </c>
      <c r="DW335" s="52">
        <v>30998</v>
      </c>
      <c r="DX335" s="53">
        <v>31129</v>
      </c>
      <c r="DY335" s="53">
        <v>31189</v>
      </c>
      <c r="DZ335" s="53">
        <v>31314</v>
      </c>
      <c r="EA335" s="53">
        <v>31314</v>
      </c>
      <c r="EB335" s="53">
        <v>31527</v>
      </c>
      <c r="EC335" s="53">
        <v>31396</v>
      </c>
      <c r="ED335" s="53">
        <v>31500</v>
      </c>
      <c r="EE335" s="54">
        <v>31412</v>
      </c>
    </row>
    <row r="336" spans="2:135" ht="13" thickBot="1" x14ac:dyDescent="0.3">
      <c r="B336" s="50"/>
      <c r="C336" s="51" t="s">
        <v>414</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435</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2"/>
      <c r="DT336" s="72"/>
      <c r="DU336" s="72"/>
      <c r="DV336" s="73"/>
      <c r="DW336" s="71"/>
      <c r="DX336" s="72"/>
      <c r="DY336" s="72"/>
      <c r="DZ336" s="72"/>
      <c r="EA336" s="72"/>
      <c r="EB336" s="72"/>
      <c r="EC336" s="72"/>
      <c r="ED336" s="72"/>
      <c r="EE336" s="73"/>
    </row>
    <row r="337" spans="2:135" ht="13" thickBot="1" x14ac:dyDescent="0.3">
      <c r="B337" s="50"/>
      <c r="C337" s="51" t="s">
        <v>415</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436</v>
      </c>
      <c r="BB337" s="61"/>
      <c r="BC337" s="62">
        <f>SUM(BC284:BC336)</f>
        <v>1381283</v>
      </c>
      <c r="BD337" s="63">
        <f>SUM(BD284:BD336)</f>
        <v>1387058</v>
      </c>
      <c r="BE337" s="63">
        <f>SUM(BE284:BE336)</f>
        <v>1399978</v>
      </c>
      <c r="BF337" s="63">
        <f t="shared" ref="BF337:DM337" si="49">SUM(BF284:BF336)</f>
        <v>1404499</v>
      </c>
      <c r="BG337" s="63">
        <f t="shared" si="49"/>
        <v>1412829</v>
      </c>
      <c r="BH337" s="63">
        <f t="shared" si="49"/>
        <v>1426116</v>
      </c>
      <c r="BI337" s="63">
        <f t="shared" si="49"/>
        <v>1435385</v>
      </c>
      <c r="BJ337" s="63">
        <f t="shared" si="49"/>
        <v>1446079</v>
      </c>
      <c r="BK337" s="63">
        <f t="shared" si="49"/>
        <v>1451684</v>
      </c>
      <c r="BL337" s="63">
        <f t="shared" si="49"/>
        <v>1455353</v>
      </c>
      <c r="BM337" s="63">
        <f t="shared" si="49"/>
        <v>1456417</v>
      </c>
      <c r="BN337" s="64">
        <f t="shared" si="49"/>
        <v>1456833</v>
      </c>
      <c r="BO337" s="62">
        <f t="shared" si="49"/>
        <v>1459497</v>
      </c>
      <c r="BP337" s="63">
        <f t="shared" si="49"/>
        <v>1465883</v>
      </c>
      <c r="BQ337" s="63">
        <f t="shared" si="49"/>
        <v>1493549</v>
      </c>
      <c r="BR337" s="63">
        <f t="shared" si="49"/>
        <v>1523596</v>
      </c>
      <c r="BS337" s="63">
        <f t="shared" si="49"/>
        <v>1537938</v>
      </c>
      <c r="BT337" s="63">
        <f t="shared" si="49"/>
        <v>1552030</v>
      </c>
      <c r="BU337" s="63">
        <f t="shared" si="49"/>
        <v>1570206</v>
      </c>
      <c r="BV337" s="63">
        <f t="shared" si="49"/>
        <v>1583169</v>
      </c>
      <c r="BW337" s="63">
        <f t="shared" si="49"/>
        <v>1606453</v>
      </c>
      <c r="BX337" s="63">
        <f t="shared" si="49"/>
        <v>1625826</v>
      </c>
      <c r="BY337" s="63">
        <f t="shared" si="49"/>
        <v>1639548</v>
      </c>
      <c r="BZ337" s="64">
        <f t="shared" si="49"/>
        <v>1646602</v>
      </c>
      <c r="CA337" s="62">
        <f t="shared" si="49"/>
        <v>1651742</v>
      </c>
      <c r="CB337" s="63">
        <f t="shared" si="49"/>
        <v>1671185</v>
      </c>
      <c r="CC337" s="63">
        <f t="shared" si="49"/>
        <v>1699545</v>
      </c>
      <c r="CD337" s="63">
        <f t="shared" si="49"/>
        <v>1728797</v>
      </c>
      <c r="CE337" s="63">
        <f t="shared" si="49"/>
        <v>1731370</v>
      </c>
      <c r="CF337" s="63">
        <f t="shared" si="49"/>
        <v>1740443</v>
      </c>
      <c r="CG337" s="63">
        <f t="shared" si="49"/>
        <v>1747663</v>
      </c>
      <c r="CH337" s="63">
        <f t="shared" si="49"/>
        <v>1747874</v>
      </c>
      <c r="CI337" s="63">
        <f t="shared" si="49"/>
        <v>1761553</v>
      </c>
      <c r="CJ337" s="63">
        <f t="shared" si="49"/>
        <v>1773126</v>
      </c>
      <c r="CK337" s="63">
        <f t="shared" si="49"/>
        <v>1777908</v>
      </c>
      <c r="CL337" s="64">
        <f t="shared" si="49"/>
        <v>1782860</v>
      </c>
      <c r="CM337" s="62">
        <f t="shared" si="49"/>
        <v>1782297</v>
      </c>
      <c r="CN337" s="63">
        <f t="shared" si="49"/>
        <v>1775471</v>
      </c>
      <c r="CO337" s="63">
        <f t="shared" si="49"/>
        <v>1797532</v>
      </c>
      <c r="CP337" s="63">
        <f t="shared" si="49"/>
        <v>1788319</v>
      </c>
      <c r="CQ337" s="63">
        <f t="shared" si="49"/>
        <v>1792576</v>
      </c>
      <c r="CR337" s="63">
        <f t="shared" si="49"/>
        <v>1822923</v>
      </c>
      <c r="CS337" s="63">
        <f t="shared" si="49"/>
        <v>1833065</v>
      </c>
      <c r="CT337" s="63">
        <f t="shared" si="49"/>
        <v>1834408</v>
      </c>
      <c r="CU337" s="63">
        <f t="shared" si="49"/>
        <v>1831297</v>
      </c>
      <c r="CV337" s="63">
        <f t="shared" si="49"/>
        <v>1835235</v>
      </c>
      <c r="CW337" s="63">
        <f t="shared" si="49"/>
        <v>1838512</v>
      </c>
      <c r="CX337" s="64">
        <f t="shared" si="49"/>
        <v>1844466</v>
      </c>
      <c r="CY337" s="62">
        <f t="shared" si="49"/>
        <v>1820258</v>
      </c>
      <c r="CZ337" s="63">
        <f t="shared" si="49"/>
        <v>1817745</v>
      </c>
      <c r="DA337" s="63">
        <f t="shared" si="49"/>
        <v>1828403</v>
      </c>
      <c r="DB337" s="63">
        <f t="shared" si="49"/>
        <v>1820203</v>
      </c>
      <c r="DC337" s="63">
        <f t="shared" si="49"/>
        <v>1789520</v>
      </c>
      <c r="DD337" s="63">
        <f t="shared" si="49"/>
        <v>1783968</v>
      </c>
      <c r="DE337" s="63">
        <f t="shared" si="49"/>
        <v>1868912</v>
      </c>
      <c r="DF337" s="63">
        <f t="shared" si="49"/>
        <v>1881380</v>
      </c>
      <c r="DG337" s="63">
        <f t="shared" si="49"/>
        <v>1881333</v>
      </c>
      <c r="DH337" s="63">
        <f t="shared" si="49"/>
        <v>1884650</v>
      </c>
      <c r="DI337" s="63">
        <f t="shared" si="49"/>
        <v>1886705</v>
      </c>
      <c r="DJ337" s="64">
        <f t="shared" si="49"/>
        <v>1881791</v>
      </c>
      <c r="DK337" s="62">
        <f t="shared" si="49"/>
        <v>1878649</v>
      </c>
      <c r="DL337" s="63">
        <f t="shared" si="49"/>
        <v>1877975</v>
      </c>
      <c r="DM337" s="63">
        <f t="shared" si="49"/>
        <v>1887643</v>
      </c>
      <c r="DN337" s="63">
        <f t="shared" ref="DN337:DW337" si="50">SUM(DN284:DN336)</f>
        <v>1899465</v>
      </c>
      <c r="DO337" s="63">
        <f t="shared" si="50"/>
        <v>1905599</v>
      </c>
      <c r="DP337" s="63">
        <f t="shared" si="50"/>
        <v>1909268</v>
      </c>
      <c r="DQ337" s="63">
        <f t="shared" si="50"/>
        <v>1912744</v>
      </c>
      <c r="DR337" s="63">
        <f t="shared" si="50"/>
        <v>1920963</v>
      </c>
      <c r="DS337" s="63">
        <f t="shared" si="50"/>
        <v>1922291</v>
      </c>
      <c r="DT337" s="63">
        <f t="shared" si="50"/>
        <v>1926835</v>
      </c>
      <c r="DU337" s="63">
        <f t="shared" si="50"/>
        <v>1927362</v>
      </c>
      <c r="DV337" s="64">
        <f t="shared" si="50"/>
        <v>1935623</v>
      </c>
      <c r="DW337" s="62">
        <f t="shared" si="50"/>
        <v>1925631</v>
      </c>
      <c r="DX337" s="63">
        <f t="shared" ref="DX337:EE337" si="51">SUM(DX284:DX336)</f>
        <v>1943531</v>
      </c>
      <c r="DY337" s="63">
        <f t="shared" si="51"/>
        <v>1940597</v>
      </c>
      <c r="DZ337" s="63">
        <f t="shared" si="51"/>
        <v>1944538</v>
      </c>
      <c r="EA337" s="63">
        <f t="shared" si="51"/>
        <v>1948411</v>
      </c>
      <c r="EB337" s="63">
        <f t="shared" si="51"/>
        <v>1948039</v>
      </c>
      <c r="EC337" s="63">
        <f t="shared" si="51"/>
        <v>1939049</v>
      </c>
      <c r="ED337" s="63">
        <f t="shared" si="51"/>
        <v>1949153</v>
      </c>
      <c r="EE337" s="64">
        <f t="shared" si="51"/>
        <v>1952693</v>
      </c>
    </row>
    <row r="338" spans="2:135" ht="12.5" x14ac:dyDescent="0.25">
      <c r="B338" s="50"/>
      <c r="C338" s="51" t="s">
        <v>416</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437</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7">
        <v>367</v>
      </c>
      <c r="DT338" s="67">
        <v>362</v>
      </c>
      <c r="DU338" s="67">
        <v>362</v>
      </c>
      <c r="DV338" s="68">
        <v>359</v>
      </c>
      <c r="DW338" s="66">
        <v>366</v>
      </c>
      <c r="DX338" s="67">
        <v>371</v>
      </c>
      <c r="DY338" s="67">
        <v>376</v>
      </c>
      <c r="DZ338" s="67">
        <v>385</v>
      </c>
      <c r="EA338" s="67">
        <v>392</v>
      </c>
      <c r="EB338" s="67">
        <v>387</v>
      </c>
      <c r="EC338" s="67">
        <v>382</v>
      </c>
      <c r="ED338" s="67">
        <v>389</v>
      </c>
      <c r="EE338" s="68">
        <v>402</v>
      </c>
    </row>
    <row r="339" spans="2:135" ht="12.5" x14ac:dyDescent="0.25">
      <c r="B339" s="50"/>
      <c r="C339" s="51" t="s">
        <v>417</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438</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3">
        <v>1050</v>
      </c>
      <c r="DT339" s="53">
        <v>1051</v>
      </c>
      <c r="DU339" s="53">
        <v>1066</v>
      </c>
      <c r="DV339" s="54">
        <v>1075</v>
      </c>
      <c r="DW339" s="52">
        <v>1128</v>
      </c>
      <c r="DX339" s="53">
        <v>1138</v>
      </c>
      <c r="DY339" s="53">
        <v>1129</v>
      </c>
      <c r="DZ339" s="53">
        <v>1148</v>
      </c>
      <c r="EA339" s="53">
        <v>1144</v>
      </c>
      <c r="EB339" s="53">
        <v>1209</v>
      </c>
      <c r="EC339" s="53">
        <v>1338</v>
      </c>
      <c r="ED339" s="53">
        <v>1337</v>
      </c>
      <c r="EE339" s="54">
        <v>1386</v>
      </c>
    </row>
    <row r="340" spans="2:135" ht="12.5" x14ac:dyDescent="0.25">
      <c r="B340" s="50"/>
      <c r="C340" s="51" t="s">
        <v>418</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439</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3">
        <v>8098</v>
      </c>
      <c r="DT340" s="53">
        <v>8109</v>
      </c>
      <c r="DU340" s="53">
        <v>8136</v>
      </c>
      <c r="DV340" s="54">
        <v>8226</v>
      </c>
      <c r="DW340" s="52">
        <v>8209</v>
      </c>
      <c r="DX340" s="53">
        <v>8286</v>
      </c>
      <c r="DY340" s="53">
        <v>8325</v>
      </c>
      <c r="DZ340" s="53">
        <v>8359</v>
      </c>
      <c r="EA340" s="53">
        <v>8376</v>
      </c>
      <c r="EB340" s="53">
        <v>8333</v>
      </c>
      <c r="EC340" s="53">
        <v>8355</v>
      </c>
      <c r="ED340" s="53">
        <v>8331</v>
      </c>
      <c r="EE340" s="54">
        <v>8291</v>
      </c>
    </row>
    <row r="341" spans="2:135" ht="12.5" x14ac:dyDescent="0.25">
      <c r="B341" s="50"/>
      <c r="C341" s="51" t="s">
        <v>419</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440</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3">
        <v>528</v>
      </c>
      <c r="DT341" s="53">
        <v>534</v>
      </c>
      <c r="DU341" s="53">
        <v>542</v>
      </c>
      <c r="DV341" s="54">
        <v>557</v>
      </c>
      <c r="DW341" s="52">
        <v>609</v>
      </c>
      <c r="DX341" s="53">
        <v>611</v>
      </c>
      <c r="DY341" s="53">
        <v>593</v>
      </c>
      <c r="DZ341" s="53">
        <v>610</v>
      </c>
      <c r="EA341" s="53">
        <v>620</v>
      </c>
      <c r="EB341" s="53">
        <v>634</v>
      </c>
      <c r="EC341" s="53">
        <v>630</v>
      </c>
      <c r="ED341" s="53">
        <v>616</v>
      </c>
      <c r="EE341" s="54">
        <v>681</v>
      </c>
    </row>
    <row r="342" spans="2:135" ht="12.5" x14ac:dyDescent="0.25">
      <c r="B342" s="50"/>
      <c r="C342" s="51" t="s">
        <v>420</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441</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3">
        <v>2512</v>
      </c>
      <c r="DT342" s="53">
        <v>2538</v>
      </c>
      <c r="DU342" s="53">
        <v>2539</v>
      </c>
      <c r="DV342" s="54">
        <v>2531</v>
      </c>
      <c r="DW342" s="52">
        <v>2538</v>
      </c>
      <c r="DX342" s="53">
        <v>2559</v>
      </c>
      <c r="DY342" s="53">
        <v>2576</v>
      </c>
      <c r="DZ342" s="53">
        <v>2545</v>
      </c>
      <c r="EA342" s="53">
        <v>2571</v>
      </c>
      <c r="EB342" s="53">
        <v>2539</v>
      </c>
      <c r="EC342" s="53">
        <v>2550</v>
      </c>
      <c r="ED342" s="53">
        <v>2540</v>
      </c>
      <c r="EE342" s="54">
        <v>2530</v>
      </c>
    </row>
    <row r="343" spans="2:135" ht="12.5" x14ac:dyDescent="0.25">
      <c r="B343" s="50"/>
      <c r="C343" s="51" t="s">
        <v>421</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442</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3">
        <v>2117</v>
      </c>
      <c r="DT343" s="53">
        <v>2122</v>
      </c>
      <c r="DU343" s="53">
        <v>2117</v>
      </c>
      <c r="DV343" s="54">
        <v>2141</v>
      </c>
      <c r="DW343" s="52">
        <v>2170</v>
      </c>
      <c r="DX343" s="53">
        <v>2192</v>
      </c>
      <c r="DY343" s="53">
        <v>2235</v>
      </c>
      <c r="DZ343" s="53">
        <v>2228</v>
      </c>
      <c r="EA343" s="53">
        <v>2243</v>
      </c>
      <c r="EB343" s="53">
        <v>2245</v>
      </c>
      <c r="EC343" s="53">
        <v>2272</v>
      </c>
      <c r="ED343" s="53">
        <v>2265</v>
      </c>
      <c r="EE343" s="54">
        <v>2295</v>
      </c>
    </row>
    <row r="344" spans="2:135" ht="12.5" x14ac:dyDescent="0.25">
      <c r="B344" s="50"/>
      <c r="C344" s="51" t="s">
        <v>422</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443</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3">
        <v>1120</v>
      </c>
      <c r="DT344" s="53">
        <v>1117</v>
      </c>
      <c r="DU344" s="53">
        <v>1124</v>
      </c>
      <c r="DV344" s="54">
        <v>1137</v>
      </c>
      <c r="DW344" s="52">
        <v>1143</v>
      </c>
      <c r="DX344" s="53">
        <v>1148</v>
      </c>
      <c r="DY344" s="53">
        <v>1162</v>
      </c>
      <c r="DZ344" s="53">
        <v>1169</v>
      </c>
      <c r="EA344" s="53">
        <v>1179</v>
      </c>
      <c r="EB344" s="53">
        <v>1039</v>
      </c>
      <c r="EC344" s="53">
        <v>1034</v>
      </c>
      <c r="ED344" s="53">
        <v>1038</v>
      </c>
      <c r="EE344" s="54">
        <v>1052</v>
      </c>
    </row>
    <row r="345" spans="2:135" ht="12.5" x14ac:dyDescent="0.25">
      <c r="B345" s="50"/>
      <c r="C345" s="51" t="s">
        <v>423</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515</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3">
        <v>3282</v>
      </c>
      <c r="DT345" s="53">
        <v>3231</v>
      </c>
      <c r="DU345" s="53">
        <v>3205</v>
      </c>
      <c r="DV345" s="54">
        <v>3236</v>
      </c>
      <c r="DW345" s="52">
        <v>3234</v>
      </c>
      <c r="DX345" s="53">
        <v>3251</v>
      </c>
      <c r="DY345" s="53">
        <v>3352</v>
      </c>
      <c r="DZ345" s="53">
        <v>3378</v>
      </c>
      <c r="EA345" s="53">
        <v>3415</v>
      </c>
      <c r="EB345" s="53">
        <v>3582</v>
      </c>
      <c r="EC345" s="53">
        <v>3608</v>
      </c>
      <c r="ED345" s="53">
        <v>3552</v>
      </c>
      <c r="EE345" s="54">
        <v>3557</v>
      </c>
    </row>
    <row r="346" spans="2:135" ht="12.5" x14ac:dyDescent="0.25">
      <c r="B346" s="50"/>
      <c r="C346" s="51" t="s">
        <v>424</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444</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3">
        <v>2613</v>
      </c>
      <c r="DT346" s="53">
        <v>2646</v>
      </c>
      <c r="DU346" s="53">
        <v>2659</v>
      </c>
      <c r="DV346" s="54">
        <v>2681</v>
      </c>
      <c r="DW346" s="52">
        <v>2699</v>
      </c>
      <c r="DX346" s="53">
        <v>2706</v>
      </c>
      <c r="DY346" s="53">
        <v>2744</v>
      </c>
      <c r="DZ346" s="53">
        <v>2748</v>
      </c>
      <c r="EA346" s="53">
        <v>2768</v>
      </c>
      <c r="EB346" s="53">
        <v>2730</v>
      </c>
      <c r="EC346" s="53">
        <v>2793</v>
      </c>
      <c r="ED346" s="53">
        <v>2778</v>
      </c>
      <c r="EE346" s="54">
        <v>2777</v>
      </c>
    </row>
    <row r="347" spans="2:135" ht="12.5" x14ac:dyDescent="0.25">
      <c r="B347" s="50"/>
      <c r="C347" s="51" t="s">
        <v>425</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445</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3">
        <v>3929</v>
      </c>
      <c r="DT347" s="53">
        <v>3935</v>
      </c>
      <c r="DU347" s="53">
        <v>3963</v>
      </c>
      <c r="DV347" s="54">
        <v>4034</v>
      </c>
      <c r="DW347" s="52">
        <v>4191</v>
      </c>
      <c r="DX347" s="53">
        <v>4207</v>
      </c>
      <c r="DY347" s="53">
        <v>4208</v>
      </c>
      <c r="DZ347" s="53">
        <v>4252</v>
      </c>
      <c r="EA347" s="53">
        <v>4246</v>
      </c>
      <c r="EB347" s="53">
        <v>4354</v>
      </c>
      <c r="EC347" s="53">
        <v>4347</v>
      </c>
      <c r="ED347" s="53">
        <v>4326</v>
      </c>
      <c r="EE347" s="54">
        <v>4525</v>
      </c>
    </row>
    <row r="348" spans="2:135" ht="12.5" x14ac:dyDescent="0.25">
      <c r="B348" s="50"/>
      <c r="C348" s="51" t="s">
        <v>426</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446</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3">
        <v>5122</v>
      </c>
      <c r="DT348" s="53">
        <v>5113</v>
      </c>
      <c r="DU348" s="53">
        <v>5105</v>
      </c>
      <c r="DV348" s="54">
        <v>5137</v>
      </c>
      <c r="DW348" s="52">
        <v>5193</v>
      </c>
      <c r="DX348" s="53">
        <v>5224</v>
      </c>
      <c r="DY348" s="53">
        <v>5279</v>
      </c>
      <c r="DZ348" s="53">
        <v>5296</v>
      </c>
      <c r="EA348" s="53">
        <v>5308</v>
      </c>
      <c r="EB348" s="53">
        <v>5200</v>
      </c>
      <c r="EC348" s="53">
        <v>5196</v>
      </c>
      <c r="ED348" s="53">
        <v>5163</v>
      </c>
      <c r="EE348" s="54">
        <v>5148</v>
      </c>
    </row>
    <row r="349" spans="2:135" ht="13" thickBot="1" x14ac:dyDescent="0.3">
      <c r="B349" s="50"/>
      <c r="C349" s="51" t="s">
        <v>427</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447</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8">
        <v>48185</v>
      </c>
      <c r="DT349" s="58">
        <v>48260</v>
      </c>
      <c r="DU349" s="58">
        <v>48221</v>
      </c>
      <c r="DV349" s="59">
        <v>48421</v>
      </c>
      <c r="DW349" s="57">
        <v>48207</v>
      </c>
      <c r="DX349" s="58">
        <v>48491</v>
      </c>
      <c r="DY349" s="58">
        <v>49003</v>
      </c>
      <c r="DZ349" s="58">
        <v>49227</v>
      </c>
      <c r="EA349" s="58">
        <v>49408</v>
      </c>
      <c r="EB349" s="58">
        <v>47909</v>
      </c>
      <c r="EC349" s="58">
        <v>47774</v>
      </c>
      <c r="ED349" s="58">
        <v>47720</v>
      </c>
      <c r="EE349" s="59">
        <v>47400</v>
      </c>
    </row>
    <row r="350" spans="2:135" ht="13" thickBot="1" x14ac:dyDescent="0.3">
      <c r="B350" s="50"/>
      <c r="C350" s="51" t="s">
        <v>428</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448</v>
      </c>
      <c r="BB350" s="61"/>
      <c r="BC350" s="62">
        <f t="shared" ref="BC350:DM350" si="52">SUM(BC338:BC349)</f>
        <v>52594</v>
      </c>
      <c r="BD350" s="63">
        <f t="shared" si="52"/>
        <v>52531</v>
      </c>
      <c r="BE350" s="63">
        <f t="shared" si="52"/>
        <v>52851</v>
      </c>
      <c r="BF350" s="63">
        <f t="shared" si="52"/>
        <v>52765</v>
      </c>
      <c r="BG350" s="63">
        <f t="shared" si="52"/>
        <v>52527</v>
      </c>
      <c r="BH350" s="63">
        <f t="shared" si="52"/>
        <v>52764</v>
      </c>
      <c r="BI350" s="63">
        <f t="shared" si="52"/>
        <v>52733</v>
      </c>
      <c r="BJ350" s="63">
        <f t="shared" si="52"/>
        <v>52635</v>
      </c>
      <c r="BK350" s="63">
        <f t="shared" si="52"/>
        <v>52600</v>
      </c>
      <c r="BL350" s="63">
        <f t="shared" si="52"/>
        <v>52500</v>
      </c>
      <c r="BM350" s="63">
        <f t="shared" si="52"/>
        <v>52482</v>
      </c>
      <c r="BN350" s="64">
        <f t="shared" si="52"/>
        <v>52281</v>
      </c>
      <c r="BO350" s="62">
        <f t="shared" si="52"/>
        <v>52253</v>
      </c>
      <c r="BP350" s="63">
        <f t="shared" si="52"/>
        <v>52306</v>
      </c>
      <c r="BQ350" s="63">
        <f t="shared" si="52"/>
        <v>52995</v>
      </c>
      <c r="BR350" s="63">
        <f t="shared" si="52"/>
        <v>53111</v>
      </c>
      <c r="BS350" s="63">
        <f t="shared" si="52"/>
        <v>53375</v>
      </c>
      <c r="BT350" s="63">
        <f t="shared" si="52"/>
        <v>53760</v>
      </c>
      <c r="BU350" s="63">
        <f t="shared" si="52"/>
        <v>54029</v>
      </c>
      <c r="BV350" s="63">
        <f t="shared" si="52"/>
        <v>54274</v>
      </c>
      <c r="BW350" s="63">
        <f t="shared" si="52"/>
        <v>54522</v>
      </c>
      <c r="BX350" s="63">
        <f t="shared" si="52"/>
        <v>54988</v>
      </c>
      <c r="BY350" s="63">
        <f t="shared" si="52"/>
        <v>55519</v>
      </c>
      <c r="BZ350" s="64">
        <f t="shared" si="52"/>
        <v>55746</v>
      </c>
      <c r="CA350" s="62">
        <f t="shared" si="52"/>
        <v>56102</v>
      </c>
      <c r="CB350" s="63">
        <f t="shared" si="52"/>
        <v>56468</v>
      </c>
      <c r="CC350" s="63">
        <f t="shared" si="52"/>
        <v>57533</v>
      </c>
      <c r="CD350" s="63">
        <f t="shared" si="52"/>
        <v>58484</v>
      </c>
      <c r="CE350" s="63">
        <f t="shared" si="52"/>
        <v>59573</v>
      </c>
      <c r="CF350" s="63">
        <f t="shared" si="52"/>
        <v>59969</v>
      </c>
      <c r="CG350" s="63">
        <f t="shared" si="52"/>
        <v>60510</v>
      </c>
      <c r="CH350" s="63">
        <f t="shared" si="52"/>
        <v>62063</v>
      </c>
      <c r="CI350" s="63">
        <f t="shared" si="52"/>
        <v>62553</v>
      </c>
      <c r="CJ350" s="63">
        <f t="shared" si="52"/>
        <v>62606</v>
      </c>
      <c r="CK350" s="63">
        <f t="shared" si="52"/>
        <v>62706</v>
      </c>
      <c r="CL350" s="64">
        <f t="shared" si="52"/>
        <v>63794</v>
      </c>
      <c r="CM350" s="62">
        <f t="shared" si="52"/>
        <v>64846</v>
      </c>
      <c r="CN350" s="63">
        <f t="shared" si="52"/>
        <v>65507</v>
      </c>
      <c r="CO350" s="63">
        <f t="shared" si="52"/>
        <v>67210</v>
      </c>
      <c r="CP350" s="63">
        <f t="shared" si="52"/>
        <v>69438</v>
      </c>
      <c r="CQ350" s="63">
        <f t="shared" si="52"/>
        <v>69658</v>
      </c>
      <c r="CR350" s="63">
        <f t="shared" si="52"/>
        <v>70342</v>
      </c>
      <c r="CS350" s="63">
        <f t="shared" si="52"/>
        <v>71470</v>
      </c>
      <c r="CT350" s="63">
        <f t="shared" si="52"/>
        <v>72253</v>
      </c>
      <c r="CU350" s="63">
        <f t="shared" si="52"/>
        <v>72395</v>
      </c>
      <c r="CV350" s="63">
        <f t="shared" si="52"/>
        <v>72742</v>
      </c>
      <c r="CW350" s="63">
        <f t="shared" si="52"/>
        <v>72971</v>
      </c>
      <c r="CX350" s="64">
        <f t="shared" si="52"/>
        <v>73349</v>
      </c>
      <c r="CY350" s="62">
        <f t="shared" si="52"/>
        <v>72769</v>
      </c>
      <c r="CZ350" s="63">
        <f t="shared" si="52"/>
        <v>72706</v>
      </c>
      <c r="DA350" s="63">
        <f t="shared" si="52"/>
        <v>73526</v>
      </c>
      <c r="DB350" s="63">
        <f t="shared" si="52"/>
        <v>73402</v>
      </c>
      <c r="DC350" s="63">
        <f t="shared" si="52"/>
        <v>72963</v>
      </c>
      <c r="DD350" s="63">
        <f t="shared" si="52"/>
        <v>72768</v>
      </c>
      <c r="DE350" s="63">
        <f t="shared" si="52"/>
        <v>74552</v>
      </c>
      <c r="DF350" s="63">
        <f t="shared" si="52"/>
        <v>75597</v>
      </c>
      <c r="DG350" s="63">
        <f t="shared" si="52"/>
        <v>75642</v>
      </c>
      <c r="DH350" s="63">
        <f t="shared" si="52"/>
        <v>76392</v>
      </c>
      <c r="DI350" s="63">
        <f t="shared" si="52"/>
        <v>76339</v>
      </c>
      <c r="DJ350" s="64">
        <f t="shared" si="52"/>
        <v>77053</v>
      </c>
      <c r="DK350" s="62">
        <f t="shared" si="52"/>
        <v>77575</v>
      </c>
      <c r="DL350" s="63">
        <f t="shared" si="52"/>
        <v>77015</v>
      </c>
      <c r="DM350" s="63">
        <f t="shared" si="52"/>
        <v>77331</v>
      </c>
      <c r="DN350" s="63">
        <f t="shared" ref="DN350:DW350" si="53">SUM(DN338:DN349)</f>
        <v>77735</v>
      </c>
      <c r="DO350" s="63">
        <f t="shared" si="53"/>
        <v>78067</v>
      </c>
      <c r="DP350" s="63">
        <f t="shared" si="53"/>
        <v>78302</v>
      </c>
      <c r="DQ350" s="63">
        <f t="shared" si="53"/>
        <v>78536</v>
      </c>
      <c r="DR350" s="63">
        <f t="shared" si="53"/>
        <v>79137</v>
      </c>
      <c r="DS350" s="63">
        <f t="shared" si="53"/>
        <v>78923</v>
      </c>
      <c r="DT350" s="63">
        <f t="shared" si="53"/>
        <v>79018</v>
      </c>
      <c r="DU350" s="63">
        <f t="shared" si="53"/>
        <v>79039</v>
      </c>
      <c r="DV350" s="64">
        <f t="shared" si="53"/>
        <v>79535</v>
      </c>
      <c r="DW350" s="62">
        <f t="shared" si="53"/>
        <v>79687</v>
      </c>
      <c r="DX350" s="63">
        <f t="shared" ref="DX350:EE350" si="54">SUM(DX338:DX349)</f>
        <v>80184</v>
      </c>
      <c r="DY350" s="63">
        <f t="shared" si="54"/>
        <v>80982</v>
      </c>
      <c r="DZ350" s="63">
        <f t="shared" si="54"/>
        <v>81345</v>
      </c>
      <c r="EA350" s="63">
        <f t="shared" si="54"/>
        <v>81670</v>
      </c>
      <c r="EB350" s="63">
        <f t="shared" si="54"/>
        <v>80161</v>
      </c>
      <c r="EC350" s="63">
        <f t="shared" si="54"/>
        <v>80279</v>
      </c>
      <c r="ED350" s="63">
        <f t="shared" si="54"/>
        <v>80055</v>
      </c>
      <c r="EE350" s="64">
        <f t="shared" si="54"/>
        <v>80044</v>
      </c>
    </row>
    <row r="351" spans="2:135" ht="12.5" x14ac:dyDescent="0.25">
      <c r="B351" s="50"/>
      <c r="C351" s="51" t="s">
        <v>429</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449</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7">
        <v>55070</v>
      </c>
      <c r="DT351" s="67">
        <v>55367</v>
      </c>
      <c r="DU351" s="67">
        <v>55284</v>
      </c>
      <c r="DV351" s="68">
        <v>55745</v>
      </c>
      <c r="DW351" s="66">
        <v>55413</v>
      </c>
      <c r="DX351" s="67">
        <v>55868</v>
      </c>
      <c r="DY351" s="67">
        <v>55670</v>
      </c>
      <c r="DZ351" s="67">
        <v>55848</v>
      </c>
      <c r="EA351" s="67">
        <v>55919</v>
      </c>
      <c r="EB351" s="67">
        <v>55887</v>
      </c>
      <c r="EC351" s="67">
        <v>54846</v>
      </c>
      <c r="ED351" s="67">
        <v>55585</v>
      </c>
      <c r="EE351" s="68">
        <v>54273</v>
      </c>
    </row>
    <row r="352" spans="2:135" ht="12.5" x14ac:dyDescent="0.25">
      <c r="B352" s="50"/>
      <c r="C352" s="51" t="s">
        <v>430</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450</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3">
        <v>35</v>
      </c>
      <c r="DT352" s="53">
        <v>38</v>
      </c>
      <c r="DU352" s="53">
        <v>41</v>
      </c>
      <c r="DV352" s="54">
        <v>33</v>
      </c>
      <c r="DW352" s="52">
        <v>32</v>
      </c>
      <c r="DX352" s="53">
        <v>27</v>
      </c>
      <c r="DY352" s="53">
        <v>40</v>
      </c>
      <c r="DZ352" s="53">
        <v>37</v>
      </c>
      <c r="EA352" s="53">
        <v>39</v>
      </c>
      <c r="EB352" s="53">
        <v>41</v>
      </c>
      <c r="EC352" s="53">
        <v>41</v>
      </c>
      <c r="ED352" s="53">
        <v>45</v>
      </c>
      <c r="EE352" s="54">
        <v>50</v>
      </c>
    </row>
    <row r="353" spans="2:135" ht="12.5" x14ac:dyDescent="0.25">
      <c r="B353" s="50"/>
      <c r="C353" s="51" t="s">
        <v>431</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473</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2">
        <v>25</v>
      </c>
      <c r="DT353" s="72">
        <v>27</v>
      </c>
      <c r="DU353" s="72">
        <v>32</v>
      </c>
      <c r="DV353" s="73">
        <v>22</v>
      </c>
      <c r="DW353" s="71">
        <v>19</v>
      </c>
      <c r="DX353" s="72">
        <v>20</v>
      </c>
      <c r="DY353" s="72">
        <v>41</v>
      </c>
      <c r="DZ353" s="72">
        <v>65</v>
      </c>
      <c r="EA353" s="72">
        <v>78</v>
      </c>
      <c r="EB353" s="72">
        <v>102</v>
      </c>
      <c r="EC353" s="72">
        <v>134</v>
      </c>
      <c r="ED353" s="72">
        <v>142</v>
      </c>
      <c r="EE353" s="73">
        <v>163</v>
      </c>
    </row>
    <row r="354" spans="2:135" ht="13" thickBot="1" x14ac:dyDescent="0.3">
      <c r="B354" s="50"/>
      <c r="C354" s="51" t="s">
        <v>432</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451</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2">
        <v>56</v>
      </c>
      <c r="DT354" s="72">
        <v>52</v>
      </c>
      <c r="DU354" s="72">
        <v>53</v>
      </c>
      <c r="DV354" s="73">
        <v>47</v>
      </c>
      <c r="DW354" s="71">
        <v>46</v>
      </c>
      <c r="DX354" s="72">
        <v>40</v>
      </c>
      <c r="DY354" s="72">
        <v>49</v>
      </c>
      <c r="DZ354" s="72">
        <v>52</v>
      </c>
      <c r="EA354" s="72">
        <v>53</v>
      </c>
      <c r="EB354" s="72">
        <v>58</v>
      </c>
      <c r="EC354" s="72">
        <v>64</v>
      </c>
      <c r="ED354" s="72">
        <v>71</v>
      </c>
      <c r="EE354" s="73">
        <v>82</v>
      </c>
    </row>
    <row r="355" spans="2:135" ht="13" thickBot="1" x14ac:dyDescent="0.3">
      <c r="B355" s="50"/>
      <c r="C355" s="51" t="s">
        <v>433</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452</v>
      </c>
      <c r="BB355" s="61"/>
      <c r="BC355" s="62">
        <f>SUM(BC351:BC354)</f>
        <v>41895</v>
      </c>
      <c r="BD355" s="63">
        <f>SUM(BD351:BD354)</f>
        <v>42090</v>
      </c>
      <c r="BE355" s="63">
        <f>SUM(BE351:BE354)</f>
        <v>42123</v>
      </c>
      <c r="BF355" s="63">
        <f t="shared" ref="BF355:DM355" si="55">SUM(BF351:BF354)</f>
        <v>42345</v>
      </c>
      <c r="BG355" s="63">
        <f t="shared" si="55"/>
        <v>42372</v>
      </c>
      <c r="BH355" s="63">
        <f t="shared" si="55"/>
        <v>42348</v>
      </c>
      <c r="BI355" s="63">
        <f t="shared" si="55"/>
        <v>42345</v>
      </c>
      <c r="BJ355" s="63">
        <f t="shared" si="55"/>
        <v>42352</v>
      </c>
      <c r="BK355" s="63">
        <f t="shared" si="55"/>
        <v>42505</v>
      </c>
      <c r="BL355" s="63">
        <f t="shared" si="55"/>
        <v>42566</v>
      </c>
      <c r="BM355" s="63">
        <f t="shared" si="55"/>
        <v>42618</v>
      </c>
      <c r="BN355" s="64">
        <f t="shared" si="55"/>
        <v>42785</v>
      </c>
      <c r="BO355" s="62">
        <f t="shared" si="55"/>
        <v>42849</v>
      </c>
      <c r="BP355" s="63">
        <f t="shared" si="55"/>
        <v>43136</v>
      </c>
      <c r="BQ355" s="63">
        <f t="shared" si="55"/>
        <v>43536</v>
      </c>
      <c r="BR355" s="63">
        <f t="shared" si="55"/>
        <v>44371</v>
      </c>
      <c r="BS355" s="63">
        <f t="shared" si="55"/>
        <v>44776</v>
      </c>
      <c r="BT355" s="63">
        <f t="shared" si="55"/>
        <v>45555</v>
      </c>
      <c r="BU355" s="63">
        <f t="shared" si="55"/>
        <v>46465</v>
      </c>
      <c r="BV355" s="63">
        <f t="shared" si="55"/>
        <v>47128</v>
      </c>
      <c r="BW355" s="63">
        <f t="shared" si="55"/>
        <v>47857</v>
      </c>
      <c r="BX355" s="63">
        <f t="shared" si="55"/>
        <v>48508</v>
      </c>
      <c r="BY355" s="63">
        <f t="shared" si="55"/>
        <v>48724</v>
      </c>
      <c r="BZ355" s="64">
        <f t="shared" si="55"/>
        <v>48749</v>
      </c>
      <c r="CA355" s="62">
        <f t="shared" si="55"/>
        <v>48846</v>
      </c>
      <c r="CB355" s="63">
        <f t="shared" si="55"/>
        <v>49301</v>
      </c>
      <c r="CC355" s="63">
        <f t="shared" si="55"/>
        <v>49781</v>
      </c>
      <c r="CD355" s="63">
        <f t="shared" si="55"/>
        <v>50250</v>
      </c>
      <c r="CE355" s="63">
        <f t="shared" si="55"/>
        <v>50677</v>
      </c>
      <c r="CF355" s="63">
        <f t="shared" si="55"/>
        <v>50834</v>
      </c>
      <c r="CG355" s="63">
        <f t="shared" si="55"/>
        <v>51190</v>
      </c>
      <c r="CH355" s="63">
        <f t="shared" si="55"/>
        <v>51125</v>
      </c>
      <c r="CI355" s="63">
        <f t="shared" si="55"/>
        <v>51754</v>
      </c>
      <c r="CJ355" s="63">
        <f t="shared" si="55"/>
        <v>52017</v>
      </c>
      <c r="CK355" s="63">
        <f t="shared" si="55"/>
        <v>51806</v>
      </c>
      <c r="CL355" s="64">
        <f t="shared" si="55"/>
        <v>51321</v>
      </c>
      <c r="CM355" s="62">
        <f t="shared" si="55"/>
        <v>51160</v>
      </c>
      <c r="CN355" s="63">
        <f t="shared" si="55"/>
        <v>50929</v>
      </c>
      <c r="CO355" s="63">
        <f t="shared" si="55"/>
        <v>51467</v>
      </c>
      <c r="CP355" s="63">
        <f t="shared" si="55"/>
        <v>51084</v>
      </c>
      <c r="CQ355" s="63">
        <f t="shared" si="55"/>
        <v>51247</v>
      </c>
      <c r="CR355" s="63">
        <f t="shared" si="55"/>
        <v>51259</v>
      </c>
      <c r="CS355" s="63">
        <f t="shared" si="55"/>
        <v>51207</v>
      </c>
      <c r="CT355" s="63">
        <f t="shared" si="55"/>
        <v>51423</v>
      </c>
      <c r="CU355" s="63">
        <f t="shared" si="55"/>
        <v>51479</v>
      </c>
      <c r="CV355" s="63">
        <f t="shared" si="55"/>
        <v>51646</v>
      </c>
      <c r="CW355" s="63">
        <f t="shared" si="55"/>
        <v>51559</v>
      </c>
      <c r="CX355" s="64">
        <f t="shared" si="55"/>
        <v>53218</v>
      </c>
      <c r="CY355" s="62">
        <f t="shared" si="55"/>
        <v>52896</v>
      </c>
      <c r="CZ355" s="63">
        <f t="shared" si="55"/>
        <v>52987</v>
      </c>
      <c r="DA355" s="63">
        <f t="shared" si="55"/>
        <v>54312</v>
      </c>
      <c r="DB355" s="63">
        <f t="shared" si="55"/>
        <v>53437</v>
      </c>
      <c r="DC355" s="63">
        <f t="shared" si="55"/>
        <v>51754</v>
      </c>
      <c r="DD355" s="63">
        <f t="shared" si="55"/>
        <v>51849</v>
      </c>
      <c r="DE355" s="63">
        <f t="shared" si="55"/>
        <v>54227</v>
      </c>
      <c r="DF355" s="63">
        <f t="shared" si="55"/>
        <v>55070</v>
      </c>
      <c r="DG355" s="63">
        <f t="shared" si="55"/>
        <v>55071</v>
      </c>
      <c r="DH355" s="63">
        <f t="shared" si="55"/>
        <v>55077</v>
      </c>
      <c r="DI355" s="63">
        <f t="shared" si="55"/>
        <v>55081</v>
      </c>
      <c r="DJ355" s="64">
        <f t="shared" si="55"/>
        <v>55130</v>
      </c>
      <c r="DK355" s="62">
        <f t="shared" si="55"/>
        <v>55045</v>
      </c>
      <c r="DL355" s="63">
        <f t="shared" si="55"/>
        <v>55017</v>
      </c>
      <c r="DM355" s="63">
        <f t="shared" si="55"/>
        <v>55122</v>
      </c>
      <c r="DN355" s="63">
        <f t="shared" ref="DN355:DW355" si="56">SUM(DN351:DN354)</f>
        <v>55251</v>
      </c>
      <c r="DO355" s="63">
        <f t="shared" si="56"/>
        <v>55304</v>
      </c>
      <c r="DP355" s="63">
        <f t="shared" si="56"/>
        <v>55403</v>
      </c>
      <c r="DQ355" s="63">
        <f t="shared" si="56"/>
        <v>55396</v>
      </c>
      <c r="DR355" s="63">
        <f t="shared" si="56"/>
        <v>55548</v>
      </c>
      <c r="DS355" s="63">
        <f t="shared" si="56"/>
        <v>55186</v>
      </c>
      <c r="DT355" s="63">
        <f t="shared" si="56"/>
        <v>55484</v>
      </c>
      <c r="DU355" s="63">
        <f t="shared" si="56"/>
        <v>55410</v>
      </c>
      <c r="DV355" s="64">
        <f t="shared" si="56"/>
        <v>55847</v>
      </c>
      <c r="DW355" s="62">
        <f t="shared" si="56"/>
        <v>55510</v>
      </c>
      <c r="DX355" s="63">
        <f t="shared" ref="DX355:EE355" si="57">SUM(DX351:DX354)</f>
        <v>55955</v>
      </c>
      <c r="DY355" s="63">
        <f t="shared" si="57"/>
        <v>55800</v>
      </c>
      <c r="DZ355" s="63">
        <f t="shared" si="57"/>
        <v>56002</v>
      </c>
      <c r="EA355" s="63">
        <f t="shared" si="57"/>
        <v>56089</v>
      </c>
      <c r="EB355" s="63">
        <f t="shared" si="57"/>
        <v>56088</v>
      </c>
      <c r="EC355" s="63">
        <f t="shared" si="57"/>
        <v>55085</v>
      </c>
      <c r="ED355" s="63">
        <f t="shared" si="57"/>
        <v>55843</v>
      </c>
      <c r="EE355" s="64">
        <f t="shared" si="57"/>
        <v>54568</v>
      </c>
    </row>
    <row r="356" spans="2:135" ht="12.5" x14ac:dyDescent="0.25">
      <c r="B356" s="50"/>
      <c r="C356" s="51" t="s">
        <v>434</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246</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8">
        <v>3265</v>
      </c>
      <c r="DT356" s="48">
        <v>3271</v>
      </c>
      <c r="DU356" s="48">
        <v>3281</v>
      </c>
      <c r="DV356" s="49">
        <v>3293</v>
      </c>
      <c r="DW356" s="47">
        <v>3303</v>
      </c>
      <c r="DX356" s="48">
        <v>3315</v>
      </c>
      <c r="DY356" s="48">
        <v>3380</v>
      </c>
      <c r="DZ356" s="48">
        <v>3411</v>
      </c>
      <c r="EA356" s="48">
        <v>3407</v>
      </c>
      <c r="EB356" s="48">
        <v>3414</v>
      </c>
      <c r="EC356" s="48">
        <v>3441</v>
      </c>
      <c r="ED356" s="48">
        <v>3432</v>
      </c>
      <c r="EE356" s="49">
        <v>3461</v>
      </c>
    </row>
    <row r="357" spans="2:135" ht="13" thickBot="1" x14ac:dyDescent="0.3">
      <c r="B357" s="69"/>
      <c r="C357" s="70" t="s">
        <v>435</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39"/>
      <c r="BB357" s="51" t="s">
        <v>250</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3">
        <v>54825</v>
      </c>
      <c r="DT357" s="53">
        <v>56322</v>
      </c>
      <c r="DU357" s="53">
        <v>56401</v>
      </c>
      <c r="DV357" s="54">
        <v>57012</v>
      </c>
      <c r="DW357" s="52">
        <v>56605</v>
      </c>
      <c r="DX357" s="53">
        <v>57136</v>
      </c>
      <c r="DY357" s="53">
        <v>57409</v>
      </c>
      <c r="DZ357" s="53">
        <v>57639</v>
      </c>
      <c r="EA357" s="53">
        <v>57922</v>
      </c>
      <c r="EB357" s="53">
        <v>57405</v>
      </c>
      <c r="EC357" s="53">
        <v>54947</v>
      </c>
      <c r="ED357" s="53">
        <v>54025</v>
      </c>
      <c r="EE357" s="54">
        <v>53563</v>
      </c>
    </row>
    <row r="358" spans="2:135" ht="13" thickBot="1" x14ac:dyDescent="0.3">
      <c r="B358" s="60" t="s">
        <v>436</v>
      </c>
      <c r="C358" s="61"/>
      <c r="D358" s="62">
        <f t="shared" ref="D358:AY358" si="58">SUM(D305:D357)</f>
        <v>1089936</v>
      </c>
      <c r="E358" s="63">
        <f t="shared" si="58"/>
        <v>1081502</v>
      </c>
      <c r="F358" s="63">
        <f t="shared" si="58"/>
        <v>1099610</v>
      </c>
      <c r="G358" s="63">
        <f t="shared" si="58"/>
        <v>1114307</v>
      </c>
      <c r="H358" s="63">
        <f t="shared" si="58"/>
        <v>1122761</v>
      </c>
      <c r="I358" s="63">
        <f t="shared" si="58"/>
        <v>1121686</v>
      </c>
      <c r="J358" s="63">
        <f t="shared" si="58"/>
        <v>1137930</v>
      </c>
      <c r="K358" s="63">
        <f t="shared" si="58"/>
        <v>1150581</v>
      </c>
      <c r="L358" s="63">
        <f t="shared" si="58"/>
        <v>1155968</v>
      </c>
      <c r="M358" s="63">
        <f t="shared" si="58"/>
        <v>1163007</v>
      </c>
      <c r="N358" s="63">
        <f t="shared" si="58"/>
        <v>1167468</v>
      </c>
      <c r="O358" s="64">
        <f t="shared" si="58"/>
        <v>1166639</v>
      </c>
      <c r="P358" s="63">
        <f t="shared" si="58"/>
        <v>1171621</v>
      </c>
      <c r="Q358" s="63">
        <f t="shared" si="58"/>
        <v>1169664</v>
      </c>
      <c r="R358" s="63">
        <f t="shared" si="58"/>
        <v>1183380</v>
      </c>
      <c r="S358" s="63">
        <f t="shared" si="58"/>
        <v>1194796</v>
      </c>
      <c r="T358" s="63">
        <f t="shared" si="58"/>
        <v>1204554</v>
      </c>
      <c r="U358" s="63">
        <f t="shared" si="58"/>
        <v>1208544</v>
      </c>
      <c r="V358" s="63">
        <f t="shared" si="58"/>
        <v>1221787</v>
      </c>
      <c r="W358" s="63">
        <f t="shared" si="58"/>
        <v>1229679</v>
      </c>
      <c r="X358" s="63">
        <f t="shared" si="58"/>
        <v>1235145</v>
      </c>
      <c r="Y358" s="63">
        <f t="shared" si="58"/>
        <v>1242379</v>
      </c>
      <c r="Z358" s="63">
        <f t="shared" si="58"/>
        <v>1247483</v>
      </c>
      <c r="AA358" s="64">
        <f t="shared" si="58"/>
        <v>1244828</v>
      </c>
      <c r="AB358" s="63">
        <f t="shared" si="58"/>
        <v>1243036</v>
      </c>
      <c r="AC358" s="63">
        <f t="shared" si="58"/>
        <v>1251308</v>
      </c>
      <c r="AD358" s="63">
        <f t="shared" si="58"/>
        <v>1255926</v>
      </c>
      <c r="AE358" s="63">
        <f t="shared" si="58"/>
        <v>1262864</v>
      </c>
      <c r="AF358" s="63">
        <f t="shared" si="58"/>
        <v>1274162</v>
      </c>
      <c r="AG358" s="63">
        <f t="shared" si="58"/>
        <v>1279965</v>
      </c>
      <c r="AH358" s="63">
        <f t="shared" si="58"/>
        <v>1284729</v>
      </c>
      <c r="AI358" s="63">
        <f t="shared" si="58"/>
        <v>1294881</v>
      </c>
      <c r="AJ358" s="63">
        <f t="shared" si="58"/>
        <v>1302688</v>
      </c>
      <c r="AK358" s="63">
        <f t="shared" si="58"/>
        <v>1302281</v>
      </c>
      <c r="AL358" s="63">
        <f t="shared" si="58"/>
        <v>1297636</v>
      </c>
      <c r="AM358" s="64">
        <f t="shared" si="58"/>
        <v>1299090</v>
      </c>
      <c r="AN358" s="63">
        <f t="shared" si="58"/>
        <v>1297716</v>
      </c>
      <c r="AO358" s="63">
        <f t="shared" si="58"/>
        <v>1289998</v>
      </c>
      <c r="AP358" s="63">
        <f t="shared" si="58"/>
        <v>1303448</v>
      </c>
      <c r="AQ358" s="63">
        <f t="shared" si="58"/>
        <v>1311085</v>
      </c>
      <c r="AR358" s="63">
        <f t="shared" si="58"/>
        <v>1315295</v>
      </c>
      <c r="AS358" s="63">
        <f t="shared" si="58"/>
        <v>1321523</v>
      </c>
      <c r="AT358" s="63">
        <f t="shared" si="58"/>
        <v>1326019</v>
      </c>
      <c r="AU358" s="63">
        <f t="shared" si="58"/>
        <v>1336226</v>
      </c>
      <c r="AV358" s="63">
        <f t="shared" si="58"/>
        <v>1351162</v>
      </c>
      <c r="AW358" s="63">
        <f t="shared" si="58"/>
        <v>1336808</v>
      </c>
      <c r="AX358" s="63">
        <f t="shared" si="58"/>
        <v>1340396</v>
      </c>
      <c r="AY358" s="64">
        <f t="shared" si="58"/>
        <v>1345878</v>
      </c>
      <c r="BA358" s="239"/>
      <c r="BB358" s="51" t="s">
        <v>251</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3">
        <v>5126</v>
      </c>
      <c r="DT358" s="53">
        <v>3738</v>
      </c>
      <c r="DU358" s="53">
        <v>3758</v>
      </c>
      <c r="DV358" s="54">
        <v>3799</v>
      </c>
      <c r="DW358" s="52">
        <v>3837</v>
      </c>
      <c r="DX358" s="53">
        <v>3838</v>
      </c>
      <c r="DY358" s="53">
        <v>3882</v>
      </c>
      <c r="DZ358" s="53">
        <v>3921</v>
      </c>
      <c r="EA358" s="53">
        <v>3964</v>
      </c>
      <c r="EB358" s="53">
        <v>4288</v>
      </c>
      <c r="EC358" s="53">
        <v>6842</v>
      </c>
      <c r="ED358" s="53">
        <v>7809</v>
      </c>
      <c r="EE358" s="54">
        <v>7868</v>
      </c>
    </row>
    <row r="359" spans="2:135" ht="12.5" x14ac:dyDescent="0.25">
      <c r="B359" s="74">
        <v>14</v>
      </c>
      <c r="C359" s="65" t="s">
        <v>437</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39"/>
      <c r="BB359" s="51" t="s">
        <v>252</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3">
        <v>622</v>
      </c>
      <c r="DT359" s="53">
        <v>632</v>
      </c>
      <c r="DU359" s="53">
        <v>642</v>
      </c>
      <c r="DV359" s="54">
        <v>649</v>
      </c>
      <c r="DW359" s="52">
        <v>673</v>
      </c>
      <c r="DX359" s="53">
        <v>675</v>
      </c>
      <c r="DY359" s="53">
        <v>689</v>
      </c>
      <c r="DZ359" s="53">
        <v>694</v>
      </c>
      <c r="EA359" s="53">
        <v>702</v>
      </c>
      <c r="EB359" s="53">
        <v>726</v>
      </c>
      <c r="EC359" s="53">
        <v>744</v>
      </c>
      <c r="ED359" s="53">
        <v>749</v>
      </c>
      <c r="EE359" s="54">
        <v>766</v>
      </c>
    </row>
    <row r="360" spans="2:135" ht="12.5" x14ac:dyDescent="0.25">
      <c r="B360" s="50"/>
      <c r="C360" s="51" t="s">
        <v>438</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39"/>
      <c r="BB360" s="51" t="s">
        <v>253</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3">
        <v>2533</v>
      </c>
      <c r="DT360" s="53">
        <v>2532</v>
      </c>
      <c r="DU360" s="53">
        <v>2554</v>
      </c>
      <c r="DV360" s="54">
        <v>2566</v>
      </c>
      <c r="DW360" s="52">
        <v>2574</v>
      </c>
      <c r="DX360" s="53">
        <v>2582</v>
      </c>
      <c r="DY360" s="53">
        <v>2595</v>
      </c>
      <c r="DZ360" s="53">
        <v>2597</v>
      </c>
      <c r="EA360" s="53">
        <v>2609</v>
      </c>
      <c r="EB360" s="53">
        <v>2605</v>
      </c>
      <c r="EC360" s="53">
        <v>2612</v>
      </c>
      <c r="ED360" s="53">
        <v>2593</v>
      </c>
      <c r="EE360" s="54">
        <v>2588</v>
      </c>
    </row>
    <row r="361" spans="2:135" ht="12.5" x14ac:dyDescent="0.25">
      <c r="B361" s="50"/>
      <c r="C361" s="51" t="s">
        <v>439</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39"/>
      <c r="BB361" s="51" t="s">
        <v>254</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3">
        <v>1314</v>
      </c>
      <c r="DT361" s="53">
        <v>1313</v>
      </c>
      <c r="DU361" s="53">
        <v>1305</v>
      </c>
      <c r="DV361" s="54">
        <v>1313</v>
      </c>
      <c r="DW361" s="52">
        <v>1325</v>
      </c>
      <c r="DX361" s="53">
        <v>1303</v>
      </c>
      <c r="DY361" s="53">
        <v>1324</v>
      </c>
      <c r="DZ361" s="53">
        <v>1335</v>
      </c>
      <c r="EA361" s="53">
        <v>1345</v>
      </c>
      <c r="EB361" s="53">
        <v>1488</v>
      </c>
      <c r="EC361" s="53">
        <v>1515</v>
      </c>
      <c r="ED361" s="53">
        <v>1492</v>
      </c>
      <c r="EE361" s="54">
        <v>1530</v>
      </c>
    </row>
    <row r="362" spans="2:135" ht="12.5" x14ac:dyDescent="0.25">
      <c r="B362" s="50"/>
      <c r="C362" s="51" t="s">
        <v>440</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39"/>
      <c r="BB362" s="51" t="s">
        <v>259</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3">
        <v>493</v>
      </c>
      <c r="DT362" s="53">
        <v>500</v>
      </c>
      <c r="DU362" s="53">
        <v>496</v>
      </c>
      <c r="DV362" s="54">
        <v>503</v>
      </c>
      <c r="DW362" s="52">
        <v>516</v>
      </c>
      <c r="DX362" s="53">
        <v>537</v>
      </c>
      <c r="DY362" s="53">
        <v>552</v>
      </c>
      <c r="DZ362" s="53">
        <v>571</v>
      </c>
      <c r="EA362" s="53">
        <v>580</v>
      </c>
      <c r="EB362" s="53">
        <v>572</v>
      </c>
      <c r="EC362" s="53">
        <v>575</v>
      </c>
      <c r="ED362" s="53">
        <v>576</v>
      </c>
      <c r="EE362" s="54">
        <v>590</v>
      </c>
    </row>
    <row r="363" spans="2:135" ht="12.5" x14ac:dyDescent="0.25">
      <c r="B363" s="50"/>
      <c r="C363" s="51" t="s">
        <v>441</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39"/>
      <c r="BB363" s="51" t="s">
        <v>271</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3">
        <v>312</v>
      </c>
      <c r="DT363" s="53">
        <v>317</v>
      </c>
      <c r="DU363" s="53">
        <v>338</v>
      </c>
      <c r="DV363" s="54">
        <v>337</v>
      </c>
      <c r="DW363" s="52">
        <v>335</v>
      </c>
      <c r="DX363" s="53">
        <v>336</v>
      </c>
      <c r="DY363" s="53">
        <v>343</v>
      </c>
      <c r="DZ363" s="53">
        <v>346</v>
      </c>
      <c r="EA363" s="53">
        <v>352</v>
      </c>
      <c r="EB363" s="53">
        <v>350</v>
      </c>
      <c r="EC363" s="53">
        <v>348</v>
      </c>
      <c r="ED363" s="53">
        <v>341</v>
      </c>
      <c r="EE363" s="54">
        <v>344</v>
      </c>
    </row>
    <row r="364" spans="2:135" ht="12.5" x14ac:dyDescent="0.25">
      <c r="B364" s="50"/>
      <c r="C364" s="51" t="s">
        <v>442</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39"/>
      <c r="BB364" s="51" t="s">
        <v>272</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3">
        <v>349</v>
      </c>
      <c r="DT364" s="53">
        <v>357</v>
      </c>
      <c r="DU364" s="53">
        <v>356</v>
      </c>
      <c r="DV364" s="54">
        <v>351</v>
      </c>
      <c r="DW364" s="52">
        <v>355</v>
      </c>
      <c r="DX364" s="53">
        <v>351</v>
      </c>
      <c r="DY364" s="53">
        <v>358</v>
      </c>
      <c r="DZ364" s="53">
        <v>378</v>
      </c>
      <c r="EA364" s="53">
        <v>382</v>
      </c>
      <c r="EB364" s="53">
        <v>287</v>
      </c>
      <c r="EC364" s="53">
        <v>279</v>
      </c>
      <c r="ED364" s="53">
        <v>300</v>
      </c>
      <c r="EE364" s="54">
        <v>309</v>
      </c>
    </row>
    <row r="365" spans="2:135" ht="12.5" x14ac:dyDescent="0.25">
      <c r="B365" s="50"/>
      <c r="C365" s="51" t="s">
        <v>443</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39"/>
      <c r="BB365" s="51" t="s">
        <v>273</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3">
        <v>719</v>
      </c>
      <c r="DT365" s="53">
        <v>730</v>
      </c>
      <c r="DU365" s="53">
        <v>737</v>
      </c>
      <c r="DV365" s="54">
        <v>744</v>
      </c>
      <c r="DW365" s="52">
        <v>739</v>
      </c>
      <c r="DX365" s="53">
        <v>753</v>
      </c>
      <c r="DY365" s="53">
        <v>764</v>
      </c>
      <c r="DZ365" s="53">
        <v>768</v>
      </c>
      <c r="EA365" s="53">
        <v>781</v>
      </c>
      <c r="EB365" s="53">
        <v>792</v>
      </c>
      <c r="EC365" s="53">
        <v>810</v>
      </c>
      <c r="ED365" s="53">
        <v>809</v>
      </c>
      <c r="EE365" s="54">
        <v>818</v>
      </c>
    </row>
    <row r="366" spans="2:135" ht="12.5" x14ac:dyDescent="0.25">
      <c r="B366" s="50"/>
      <c r="C366" s="51" t="s">
        <v>515</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39"/>
      <c r="BB366" s="51" t="s">
        <v>275</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3">
        <v>1871</v>
      </c>
      <c r="DT366" s="53">
        <v>1902</v>
      </c>
      <c r="DU366" s="53">
        <v>1908</v>
      </c>
      <c r="DV366" s="54">
        <v>1931</v>
      </c>
      <c r="DW366" s="52">
        <v>1981</v>
      </c>
      <c r="DX366" s="53">
        <v>2009</v>
      </c>
      <c r="DY366" s="53">
        <v>2053</v>
      </c>
      <c r="DZ366" s="53">
        <v>2093</v>
      </c>
      <c r="EA366" s="53">
        <v>2125</v>
      </c>
      <c r="EB366" s="53">
        <v>2185</v>
      </c>
      <c r="EC366" s="53">
        <v>2249</v>
      </c>
      <c r="ED366" s="53">
        <v>2235</v>
      </c>
      <c r="EE366" s="54">
        <v>2282</v>
      </c>
    </row>
    <row r="367" spans="2:135" ht="12.5" x14ac:dyDescent="0.25">
      <c r="B367" s="50"/>
      <c r="C367" s="51" t="s">
        <v>444</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39"/>
      <c r="BB367" s="51" t="s">
        <v>276</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3">
        <v>241</v>
      </c>
      <c r="DT367" s="53">
        <v>240</v>
      </c>
      <c r="DU367" s="53">
        <v>245</v>
      </c>
      <c r="DV367" s="54">
        <v>244</v>
      </c>
      <c r="DW367" s="52">
        <v>251</v>
      </c>
      <c r="DX367" s="53">
        <v>253</v>
      </c>
      <c r="DY367" s="53">
        <v>258</v>
      </c>
      <c r="DZ367" s="53">
        <v>263</v>
      </c>
      <c r="EA367" s="53">
        <v>273</v>
      </c>
      <c r="EB367" s="53">
        <v>274</v>
      </c>
      <c r="EC367" s="53">
        <v>263</v>
      </c>
      <c r="ED367" s="53">
        <v>268</v>
      </c>
      <c r="EE367" s="54">
        <v>275</v>
      </c>
    </row>
    <row r="368" spans="2:135" ht="12.5" x14ac:dyDescent="0.25">
      <c r="B368" s="50"/>
      <c r="C368" s="51" t="s">
        <v>445</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39"/>
      <c r="BB368" s="51" t="s">
        <v>279</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3">
        <v>2831</v>
      </c>
      <c r="DT368" s="53">
        <v>2867</v>
      </c>
      <c r="DU368" s="53">
        <v>2880</v>
      </c>
      <c r="DV368" s="54">
        <v>2886</v>
      </c>
      <c r="DW368" s="52">
        <v>2938</v>
      </c>
      <c r="DX368" s="53">
        <v>2945</v>
      </c>
      <c r="DY368" s="53">
        <v>2964</v>
      </c>
      <c r="DZ368" s="53">
        <v>2941</v>
      </c>
      <c r="EA368" s="53">
        <v>2990</v>
      </c>
      <c r="EB368" s="53">
        <v>2986</v>
      </c>
      <c r="EC368" s="53">
        <v>2975</v>
      </c>
      <c r="ED368" s="53">
        <v>2961</v>
      </c>
      <c r="EE368" s="54">
        <v>2994</v>
      </c>
    </row>
    <row r="369" spans="2:135" ht="12.5" x14ac:dyDescent="0.25">
      <c r="B369" s="50"/>
      <c r="C369" s="51" t="s">
        <v>446</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39"/>
      <c r="BB369" s="51" t="s">
        <v>280</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3">
        <v>955</v>
      </c>
      <c r="DT369" s="53">
        <v>962</v>
      </c>
      <c r="DU369" s="53">
        <v>959</v>
      </c>
      <c r="DV369" s="54">
        <v>952</v>
      </c>
      <c r="DW369" s="52">
        <v>959</v>
      </c>
      <c r="DX369" s="53">
        <v>948</v>
      </c>
      <c r="DY369" s="53">
        <v>954</v>
      </c>
      <c r="DZ369" s="53">
        <v>954</v>
      </c>
      <c r="EA369" s="53">
        <v>954</v>
      </c>
      <c r="EB369" s="53">
        <v>960</v>
      </c>
      <c r="EC369" s="53">
        <v>955</v>
      </c>
      <c r="ED369" s="53">
        <v>945</v>
      </c>
      <c r="EE369" s="54">
        <v>953</v>
      </c>
    </row>
    <row r="370" spans="2:135" ht="13" thickBot="1" x14ac:dyDescent="0.3">
      <c r="B370" s="69"/>
      <c r="C370" s="70" t="s">
        <v>447</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39"/>
      <c r="BB370" s="51" t="s">
        <v>281</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3">
        <v>519</v>
      </c>
      <c r="DT370" s="53">
        <v>520</v>
      </c>
      <c r="DU370" s="53">
        <v>525</v>
      </c>
      <c r="DV370" s="54">
        <v>535</v>
      </c>
      <c r="DW370" s="52">
        <v>539</v>
      </c>
      <c r="DX370" s="53">
        <v>549</v>
      </c>
      <c r="DY370" s="53">
        <v>555</v>
      </c>
      <c r="DZ370" s="53">
        <v>561</v>
      </c>
      <c r="EA370" s="53">
        <v>569</v>
      </c>
      <c r="EB370" s="53">
        <v>585</v>
      </c>
      <c r="EC370" s="53">
        <v>590</v>
      </c>
      <c r="ED370" s="53">
        <v>600</v>
      </c>
      <c r="EE370" s="54">
        <v>612</v>
      </c>
    </row>
    <row r="371" spans="2:135" ht="13" thickBot="1" x14ac:dyDescent="0.3">
      <c r="B371" s="60" t="s">
        <v>448</v>
      </c>
      <c r="C371" s="61"/>
      <c r="D371" s="62">
        <f t="shared" ref="D371:AY371" si="59">SUM(D359:D370)</f>
        <v>43278</v>
      </c>
      <c r="E371" s="63">
        <f t="shared" si="59"/>
        <v>43471</v>
      </c>
      <c r="F371" s="63">
        <f t="shared" si="59"/>
        <v>44476</v>
      </c>
      <c r="G371" s="63">
        <f t="shared" si="59"/>
        <v>45103</v>
      </c>
      <c r="H371" s="63">
        <f t="shared" si="59"/>
        <v>45590</v>
      </c>
      <c r="I371" s="63">
        <f t="shared" si="59"/>
        <v>45914</v>
      </c>
      <c r="J371" s="63">
        <f t="shared" si="59"/>
        <v>46313</v>
      </c>
      <c r="K371" s="63">
        <f t="shared" si="59"/>
        <v>46901</v>
      </c>
      <c r="L371" s="63">
        <f t="shared" si="59"/>
        <v>47255</v>
      </c>
      <c r="M371" s="63">
        <f t="shared" si="59"/>
        <v>47494</v>
      </c>
      <c r="N371" s="63">
        <f t="shared" si="59"/>
        <v>47569</v>
      </c>
      <c r="O371" s="64">
        <f t="shared" si="59"/>
        <v>47632</v>
      </c>
      <c r="P371" s="63">
        <f t="shared" si="59"/>
        <v>47832</v>
      </c>
      <c r="Q371" s="63">
        <f t="shared" si="59"/>
        <v>47830</v>
      </c>
      <c r="R371" s="63">
        <f t="shared" si="59"/>
        <v>48472</v>
      </c>
      <c r="S371" s="63">
        <f t="shared" si="59"/>
        <v>48922</v>
      </c>
      <c r="T371" s="63">
        <f t="shared" si="59"/>
        <v>49225</v>
      </c>
      <c r="U371" s="63">
        <f t="shared" si="59"/>
        <v>49510</v>
      </c>
      <c r="V371" s="63">
        <f t="shared" si="59"/>
        <v>49760</v>
      </c>
      <c r="W371" s="63">
        <f t="shared" si="59"/>
        <v>50002</v>
      </c>
      <c r="X371" s="63">
        <f t="shared" si="59"/>
        <v>50327</v>
      </c>
      <c r="Y371" s="63">
        <f t="shared" si="59"/>
        <v>50498</v>
      </c>
      <c r="Z371" s="63">
        <f t="shared" si="59"/>
        <v>50561</v>
      </c>
      <c r="AA371" s="64">
        <f t="shared" si="59"/>
        <v>50746</v>
      </c>
      <c r="AB371" s="63">
        <f t="shared" si="59"/>
        <v>50741</v>
      </c>
      <c r="AC371" s="63">
        <f t="shared" si="59"/>
        <v>51171</v>
      </c>
      <c r="AD371" s="63">
        <f t="shared" si="59"/>
        <v>51717</v>
      </c>
      <c r="AE371" s="63">
        <f t="shared" si="59"/>
        <v>51809</v>
      </c>
      <c r="AF371" s="63">
        <f t="shared" si="59"/>
        <v>52127</v>
      </c>
      <c r="AG371" s="63">
        <f t="shared" si="59"/>
        <v>52298</v>
      </c>
      <c r="AH371" s="63">
        <f t="shared" si="59"/>
        <v>52442</v>
      </c>
      <c r="AI371" s="63">
        <f t="shared" si="59"/>
        <v>52647</v>
      </c>
      <c r="AJ371" s="63">
        <f t="shared" si="59"/>
        <v>52706</v>
      </c>
      <c r="AK371" s="63">
        <f t="shared" si="59"/>
        <v>52758</v>
      </c>
      <c r="AL371" s="63">
        <f t="shared" si="59"/>
        <v>52625</v>
      </c>
      <c r="AM371" s="64">
        <f t="shared" si="59"/>
        <v>52394</v>
      </c>
      <c r="AN371" s="63">
        <f t="shared" si="59"/>
        <v>52174</v>
      </c>
      <c r="AO371" s="63">
        <f t="shared" si="59"/>
        <v>52027</v>
      </c>
      <c r="AP371" s="63">
        <f t="shared" si="59"/>
        <v>52265</v>
      </c>
      <c r="AQ371" s="63">
        <f t="shared" si="59"/>
        <v>52404</v>
      </c>
      <c r="AR371" s="63">
        <f t="shared" si="59"/>
        <v>52489</v>
      </c>
      <c r="AS371" s="63">
        <f t="shared" si="59"/>
        <v>52545</v>
      </c>
      <c r="AT371" s="63">
        <f t="shared" si="59"/>
        <v>52769</v>
      </c>
      <c r="AU371" s="63">
        <f t="shared" si="59"/>
        <v>52897</v>
      </c>
      <c r="AV371" s="63">
        <f t="shared" si="59"/>
        <v>52767</v>
      </c>
      <c r="AW371" s="63">
        <f t="shared" si="59"/>
        <v>53087</v>
      </c>
      <c r="AX371" s="63">
        <f t="shared" si="59"/>
        <v>53028</v>
      </c>
      <c r="AY371" s="64">
        <f t="shared" si="59"/>
        <v>52765</v>
      </c>
      <c r="BA371" s="239"/>
      <c r="BB371" s="51" t="s">
        <v>282</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3">
        <v>7949</v>
      </c>
      <c r="DT371" s="53">
        <v>7993</v>
      </c>
      <c r="DU371" s="53">
        <v>7986</v>
      </c>
      <c r="DV371" s="54">
        <v>8052</v>
      </c>
      <c r="DW371" s="52">
        <v>8058</v>
      </c>
      <c r="DX371" s="53">
        <v>8101</v>
      </c>
      <c r="DY371" s="53">
        <v>8127</v>
      </c>
      <c r="DZ371" s="53">
        <v>8176</v>
      </c>
      <c r="EA371" s="53">
        <v>8166</v>
      </c>
      <c r="EB371" s="53">
        <v>8246</v>
      </c>
      <c r="EC371" s="53">
        <v>8289</v>
      </c>
      <c r="ED371" s="53">
        <v>8224</v>
      </c>
      <c r="EE371" s="54">
        <v>8256</v>
      </c>
    </row>
    <row r="372" spans="2:135" ht="12.5" x14ac:dyDescent="0.25">
      <c r="B372" s="74">
        <v>15</v>
      </c>
      <c r="C372" s="65" t="s">
        <v>449</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39"/>
      <c r="BB372" s="51" t="s">
        <v>283</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3">
        <v>623</v>
      </c>
      <c r="DT372" s="53">
        <v>631</v>
      </c>
      <c r="DU372" s="53">
        <v>627</v>
      </c>
      <c r="DV372" s="54">
        <v>634</v>
      </c>
      <c r="DW372" s="52">
        <v>640</v>
      </c>
      <c r="DX372" s="53">
        <v>646</v>
      </c>
      <c r="DY372" s="53">
        <v>646</v>
      </c>
      <c r="DZ372" s="53">
        <v>655</v>
      </c>
      <c r="EA372" s="53">
        <v>662</v>
      </c>
      <c r="EB372" s="53">
        <v>674</v>
      </c>
      <c r="EC372" s="53">
        <v>665</v>
      </c>
      <c r="ED372" s="53">
        <v>663</v>
      </c>
      <c r="EE372" s="54">
        <v>675</v>
      </c>
    </row>
    <row r="373" spans="2:135" ht="12.5" x14ac:dyDescent="0.25">
      <c r="B373" s="50"/>
      <c r="C373" s="51" t="s">
        <v>450</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39"/>
      <c r="BB373" s="51" t="s">
        <v>284</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3">
        <v>1031</v>
      </c>
      <c r="DT373" s="53">
        <v>1045</v>
      </c>
      <c r="DU373" s="53">
        <v>1070</v>
      </c>
      <c r="DV373" s="54">
        <v>1084</v>
      </c>
      <c r="DW373" s="52">
        <v>1080</v>
      </c>
      <c r="DX373" s="53">
        <v>1084</v>
      </c>
      <c r="DY373" s="53">
        <v>1077</v>
      </c>
      <c r="DZ373" s="53">
        <v>1101</v>
      </c>
      <c r="EA373" s="53">
        <v>1108</v>
      </c>
      <c r="EB373" s="53">
        <v>1107</v>
      </c>
      <c r="EC373" s="53">
        <v>1135</v>
      </c>
      <c r="ED373" s="53">
        <v>1127</v>
      </c>
      <c r="EE373" s="54">
        <v>1144</v>
      </c>
    </row>
    <row r="374" spans="2:135" ht="12.5" x14ac:dyDescent="0.25">
      <c r="B374" s="69"/>
      <c r="C374" s="70" t="s">
        <v>473</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39"/>
      <c r="BB374" s="51" t="s">
        <v>285</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3">
        <v>524</v>
      </c>
      <c r="DT374" s="53">
        <v>528</v>
      </c>
      <c r="DU374" s="53">
        <v>528</v>
      </c>
      <c r="DV374" s="54">
        <v>530</v>
      </c>
      <c r="DW374" s="52">
        <v>539</v>
      </c>
      <c r="DX374" s="53">
        <v>544</v>
      </c>
      <c r="DY374" s="53">
        <v>562</v>
      </c>
      <c r="DZ374" s="53">
        <v>568</v>
      </c>
      <c r="EA374" s="53">
        <v>568</v>
      </c>
      <c r="EB374" s="53">
        <v>572</v>
      </c>
      <c r="EC374" s="53">
        <v>571</v>
      </c>
      <c r="ED374" s="53">
        <v>580</v>
      </c>
      <c r="EE374" s="54">
        <v>589</v>
      </c>
    </row>
    <row r="375" spans="2:135" ht="13" thickBot="1" x14ac:dyDescent="0.3">
      <c r="B375" s="69"/>
      <c r="C375" s="70" t="s">
        <v>451</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39"/>
      <c r="BB375" s="51" t="s">
        <v>293</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3">
        <v>391</v>
      </c>
      <c r="DT375" s="53">
        <v>393</v>
      </c>
      <c r="DU375" s="53">
        <v>398</v>
      </c>
      <c r="DV375" s="54">
        <v>397</v>
      </c>
      <c r="DW375" s="52">
        <v>411</v>
      </c>
      <c r="DX375" s="53">
        <v>409</v>
      </c>
      <c r="DY375" s="53">
        <v>416</v>
      </c>
      <c r="DZ375" s="53">
        <v>420</v>
      </c>
      <c r="EA375" s="53">
        <v>429</v>
      </c>
      <c r="EB375" s="53">
        <v>427</v>
      </c>
      <c r="EC375" s="53">
        <v>414</v>
      </c>
      <c r="ED375" s="53">
        <v>416</v>
      </c>
      <c r="EE375" s="54">
        <v>420</v>
      </c>
    </row>
    <row r="376" spans="2:135" ht="13" thickBot="1" x14ac:dyDescent="0.3">
      <c r="B376" s="60" t="s">
        <v>452</v>
      </c>
      <c r="C376" s="61"/>
      <c r="D376" s="62">
        <f t="shared" ref="D376:AY376" si="60">SUM(D372:D375)</f>
        <v>27963</v>
      </c>
      <c r="E376" s="63">
        <f t="shared" si="60"/>
        <v>27768</v>
      </c>
      <c r="F376" s="63">
        <f t="shared" si="60"/>
        <v>28304</v>
      </c>
      <c r="G376" s="63">
        <f t="shared" si="60"/>
        <v>28697</v>
      </c>
      <c r="H376" s="63">
        <f t="shared" si="60"/>
        <v>29035</v>
      </c>
      <c r="I376" s="63">
        <f t="shared" si="60"/>
        <v>29136</v>
      </c>
      <c r="J376" s="63">
        <f t="shared" si="60"/>
        <v>29458</v>
      </c>
      <c r="K376" s="63">
        <f t="shared" si="60"/>
        <v>29800</v>
      </c>
      <c r="L376" s="63">
        <f t="shared" si="60"/>
        <v>29988</v>
      </c>
      <c r="M376" s="63">
        <f t="shared" si="60"/>
        <v>30421</v>
      </c>
      <c r="N376" s="63">
        <f t="shared" si="60"/>
        <v>30517</v>
      </c>
      <c r="O376" s="64">
        <f t="shared" si="60"/>
        <v>30541</v>
      </c>
      <c r="P376" s="63">
        <f t="shared" si="60"/>
        <v>30713</v>
      </c>
      <c r="Q376" s="63">
        <f t="shared" si="60"/>
        <v>30788</v>
      </c>
      <c r="R376" s="63">
        <f t="shared" si="60"/>
        <v>31081</v>
      </c>
      <c r="S376" s="63">
        <f t="shared" si="60"/>
        <v>31350</v>
      </c>
      <c r="T376" s="63">
        <f t="shared" si="60"/>
        <v>31717</v>
      </c>
      <c r="U376" s="63">
        <f t="shared" si="60"/>
        <v>31716</v>
      </c>
      <c r="V376" s="63">
        <f t="shared" si="60"/>
        <v>32680</v>
      </c>
      <c r="W376" s="63">
        <f t="shared" si="60"/>
        <v>33325</v>
      </c>
      <c r="X376" s="63">
        <f t="shared" si="60"/>
        <v>33676</v>
      </c>
      <c r="Y376" s="63">
        <f t="shared" si="60"/>
        <v>34264</v>
      </c>
      <c r="Z376" s="63">
        <f t="shared" si="60"/>
        <v>34777</v>
      </c>
      <c r="AA376" s="64">
        <f t="shared" si="60"/>
        <v>35103</v>
      </c>
      <c r="AB376" s="63">
        <f t="shared" si="60"/>
        <v>35594</v>
      </c>
      <c r="AC376" s="63">
        <f t="shared" si="60"/>
        <v>35975</v>
      </c>
      <c r="AD376" s="63">
        <f t="shared" si="60"/>
        <v>36568</v>
      </c>
      <c r="AE376" s="63">
        <f t="shared" si="60"/>
        <v>36890</v>
      </c>
      <c r="AF376" s="63">
        <f t="shared" si="60"/>
        <v>37092</v>
      </c>
      <c r="AG376" s="63">
        <f t="shared" si="60"/>
        <v>37585</v>
      </c>
      <c r="AH376" s="63">
        <f t="shared" si="60"/>
        <v>37860</v>
      </c>
      <c r="AI376" s="63">
        <f t="shared" si="60"/>
        <v>38341</v>
      </c>
      <c r="AJ376" s="63">
        <f t="shared" si="60"/>
        <v>38747</v>
      </c>
      <c r="AK376" s="63">
        <f t="shared" si="60"/>
        <v>38687</v>
      </c>
      <c r="AL376" s="63">
        <f t="shared" si="60"/>
        <v>38726</v>
      </c>
      <c r="AM376" s="64">
        <f t="shared" si="60"/>
        <v>38788</v>
      </c>
      <c r="AN376" s="63">
        <f t="shared" si="60"/>
        <v>38889</v>
      </c>
      <c r="AO376" s="63">
        <f t="shared" si="60"/>
        <v>38548</v>
      </c>
      <c r="AP376" s="63">
        <f t="shared" si="60"/>
        <v>38835</v>
      </c>
      <c r="AQ376" s="63">
        <f t="shared" si="60"/>
        <v>39058</v>
      </c>
      <c r="AR376" s="63">
        <f t="shared" si="60"/>
        <v>39231</v>
      </c>
      <c r="AS376" s="63">
        <f t="shared" si="60"/>
        <v>39516</v>
      </c>
      <c r="AT376" s="63">
        <f t="shared" si="60"/>
        <v>39421</v>
      </c>
      <c r="AU376" s="63">
        <f t="shared" si="60"/>
        <v>39862</v>
      </c>
      <c r="AV376" s="63">
        <f t="shared" si="60"/>
        <v>40493</v>
      </c>
      <c r="AW376" s="63">
        <f t="shared" si="60"/>
        <v>40883</v>
      </c>
      <c r="AX376" s="63">
        <f t="shared" si="60"/>
        <v>40714</v>
      </c>
      <c r="AY376" s="64">
        <f t="shared" si="60"/>
        <v>40717</v>
      </c>
      <c r="BA376" s="240"/>
      <c r="BB376" s="56" t="s">
        <v>296</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8">
        <v>2779</v>
      </c>
      <c r="DT376" s="58">
        <v>2796</v>
      </c>
      <c r="DU376" s="58">
        <v>2800</v>
      </c>
      <c r="DV376" s="59">
        <v>2782</v>
      </c>
      <c r="DW376" s="57">
        <v>2780</v>
      </c>
      <c r="DX376" s="58">
        <v>2770</v>
      </c>
      <c r="DY376" s="58">
        <v>2790</v>
      </c>
      <c r="DZ376" s="58">
        <v>2791</v>
      </c>
      <c r="EA376" s="58">
        <v>2795</v>
      </c>
      <c r="EB376" s="58">
        <v>2806</v>
      </c>
      <c r="EC376" s="58">
        <v>2809</v>
      </c>
      <c r="ED376" s="58">
        <v>2777</v>
      </c>
      <c r="EE376" s="59">
        <v>2779</v>
      </c>
    </row>
    <row r="377" spans="2:135" ht="13" thickBot="1" x14ac:dyDescent="0.3">
      <c r="B377" s="45">
        <v>16</v>
      </c>
      <c r="C377" s="46" t="s">
        <v>246</v>
      </c>
      <c r="D377" s="228"/>
      <c r="E377" s="229"/>
      <c r="F377" s="229"/>
      <c r="G377" s="229"/>
      <c r="H377" s="229"/>
      <c r="I377" s="229"/>
      <c r="J377" s="229"/>
      <c r="K377" s="229"/>
      <c r="L377" s="229"/>
      <c r="M377" s="229"/>
      <c r="N377" s="229"/>
      <c r="O377" s="227"/>
      <c r="P377" s="229"/>
      <c r="Q377" s="229"/>
      <c r="R377" s="229"/>
      <c r="S377" s="229"/>
      <c r="T377" s="229"/>
      <c r="U377" s="229"/>
      <c r="V377" s="229"/>
      <c r="W377" s="229"/>
      <c r="X377" s="229"/>
      <c r="Y377" s="229"/>
      <c r="Z377" s="229"/>
      <c r="AA377" s="227"/>
      <c r="AB377" s="229"/>
      <c r="AC377" s="229"/>
      <c r="AD377" s="229"/>
      <c r="AE377" s="229"/>
      <c r="AF377" s="229"/>
      <c r="AG377" s="229"/>
      <c r="AH377" s="229"/>
      <c r="AI377" s="229"/>
      <c r="AJ377" s="229"/>
      <c r="AK377" s="229"/>
      <c r="AL377" s="229"/>
      <c r="AM377" s="227"/>
      <c r="AN377" s="229"/>
      <c r="AO377" s="229"/>
      <c r="AP377" s="229"/>
      <c r="AQ377" s="229"/>
      <c r="AR377" s="229"/>
      <c r="AS377" s="229"/>
      <c r="AT377" s="229"/>
      <c r="AU377" s="229"/>
      <c r="AV377" s="48">
        <v>1352</v>
      </c>
      <c r="AW377" s="48">
        <v>1393</v>
      </c>
      <c r="AX377" s="48">
        <v>1401</v>
      </c>
      <c r="AY377" s="49">
        <v>1378</v>
      </c>
      <c r="BA377" s="60" t="s">
        <v>512</v>
      </c>
      <c r="BB377" s="61"/>
      <c r="BC377" s="62">
        <f>SUM(BC356:BC376)</f>
        <v>49963</v>
      </c>
      <c r="BD377" s="63">
        <f>SUM(BD356:BD376)</f>
        <v>49995</v>
      </c>
      <c r="BE377" s="63">
        <f>SUM(BE356:BE376)</f>
        <v>50740</v>
      </c>
      <c r="BF377" s="63">
        <f t="shared" ref="BF377:DM377" si="61">SUM(BF356:BF376)</f>
        <v>50942</v>
      </c>
      <c r="BG377" s="63">
        <f t="shared" si="61"/>
        <v>50275</v>
      </c>
      <c r="BH377" s="63">
        <f t="shared" si="61"/>
        <v>50389</v>
      </c>
      <c r="BI377" s="63">
        <f t="shared" si="61"/>
        <v>50647</v>
      </c>
      <c r="BJ377" s="63">
        <f t="shared" si="61"/>
        <v>50798</v>
      </c>
      <c r="BK377" s="63">
        <f t="shared" si="61"/>
        <v>51012</v>
      </c>
      <c r="BL377" s="63">
        <f t="shared" si="61"/>
        <v>51271</v>
      </c>
      <c r="BM377" s="63">
        <f t="shared" si="61"/>
        <v>51473</v>
      </c>
      <c r="BN377" s="64">
        <f t="shared" si="61"/>
        <v>51285</v>
      </c>
      <c r="BO377" s="62">
        <f t="shared" si="61"/>
        <v>51324</v>
      </c>
      <c r="BP377" s="63">
        <f t="shared" si="61"/>
        <v>51541</v>
      </c>
      <c r="BQ377" s="63">
        <f t="shared" si="61"/>
        <v>52360</v>
      </c>
      <c r="BR377" s="63">
        <f t="shared" si="61"/>
        <v>53413</v>
      </c>
      <c r="BS377" s="63">
        <f t="shared" si="61"/>
        <v>54416</v>
      </c>
      <c r="BT377" s="63">
        <f t="shared" si="61"/>
        <v>55393</v>
      </c>
      <c r="BU377" s="63">
        <f t="shared" si="61"/>
        <v>56172</v>
      </c>
      <c r="BV377" s="63">
        <f t="shared" si="61"/>
        <v>57068</v>
      </c>
      <c r="BW377" s="63">
        <f t="shared" si="61"/>
        <v>58490</v>
      </c>
      <c r="BX377" s="63">
        <f t="shared" si="61"/>
        <v>59679</v>
      </c>
      <c r="BY377" s="63">
        <f t="shared" si="61"/>
        <v>60166</v>
      </c>
      <c r="BZ377" s="64">
        <f t="shared" si="61"/>
        <v>60518</v>
      </c>
      <c r="CA377" s="62">
        <f t="shared" si="61"/>
        <v>60925</v>
      </c>
      <c r="CB377" s="63">
        <f t="shared" si="61"/>
        <v>61766</v>
      </c>
      <c r="CC377" s="63">
        <f t="shared" si="61"/>
        <v>63506</v>
      </c>
      <c r="CD377" s="63">
        <f t="shared" si="61"/>
        <v>64860</v>
      </c>
      <c r="CE377" s="63">
        <f t="shared" si="61"/>
        <v>66069</v>
      </c>
      <c r="CF377" s="63">
        <f t="shared" si="61"/>
        <v>68288</v>
      </c>
      <c r="CG377" s="63">
        <f t="shared" si="61"/>
        <v>69540</v>
      </c>
      <c r="CH377" s="63">
        <f t="shared" si="61"/>
        <v>70558</v>
      </c>
      <c r="CI377" s="63">
        <f t="shared" si="61"/>
        <v>71402</v>
      </c>
      <c r="CJ377" s="63">
        <f t="shared" si="61"/>
        <v>72158</v>
      </c>
      <c r="CK377" s="63">
        <f t="shared" si="61"/>
        <v>72485</v>
      </c>
      <c r="CL377" s="64">
        <f t="shared" si="61"/>
        <v>72029</v>
      </c>
      <c r="CM377" s="62">
        <f t="shared" si="61"/>
        <v>71807</v>
      </c>
      <c r="CN377" s="63">
        <f t="shared" si="61"/>
        <v>72090</v>
      </c>
      <c r="CO377" s="63">
        <f t="shared" si="61"/>
        <v>73366</v>
      </c>
      <c r="CP377" s="63">
        <f t="shared" si="61"/>
        <v>73897</v>
      </c>
      <c r="CQ377" s="63">
        <f t="shared" si="61"/>
        <v>74344</v>
      </c>
      <c r="CR377" s="63">
        <f t="shared" si="61"/>
        <v>74814</v>
      </c>
      <c r="CS377" s="63">
        <f t="shared" si="61"/>
        <v>75625</v>
      </c>
      <c r="CT377" s="63">
        <f t="shared" si="61"/>
        <v>76753</v>
      </c>
      <c r="CU377" s="63">
        <f t="shared" si="61"/>
        <v>77447</v>
      </c>
      <c r="CV377" s="63">
        <f t="shared" si="61"/>
        <v>78044</v>
      </c>
      <c r="CW377" s="63">
        <f t="shared" si="61"/>
        <v>78745</v>
      </c>
      <c r="CX377" s="64">
        <f t="shared" si="61"/>
        <v>79350</v>
      </c>
      <c r="CY377" s="62">
        <f t="shared" si="61"/>
        <v>78711</v>
      </c>
      <c r="CZ377" s="63">
        <f t="shared" si="61"/>
        <v>79199</v>
      </c>
      <c r="DA377" s="63">
        <f t="shared" si="61"/>
        <v>80000</v>
      </c>
      <c r="DB377" s="63">
        <f t="shared" si="61"/>
        <v>80381</v>
      </c>
      <c r="DC377" s="63">
        <f t="shared" si="61"/>
        <v>80017</v>
      </c>
      <c r="DD377" s="63">
        <f t="shared" si="61"/>
        <v>80125</v>
      </c>
      <c r="DE377" s="63">
        <f t="shared" si="61"/>
        <v>83580</v>
      </c>
      <c r="DF377" s="63">
        <f t="shared" si="61"/>
        <v>84315</v>
      </c>
      <c r="DG377" s="63">
        <f t="shared" si="61"/>
        <v>84467</v>
      </c>
      <c r="DH377" s="63">
        <f t="shared" si="61"/>
        <v>84818</v>
      </c>
      <c r="DI377" s="63">
        <f t="shared" si="61"/>
        <v>84733</v>
      </c>
      <c r="DJ377" s="64">
        <f t="shared" si="61"/>
        <v>85106</v>
      </c>
      <c r="DK377" s="62">
        <f t="shared" si="61"/>
        <v>84561</v>
      </c>
      <c r="DL377" s="63">
        <f t="shared" si="61"/>
        <v>85313</v>
      </c>
      <c r="DM377" s="63">
        <f t="shared" si="61"/>
        <v>85870</v>
      </c>
      <c r="DN377" s="63">
        <f t="shared" ref="DN377:DW377" si="62">SUM(DN356:DN376)</f>
        <v>86661</v>
      </c>
      <c r="DO377" s="63">
        <f t="shared" si="62"/>
        <v>85893</v>
      </c>
      <c r="DP377" s="63">
        <f t="shared" si="62"/>
        <v>87828</v>
      </c>
      <c r="DQ377" s="63">
        <f t="shared" si="62"/>
        <v>88279</v>
      </c>
      <c r="DR377" s="63">
        <f t="shared" si="62"/>
        <v>89078</v>
      </c>
      <c r="DS377" s="63">
        <f t="shared" si="62"/>
        <v>89272</v>
      </c>
      <c r="DT377" s="63">
        <f t="shared" si="62"/>
        <v>89589</v>
      </c>
      <c r="DU377" s="63">
        <f t="shared" si="62"/>
        <v>89794</v>
      </c>
      <c r="DV377" s="64">
        <f t="shared" si="62"/>
        <v>90594</v>
      </c>
      <c r="DW377" s="62">
        <f t="shared" si="62"/>
        <v>90438</v>
      </c>
      <c r="DX377" s="63">
        <f t="shared" ref="DX377:EE377" si="63">SUM(DX356:DX376)</f>
        <v>91084</v>
      </c>
      <c r="DY377" s="63">
        <f t="shared" si="63"/>
        <v>91698</v>
      </c>
      <c r="DZ377" s="63">
        <f t="shared" si="63"/>
        <v>92183</v>
      </c>
      <c r="EA377" s="63">
        <f t="shared" si="63"/>
        <v>92683</v>
      </c>
      <c r="EB377" s="63">
        <f t="shared" si="63"/>
        <v>92749</v>
      </c>
      <c r="EC377" s="63">
        <f t="shared" si="63"/>
        <v>93028</v>
      </c>
      <c r="ED377" s="63">
        <f t="shared" si="63"/>
        <v>92922</v>
      </c>
      <c r="EE377" s="64">
        <f t="shared" si="63"/>
        <v>92816</v>
      </c>
    </row>
    <row r="378" spans="2:135" ht="13" thickBot="1" x14ac:dyDescent="0.3">
      <c r="B378" s="239"/>
      <c r="C378" s="51" t="s">
        <v>250</v>
      </c>
      <c r="D378" s="232"/>
      <c r="E378" s="233"/>
      <c r="F378" s="233"/>
      <c r="G378" s="233"/>
      <c r="H378" s="233"/>
      <c r="I378" s="233"/>
      <c r="J378" s="233"/>
      <c r="K378" s="233"/>
      <c r="L378" s="233"/>
      <c r="M378" s="233"/>
      <c r="N378" s="233"/>
      <c r="O378" s="231"/>
      <c r="P378" s="233"/>
      <c r="Q378" s="233"/>
      <c r="R378" s="233"/>
      <c r="S378" s="233"/>
      <c r="T378" s="233"/>
      <c r="U378" s="233"/>
      <c r="V378" s="233"/>
      <c r="W378" s="233"/>
      <c r="X378" s="233"/>
      <c r="Y378" s="233"/>
      <c r="Z378" s="233"/>
      <c r="AA378" s="231"/>
      <c r="AB378" s="233"/>
      <c r="AC378" s="233"/>
      <c r="AD378" s="233"/>
      <c r="AE378" s="233"/>
      <c r="AF378" s="233"/>
      <c r="AG378" s="233"/>
      <c r="AH378" s="233"/>
      <c r="AI378" s="233"/>
      <c r="AJ378" s="233"/>
      <c r="AK378" s="233"/>
      <c r="AL378" s="233"/>
      <c r="AM378" s="231"/>
      <c r="AN378" s="233"/>
      <c r="AO378" s="233"/>
      <c r="AP378" s="233"/>
      <c r="AQ378" s="233"/>
      <c r="AR378" s="233"/>
      <c r="AS378" s="233"/>
      <c r="AT378" s="233"/>
      <c r="AU378" s="233"/>
      <c r="AV378" s="53">
        <v>35425</v>
      </c>
      <c r="AW378" s="53">
        <v>35553</v>
      </c>
      <c r="AX378" s="53">
        <v>35965</v>
      </c>
      <c r="AY378" s="54">
        <v>36414</v>
      </c>
      <c r="BA378" s="219" t="s">
        <v>453</v>
      </c>
      <c r="BB378" s="220"/>
      <c r="BC378" s="221">
        <f t="shared" ref="BC378:DM378" si="64">+BC18+BC28+BC39+BC56+BC95+BC129+BC160+BC194+BC227+BC259+BC271+BC283+BC337+BC350+BC355+BC377</f>
        <v>2922184</v>
      </c>
      <c r="BD378" s="222">
        <f t="shared" si="64"/>
        <v>2930225</v>
      </c>
      <c r="BE378" s="222">
        <f t="shared" si="64"/>
        <v>2956766</v>
      </c>
      <c r="BF378" s="222">
        <f t="shared" si="64"/>
        <v>2964090</v>
      </c>
      <c r="BG378" s="222">
        <f t="shared" si="64"/>
        <v>2972199</v>
      </c>
      <c r="BH378" s="222">
        <f t="shared" si="64"/>
        <v>2993260</v>
      </c>
      <c r="BI378" s="222">
        <f t="shared" si="64"/>
        <v>3007929</v>
      </c>
      <c r="BJ378" s="222">
        <f t="shared" si="64"/>
        <v>3021608</v>
      </c>
      <c r="BK378" s="222">
        <f t="shared" si="64"/>
        <v>3028147</v>
      </c>
      <c r="BL378" s="222">
        <f t="shared" si="64"/>
        <v>3031228</v>
      </c>
      <c r="BM378" s="222">
        <f t="shared" si="64"/>
        <v>3034736</v>
      </c>
      <c r="BN378" s="223">
        <f t="shared" si="64"/>
        <v>3033200</v>
      </c>
      <c r="BO378" s="221">
        <f t="shared" si="64"/>
        <v>3038658</v>
      </c>
      <c r="BP378" s="222">
        <f t="shared" si="64"/>
        <v>3052523</v>
      </c>
      <c r="BQ378" s="222">
        <f t="shared" si="64"/>
        <v>3097474</v>
      </c>
      <c r="BR378" s="222">
        <f t="shared" si="64"/>
        <v>3147664</v>
      </c>
      <c r="BS378" s="222">
        <f t="shared" si="64"/>
        <v>3181118</v>
      </c>
      <c r="BT378" s="222">
        <f t="shared" si="64"/>
        <v>3214361</v>
      </c>
      <c r="BU378" s="222">
        <f t="shared" si="64"/>
        <v>3250991</v>
      </c>
      <c r="BV378" s="222">
        <f t="shared" si="64"/>
        <v>3281882</v>
      </c>
      <c r="BW378" s="222">
        <f t="shared" si="64"/>
        <v>3328842</v>
      </c>
      <c r="BX378" s="222">
        <f t="shared" si="64"/>
        <v>3374554</v>
      </c>
      <c r="BY378" s="222">
        <f t="shared" si="64"/>
        <v>3406284</v>
      </c>
      <c r="BZ378" s="223">
        <f t="shared" si="64"/>
        <v>3426254</v>
      </c>
      <c r="CA378" s="221">
        <f t="shared" si="64"/>
        <v>3448440</v>
      </c>
      <c r="CB378" s="222">
        <f t="shared" si="64"/>
        <v>3487187</v>
      </c>
      <c r="CC378" s="222">
        <f t="shared" si="64"/>
        <v>3550898</v>
      </c>
      <c r="CD378" s="222">
        <f t="shared" si="64"/>
        <v>3612803</v>
      </c>
      <c r="CE378" s="222">
        <f t="shared" si="64"/>
        <v>3653862</v>
      </c>
      <c r="CF378" s="222">
        <f t="shared" si="64"/>
        <v>3685882</v>
      </c>
      <c r="CG378" s="222">
        <f t="shared" si="64"/>
        <v>3715000</v>
      </c>
      <c r="CH378" s="222">
        <f t="shared" si="64"/>
        <v>3732676</v>
      </c>
      <c r="CI378" s="222">
        <f t="shared" si="64"/>
        <v>3772365</v>
      </c>
      <c r="CJ378" s="222">
        <f t="shared" si="64"/>
        <v>3802025</v>
      </c>
      <c r="CK378" s="222">
        <f t="shared" si="64"/>
        <v>3815189</v>
      </c>
      <c r="CL378" s="223">
        <f t="shared" si="64"/>
        <v>3840681</v>
      </c>
      <c r="CM378" s="221">
        <f t="shared" si="64"/>
        <v>3843088</v>
      </c>
      <c r="CN378" s="222">
        <f t="shared" si="64"/>
        <v>3837751</v>
      </c>
      <c r="CO378" s="222">
        <f t="shared" si="64"/>
        <v>3894215</v>
      </c>
      <c r="CP378" s="222">
        <f t="shared" si="64"/>
        <v>3899913</v>
      </c>
      <c r="CQ378" s="222">
        <f t="shared" si="64"/>
        <v>3911473</v>
      </c>
      <c r="CR378" s="222">
        <f t="shared" si="64"/>
        <v>3953571</v>
      </c>
      <c r="CS378" s="222">
        <f t="shared" si="64"/>
        <v>3971796</v>
      </c>
      <c r="CT378" s="222">
        <f t="shared" si="64"/>
        <v>3997821</v>
      </c>
      <c r="CU378" s="222">
        <f t="shared" si="64"/>
        <v>4000775</v>
      </c>
      <c r="CV378" s="222">
        <f t="shared" si="64"/>
        <v>4019989</v>
      </c>
      <c r="CW378" s="222">
        <f t="shared" si="64"/>
        <v>4036121</v>
      </c>
      <c r="CX378" s="223">
        <f t="shared" si="64"/>
        <v>4078787</v>
      </c>
      <c r="CY378" s="221">
        <f t="shared" si="64"/>
        <v>4046833</v>
      </c>
      <c r="CZ378" s="222">
        <f t="shared" si="64"/>
        <v>4046727</v>
      </c>
      <c r="DA378" s="222">
        <f t="shared" si="64"/>
        <v>4093678</v>
      </c>
      <c r="DB378" s="222">
        <f t="shared" si="64"/>
        <v>4080031</v>
      </c>
      <c r="DC378" s="222">
        <f t="shared" si="64"/>
        <v>4019257</v>
      </c>
      <c r="DD378" s="222">
        <f t="shared" si="64"/>
        <v>4013625</v>
      </c>
      <c r="DE378" s="222">
        <f t="shared" si="64"/>
        <v>4197508</v>
      </c>
      <c r="DF378" s="222">
        <f t="shared" si="64"/>
        <v>4238648</v>
      </c>
      <c r="DG378" s="222">
        <f t="shared" si="64"/>
        <v>4241058</v>
      </c>
      <c r="DH378" s="222">
        <f t="shared" si="64"/>
        <v>4254140</v>
      </c>
      <c r="DI378" s="222">
        <f t="shared" si="64"/>
        <v>4256238</v>
      </c>
      <c r="DJ378" s="223">
        <f t="shared" si="64"/>
        <v>4258345</v>
      </c>
      <c r="DK378" s="221">
        <f t="shared" si="64"/>
        <v>4261202</v>
      </c>
      <c r="DL378" s="222">
        <f t="shared" si="64"/>
        <v>4256023</v>
      </c>
      <c r="DM378" s="222">
        <f t="shared" si="64"/>
        <v>4281095</v>
      </c>
      <c r="DN378" s="222">
        <f t="shared" ref="DN378:DW378" si="65">+DN18+DN28+DN39+DN56+DN95+DN129+DN160+DN194+DN227+DN259+DN271+DN283+DN337+DN350+DN355+DN377</f>
        <v>4308856</v>
      </c>
      <c r="DO378" s="222">
        <f t="shared" si="65"/>
        <v>4327212</v>
      </c>
      <c r="DP378" s="222">
        <f t="shared" si="65"/>
        <v>4340979</v>
      </c>
      <c r="DQ378" s="222">
        <f t="shared" si="65"/>
        <v>4349454</v>
      </c>
      <c r="DR378" s="222">
        <f t="shared" si="65"/>
        <v>4375130</v>
      </c>
      <c r="DS378" s="222">
        <f t="shared" si="65"/>
        <v>4379708</v>
      </c>
      <c r="DT378" s="222">
        <f t="shared" si="65"/>
        <v>4394110</v>
      </c>
      <c r="DU378" s="222">
        <f t="shared" si="65"/>
        <v>4395247</v>
      </c>
      <c r="DV378" s="223">
        <f t="shared" si="65"/>
        <v>4418918</v>
      </c>
      <c r="DW378" s="221">
        <f t="shared" si="65"/>
        <v>4405950</v>
      </c>
      <c r="DX378" s="222">
        <f t="shared" ref="DX378:EE378" si="66">+DX18+DX28+DX39+DX56+DX95+DX129+DX160+DX194+DX227+DX259+DX271+DX283+DX337+DX350+DX355+DX377</f>
        <v>4439686</v>
      </c>
      <c r="DY378" s="222">
        <f t="shared" si="66"/>
        <v>4449712</v>
      </c>
      <c r="DZ378" s="222">
        <f t="shared" si="66"/>
        <v>4463211</v>
      </c>
      <c r="EA378" s="222">
        <f t="shared" si="66"/>
        <v>4475514</v>
      </c>
      <c r="EB378" s="222">
        <f t="shared" si="66"/>
        <v>4472630</v>
      </c>
      <c r="EC378" s="222">
        <f t="shared" si="66"/>
        <v>4467860</v>
      </c>
      <c r="ED378" s="222">
        <f t="shared" si="66"/>
        <v>4492115</v>
      </c>
      <c r="EE378" s="223">
        <f t="shared" si="66"/>
        <v>4502810</v>
      </c>
    </row>
    <row r="379" spans="2:135" ht="12.5" x14ac:dyDescent="0.25">
      <c r="B379" s="239"/>
      <c r="C379" s="51" t="s">
        <v>251</v>
      </c>
      <c r="D379" s="232"/>
      <c r="E379" s="233"/>
      <c r="F379" s="233"/>
      <c r="G379" s="233"/>
      <c r="H379" s="233"/>
      <c r="I379" s="233"/>
      <c r="J379" s="233"/>
      <c r="K379" s="233"/>
      <c r="L379" s="233"/>
      <c r="M379" s="233"/>
      <c r="N379" s="233"/>
      <c r="O379" s="231"/>
      <c r="P379" s="233"/>
      <c r="Q379" s="233"/>
      <c r="R379" s="233"/>
      <c r="S379" s="233"/>
      <c r="T379" s="233"/>
      <c r="U379" s="233"/>
      <c r="V379" s="233"/>
      <c r="W379" s="233"/>
      <c r="X379" s="233"/>
      <c r="Y379" s="233"/>
      <c r="Z379" s="233"/>
      <c r="AA379" s="231"/>
      <c r="AB379" s="233"/>
      <c r="AC379" s="233"/>
      <c r="AD379" s="233"/>
      <c r="AE379" s="233"/>
      <c r="AF379" s="233"/>
      <c r="AG379" s="233"/>
      <c r="AH379" s="233"/>
      <c r="AI379" s="233"/>
      <c r="AJ379" s="233"/>
      <c r="AK379" s="233"/>
      <c r="AL379" s="233"/>
      <c r="AM379" s="231"/>
      <c r="AN379" s="233"/>
      <c r="AO379" s="233"/>
      <c r="AP379" s="233"/>
      <c r="AQ379" s="233"/>
      <c r="AR379" s="233"/>
      <c r="AS379" s="233"/>
      <c r="AT379" s="233"/>
      <c r="AU379" s="233"/>
      <c r="AV379" s="53">
        <v>2993</v>
      </c>
      <c r="AW379" s="53">
        <v>3025</v>
      </c>
      <c r="AX379" s="53">
        <v>3040</v>
      </c>
      <c r="AY379" s="54">
        <v>3085</v>
      </c>
      <c r="DV379" s="287"/>
    </row>
    <row r="380" spans="2:135" ht="12.5" x14ac:dyDescent="0.25">
      <c r="B380" s="239"/>
      <c r="C380" s="51" t="s">
        <v>252</v>
      </c>
      <c r="D380" s="232"/>
      <c r="E380" s="233"/>
      <c r="F380" s="233"/>
      <c r="G380" s="233"/>
      <c r="H380" s="233"/>
      <c r="I380" s="233"/>
      <c r="J380" s="233"/>
      <c r="K380" s="233"/>
      <c r="L380" s="233"/>
      <c r="M380" s="233"/>
      <c r="N380" s="233"/>
      <c r="O380" s="231"/>
      <c r="P380" s="233"/>
      <c r="Q380" s="233"/>
      <c r="R380" s="233"/>
      <c r="S380" s="233"/>
      <c r="T380" s="233"/>
      <c r="U380" s="233"/>
      <c r="V380" s="233"/>
      <c r="W380" s="233"/>
      <c r="X380" s="233"/>
      <c r="Y380" s="233"/>
      <c r="Z380" s="233"/>
      <c r="AA380" s="231"/>
      <c r="AB380" s="233"/>
      <c r="AC380" s="233"/>
      <c r="AD380" s="233"/>
      <c r="AE380" s="233"/>
      <c r="AF380" s="233"/>
      <c r="AG380" s="233"/>
      <c r="AH380" s="233"/>
      <c r="AI380" s="233"/>
      <c r="AJ380" s="233"/>
      <c r="AK380" s="233"/>
      <c r="AL380" s="233"/>
      <c r="AM380" s="231"/>
      <c r="AN380" s="233"/>
      <c r="AO380" s="233"/>
      <c r="AP380" s="233"/>
      <c r="AQ380" s="233"/>
      <c r="AR380" s="233"/>
      <c r="AS380" s="233"/>
      <c r="AT380" s="233"/>
      <c r="AU380" s="233"/>
      <c r="AV380" s="53">
        <v>53</v>
      </c>
      <c r="AW380" s="53">
        <v>53</v>
      </c>
      <c r="AX380" s="53">
        <v>53</v>
      </c>
      <c r="AY380" s="54">
        <v>56</v>
      </c>
      <c r="BC380" s="287"/>
      <c r="BD380" s="287"/>
      <c r="BE380" s="287"/>
      <c r="BF380" s="287"/>
      <c r="BG380" s="287"/>
      <c r="BH380" s="287"/>
      <c r="BI380" s="287"/>
      <c r="BJ380" s="287"/>
      <c r="BK380" s="287"/>
      <c r="BL380" s="287"/>
      <c r="BM380" s="287"/>
      <c r="BN380" s="287"/>
      <c r="BO380" s="287"/>
      <c r="BP380" s="287"/>
      <c r="BQ380" s="287"/>
      <c r="BR380" s="287"/>
      <c r="BS380" s="287"/>
      <c r="BT380" s="287"/>
      <c r="BU380" s="287"/>
      <c r="BV380" s="287"/>
      <c r="BW380" s="287"/>
      <c r="BX380" s="287"/>
      <c r="BY380" s="287"/>
      <c r="BZ380" s="287"/>
      <c r="CA380" s="287"/>
      <c r="CB380" s="287"/>
      <c r="CC380" s="287"/>
      <c r="CD380" s="287"/>
      <c r="CE380" s="287"/>
      <c r="CF380" s="287"/>
      <c r="CG380" s="287"/>
      <c r="CH380" s="287"/>
      <c r="CI380" s="287"/>
      <c r="CJ380" s="287"/>
      <c r="CK380" s="287"/>
      <c r="CL380" s="287"/>
      <c r="CM380" s="287"/>
      <c r="CN380" s="287"/>
      <c r="CO380" s="287"/>
      <c r="CP380" s="287"/>
      <c r="CQ380" s="287"/>
      <c r="CR380" s="287"/>
      <c r="CS380" s="287"/>
      <c r="CT380" s="287"/>
      <c r="CU380" s="287"/>
      <c r="CV380" s="287"/>
      <c r="CW380" s="287"/>
      <c r="CX380" s="287"/>
      <c r="CY380" s="287"/>
      <c r="CZ380" s="287"/>
      <c r="DA380" s="287"/>
      <c r="DB380" s="287"/>
      <c r="DC380" s="287"/>
      <c r="DD380" s="287"/>
      <c r="DE380" s="287"/>
      <c r="DF380" s="287"/>
      <c r="DG380" s="287"/>
      <c r="DH380" s="287"/>
      <c r="DI380" s="287"/>
      <c r="DJ380" s="287"/>
      <c r="DK380" s="287"/>
      <c r="DL380" s="287"/>
      <c r="DM380" s="287"/>
      <c r="DN380" s="287"/>
      <c r="DO380" s="287"/>
      <c r="DP380" s="287"/>
      <c r="DQ380" s="287"/>
      <c r="DR380" s="287"/>
      <c r="DS380" s="287"/>
      <c r="DT380" s="287"/>
      <c r="DU380" s="287"/>
      <c r="DV380" s="287"/>
    </row>
    <row r="381" spans="2:135" ht="12.5" x14ac:dyDescent="0.25">
      <c r="B381" s="239"/>
      <c r="C381" s="51" t="s">
        <v>253</v>
      </c>
      <c r="D381" s="232"/>
      <c r="E381" s="233"/>
      <c r="F381" s="233"/>
      <c r="G381" s="233"/>
      <c r="H381" s="233"/>
      <c r="I381" s="233"/>
      <c r="J381" s="233"/>
      <c r="K381" s="233"/>
      <c r="L381" s="233"/>
      <c r="M381" s="233"/>
      <c r="N381" s="233"/>
      <c r="O381" s="231"/>
      <c r="P381" s="233"/>
      <c r="Q381" s="233"/>
      <c r="R381" s="233"/>
      <c r="S381" s="233"/>
      <c r="T381" s="233"/>
      <c r="U381" s="233"/>
      <c r="V381" s="233"/>
      <c r="W381" s="233"/>
      <c r="X381" s="233"/>
      <c r="Y381" s="233"/>
      <c r="Z381" s="233"/>
      <c r="AA381" s="231"/>
      <c r="AB381" s="233"/>
      <c r="AC381" s="233"/>
      <c r="AD381" s="233"/>
      <c r="AE381" s="233"/>
      <c r="AF381" s="233"/>
      <c r="AG381" s="233"/>
      <c r="AH381" s="233"/>
      <c r="AI381" s="233"/>
      <c r="AJ381" s="233"/>
      <c r="AK381" s="233"/>
      <c r="AL381" s="233"/>
      <c r="AM381" s="231"/>
      <c r="AN381" s="233"/>
      <c r="AO381" s="233"/>
      <c r="AP381" s="233"/>
      <c r="AQ381" s="233"/>
      <c r="AR381" s="233"/>
      <c r="AS381" s="233"/>
      <c r="AT381" s="233"/>
      <c r="AU381" s="233"/>
      <c r="AV381" s="53">
        <v>1395</v>
      </c>
      <c r="AW381" s="53">
        <v>1422</v>
      </c>
      <c r="AX381" s="53">
        <v>1340</v>
      </c>
      <c r="AY381" s="54">
        <v>1413</v>
      </c>
      <c r="BE381" s="287"/>
      <c r="BF381" s="287"/>
      <c r="BG381" s="287"/>
      <c r="BH381" s="287"/>
      <c r="BI381" s="287"/>
      <c r="BJ381" s="287"/>
      <c r="BK381" s="287"/>
      <c r="BL381" s="287"/>
      <c r="DK381" s="287"/>
      <c r="DL381" s="287"/>
      <c r="DM381" s="287"/>
      <c r="DN381" s="287"/>
      <c r="DO381" s="287"/>
      <c r="DP381" s="287"/>
      <c r="DQ381" s="287"/>
      <c r="DR381" s="287"/>
      <c r="DS381" s="287"/>
      <c r="DT381" s="287"/>
      <c r="DU381" s="287"/>
      <c r="DV381" s="287"/>
      <c r="DW381" s="287"/>
      <c r="DX381" s="287"/>
      <c r="DY381" s="287"/>
      <c r="DZ381" s="287"/>
      <c r="EA381" s="287"/>
      <c r="EB381" s="287"/>
      <c r="EC381" s="287"/>
      <c r="ED381" s="287"/>
    </row>
    <row r="382" spans="2:135" ht="12.5" x14ac:dyDescent="0.25">
      <c r="B382" s="239"/>
      <c r="C382" s="51" t="s">
        <v>254</v>
      </c>
      <c r="D382" s="232"/>
      <c r="E382" s="233"/>
      <c r="F382" s="233"/>
      <c r="G382" s="233"/>
      <c r="H382" s="233"/>
      <c r="I382" s="233"/>
      <c r="J382" s="233"/>
      <c r="K382" s="233"/>
      <c r="L382" s="233"/>
      <c r="M382" s="233"/>
      <c r="N382" s="233"/>
      <c r="O382" s="231"/>
      <c r="P382" s="233"/>
      <c r="Q382" s="233"/>
      <c r="R382" s="233"/>
      <c r="S382" s="233"/>
      <c r="T382" s="233"/>
      <c r="U382" s="233"/>
      <c r="V382" s="233"/>
      <c r="W382" s="233"/>
      <c r="X382" s="233"/>
      <c r="Y382" s="233"/>
      <c r="Z382" s="233"/>
      <c r="AA382" s="231"/>
      <c r="AB382" s="233"/>
      <c r="AC382" s="233"/>
      <c r="AD382" s="233"/>
      <c r="AE382" s="233"/>
      <c r="AF382" s="233"/>
      <c r="AG382" s="233"/>
      <c r="AH382" s="233"/>
      <c r="AI382" s="233"/>
      <c r="AJ382" s="233"/>
      <c r="AK382" s="233"/>
      <c r="AL382" s="233"/>
      <c r="AM382" s="231"/>
      <c r="AN382" s="233"/>
      <c r="AO382" s="233"/>
      <c r="AP382" s="233"/>
      <c r="AQ382" s="233"/>
      <c r="AR382" s="233"/>
      <c r="AS382" s="233"/>
      <c r="AT382" s="233"/>
      <c r="AU382" s="233"/>
      <c r="AV382" s="53">
        <v>112</v>
      </c>
      <c r="AW382" s="53">
        <v>112</v>
      </c>
      <c r="AX382" s="53">
        <v>109</v>
      </c>
      <c r="AY382" s="54">
        <v>110</v>
      </c>
      <c r="BE382" s="287"/>
      <c r="BF382" s="287"/>
      <c r="BG382" s="287"/>
      <c r="BH382" s="287"/>
      <c r="BI382" s="287"/>
      <c r="BJ382" s="287"/>
      <c r="BK382" s="287"/>
      <c r="BL382" s="287"/>
    </row>
    <row r="383" spans="2:135" ht="12.5" x14ac:dyDescent="0.25">
      <c r="B383" s="239"/>
      <c r="C383" s="51" t="s">
        <v>259</v>
      </c>
      <c r="D383" s="232"/>
      <c r="E383" s="233"/>
      <c r="F383" s="233"/>
      <c r="G383" s="233"/>
      <c r="H383" s="233"/>
      <c r="I383" s="233"/>
      <c r="J383" s="233"/>
      <c r="K383" s="233"/>
      <c r="L383" s="233"/>
      <c r="M383" s="233"/>
      <c r="N383" s="233"/>
      <c r="O383" s="231"/>
      <c r="P383" s="233"/>
      <c r="Q383" s="233"/>
      <c r="R383" s="233"/>
      <c r="S383" s="233"/>
      <c r="T383" s="233"/>
      <c r="U383" s="233"/>
      <c r="V383" s="233"/>
      <c r="W383" s="233"/>
      <c r="X383" s="233"/>
      <c r="Y383" s="233"/>
      <c r="Z383" s="233"/>
      <c r="AA383" s="231"/>
      <c r="AB383" s="233"/>
      <c r="AC383" s="233"/>
      <c r="AD383" s="233"/>
      <c r="AE383" s="233"/>
      <c r="AF383" s="233"/>
      <c r="AG383" s="233"/>
      <c r="AH383" s="233"/>
      <c r="AI383" s="233"/>
      <c r="AJ383" s="233"/>
      <c r="AK383" s="233"/>
      <c r="AL383" s="233"/>
      <c r="AM383" s="231"/>
      <c r="AN383" s="233"/>
      <c r="AO383" s="233"/>
      <c r="AP383" s="233"/>
      <c r="AQ383" s="233"/>
      <c r="AR383" s="233"/>
      <c r="AS383" s="233"/>
      <c r="AT383" s="233"/>
      <c r="AU383" s="233"/>
      <c r="AV383" s="53">
        <v>41</v>
      </c>
      <c r="AW383" s="53">
        <v>39</v>
      </c>
      <c r="AX383" s="53">
        <v>37</v>
      </c>
      <c r="AY383" s="54">
        <v>37</v>
      </c>
      <c r="BE383" s="287"/>
      <c r="BF383" s="287"/>
      <c r="BG383" s="287"/>
      <c r="BH383" s="287"/>
      <c r="BI383" s="287"/>
      <c r="BJ383" s="287"/>
    </row>
    <row r="384" spans="2:135" ht="12.5" x14ac:dyDescent="0.25">
      <c r="B384" s="239"/>
      <c r="C384" s="51" t="s">
        <v>271</v>
      </c>
      <c r="D384" s="232"/>
      <c r="E384" s="233"/>
      <c r="F384" s="233"/>
      <c r="G384" s="233"/>
      <c r="H384" s="233"/>
      <c r="I384" s="233"/>
      <c r="J384" s="233"/>
      <c r="K384" s="233"/>
      <c r="L384" s="233"/>
      <c r="M384" s="233"/>
      <c r="N384" s="233"/>
      <c r="O384" s="231"/>
      <c r="P384" s="233"/>
      <c r="Q384" s="233"/>
      <c r="R384" s="233"/>
      <c r="S384" s="233"/>
      <c r="T384" s="233"/>
      <c r="U384" s="233"/>
      <c r="V384" s="233"/>
      <c r="W384" s="233"/>
      <c r="X384" s="233"/>
      <c r="Y384" s="233"/>
      <c r="Z384" s="233"/>
      <c r="AA384" s="231"/>
      <c r="AB384" s="233"/>
      <c r="AC384" s="233"/>
      <c r="AD384" s="233"/>
      <c r="AE384" s="233"/>
      <c r="AF384" s="233"/>
      <c r="AG384" s="233"/>
      <c r="AH384" s="233"/>
      <c r="AI384" s="233"/>
      <c r="AJ384" s="233"/>
      <c r="AK384" s="233"/>
      <c r="AL384" s="233"/>
      <c r="AM384" s="231"/>
      <c r="AN384" s="233"/>
      <c r="AO384" s="233"/>
      <c r="AP384" s="233"/>
      <c r="AQ384" s="233"/>
      <c r="AR384" s="233"/>
      <c r="AS384" s="233"/>
      <c r="AT384" s="233"/>
      <c r="AU384" s="233"/>
      <c r="AV384" s="53">
        <v>8</v>
      </c>
      <c r="AW384" s="53">
        <v>8</v>
      </c>
      <c r="AX384" s="53">
        <v>8</v>
      </c>
      <c r="AY384" s="54">
        <v>8</v>
      </c>
    </row>
    <row r="385" spans="2:113" ht="12.5" x14ac:dyDescent="0.25">
      <c r="B385" s="239"/>
      <c r="C385" s="51" t="s">
        <v>272</v>
      </c>
      <c r="D385" s="232"/>
      <c r="E385" s="233"/>
      <c r="F385" s="233"/>
      <c r="G385" s="233"/>
      <c r="H385" s="233"/>
      <c r="I385" s="233"/>
      <c r="J385" s="233"/>
      <c r="K385" s="233"/>
      <c r="L385" s="233"/>
      <c r="M385" s="233"/>
      <c r="N385" s="233"/>
      <c r="O385" s="231"/>
      <c r="P385" s="233"/>
      <c r="Q385" s="233"/>
      <c r="R385" s="233"/>
      <c r="S385" s="233"/>
      <c r="T385" s="233"/>
      <c r="U385" s="233"/>
      <c r="V385" s="233"/>
      <c r="W385" s="233"/>
      <c r="X385" s="233"/>
      <c r="Y385" s="233"/>
      <c r="Z385" s="233"/>
      <c r="AA385" s="231"/>
      <c r="AB385" s="233"/>
      <c r="AC385" s="233"/>
      <c r="AD385" s="233"/>
      <c r="AE385" s="233"/>
      <c r="AF385" s="233"/>
      <c r="AG385" s="233"/>
      <c r="AH385" s="233"/>
      <c r="AI385" s="233"/>
      <c r="AJ385" s="233"/>
      <c r="AK385" s="233"/>
      <c r="AL385" s="233"/>
      <c r="AM385" s="231"/>
      <c r="AN385" s="233"/>
      <c r="AO385" s="233"/>
      <c r="AP385" s="233"/>
      <c r="AQ385" s="233"/>
      <c r="AR385" s="233"/>
      <c r="AS385" s="233"/>
      <c r="AT385" s="233"/>
      <c r="AU385" s="233"/>
      <c r="AV385" s="53">
        <v>30</v>
      </c>
      <c r="AW385" s="53">
        <v>30</v>
      </c>
      <c r="AX385" s="53">
        <v>30</v>
      </c>
      <c r="AY385" s="54">
        <v>30</v>
      </c>
    </row>
    <row r="386" spans="2:113" ht="12.5" x14ac:dyDescent="0.25">
      <c r="B386" s="239"/>
      <c r="C386" s="51" t="s">
        <v>273</v>
      </c>
      <c r="D386" s="232"/>
      <c r="E386" s="233"/>
      <c r="F386" s="233"/>
      <c r="G386" s="233"/>
      <c r="H386" s="233"/>
      <c r="I386" s="233"/>
      <c r="J386" s="233"/>
      <c r="K386" s="233"/>
      <c r="L386" s="233"/>
      <c r="M386" s="233"/>
      <c r="N386" s="233"/>
      <c r="O386" s="231"/>
      <c r="P386" s="233"/>
      <c r="Q386" s="233"/>
      <c r="R386" s="233"/>
      <c r="S386" s="233"/>
      <c r="T386" s="233"/>
      <c r="U386" s="233"/>
      <c r="V386" s="233"/>
      <c r="W386" s="233"/>
      <c r="X386" s="233"/>
      <c r="Y386" s="233"/>
      <c r="Z386" s="233"/>
      <c r="AA386" s="231"/>
      <c r="AB386" s="233"/>
      <c r="AC386" s="233"/>
      <c r="AD386" s="233"/>
      <c r="AE386" s="233"/>
      <c r="AF386" s="233"/>
      <c r="AG386" s="233"/>
      <c r="AH386" s="233"/>
      <c r="AI386" s="233"/>
      <c r="AJ386" s="233"/>
      <c r="AK386" s="233"/>
      <c r="AL386" s="233"/>
      <c r="AM386" s="231"/>
      <c r="AN386" s="233"/>
      <c r="AO386" s="233"/>
      <c r="AP386" s="233"/>
      <c r="AQ386" s="233"/>
      <c r="AR386" s="233"/>
      <c r="AS386" s="233"/>
      <c r="AT386" s="233"/>
      <c r="AU386" s="233"/>
      <c r="AV386" s="53">
        <v>75</v>
      </c>
      <c r="AW386" s="53">
        <v>74</v>
      </c>
      <c r="AX386" s="53">
        <v>74</v>
      </c>
      <c r="AY386" s="54">
        <v>74</v>
      </c>
    </row>
    <row r="387" spans="2:113" ht="12.5" x14ac:dyDescent="0.25">
      <c r="B387" s="239"/>
      <c r="C387" s="51" t="s">
        <v>275</v>
      </c>
      <c r="D387" s="232"/>
      <c r="E387" s="233"/>
      <c r="F387" s="233"/>
      <c r="G387" s="233"/>
      <c r="H387" s="233"/>
      <c r="I387" s="233"/>
      <c r="J387" s="233"/>
      <c r="K387" s="233"/>
      <c r="L387" s="233"/>
      <c r="M387" s="233"/>
      <c r="N387" s="233"/>
      <c r="O387" s="231"/>
      <c r="P387" s="233"/>
      <c r="Q387" s="233"/>
      <c r="R387" s="233"/>
      <c r="S387" s="233"/>
      <c r="T387" s="233"/>
      <c r="U387" s="233"/>
      <c r="V387" s="233"/>
      <c r="W387" s="233"/>
      <c r="X387" s="233"/>
      <c r="Y387" s="233"/>
      <c r="Z387" s="233"/>
      <c r="AA387" s="231"/>
      <c r="AB387" s="233"/>
      <c r="AC387" s="233"/>
      <c r="AD387" s="233"/>
      <c r="AE387" s="233"/>
      <c r="AF387" s="233"/>
      <c r="AG387" s="233"/>
      <c r="AH387" s="233"/>
      <c r="AI387" s="233"/>
      <c r="AJ387" s="233"/>
      <c r="AK387" s="233"/>
      <c r="AL387" s="233"/>
      <c r="AM387" s="231"/>
      <c r="AN387" s="233"/>
      <c r="AO387" s="233"/>
      <c r="AP387" s="233"/>
      <c r="AQ387" s="233"/>
      <c r="AR387" s="233"/>
      <c r="AS387" s="233"/>
      <c r="AT387" s="233"/>
      <c r="AU387" s="233"/>
      <c r="AV387" s="53">
        <v>127</v>
      </c>
      <c r="AW387" s="53">
        <v>152</v>
      </c>
      <c r="AX387" s="53">
        <v>123</v>
      </c>
      <c r="AY387" s="54">
        <v>121</v>
      </c>
    </row>
    <row r="388" spans="2:113" ht="12.5" x14ac:dyDescent="0.25">
      <c r="B388" s="239"/>
      <c r="C388" s="51" t="s">
        <v>276</v>
      </c>
      <c r="D388" s="232"/>
      <c r="E388" s="233"/>
      <c r="F388" s="233"/>
      <c r="G388" s="233"/>
      <c r="H388" s="233"/>
      <c r="I388" s="233"/>
      <c r="J388" s="233"/>
      <c r="K388" s="233"/>
      <c r="L388" s="233"/>
      <c r="M388" s="233"/>
      <c r="N388" s="233"/>
      <c r="O388" s="231"/>
      <c r="P388" s="233"/>
      <c r="Q388" s="233"/>
      <c r="R388" s="233"/>
      <c r="S388" s="233"/>
      <c r="T388" s="233"/>
      <c r="U388" s="233"/>
      <c r="V388" s="233"/>
      <c r="W388" s="233"/>
      <c r="X388" s="233"/>
      <c r="Y388" s="233"/>
      <c r="Z388" s="233"/>
      <c r="AA388" s="231"/>
      <c r="AB388" s="233"/>
      <c r="AC388" s="233"/>
      <c r="AD388" s="233"/>
      <c r="AE388" s="233"/>
      <c r="AF388" s="233"/>
      <c r="AG388" s="233"/>
      <c r="AH388" s="233"/>
      <c r="AI388" s="233"/>
      <c r="AJ388" s="233"/>
      <c r="AK388" s="233"/>
      <c r="AL388" s="233"/>
      <c r="AM388" s="231"/>
      <c r="AN388" s="233"/>
      <c r="AO388" s="233"/>
      <c r="AP388" s="233"/>
      <c r="AQ388" s="233"/>
      <c r="AR388" s="233"/>
      <c r="AS388" s="233"/>
      <c r="AT388" s="233"/>
      <c r="AU388" s="233"/>
      <c r="AV388" s="53">
        <v>42</v>
      </c>
      <c r="AW388" s="53">
        <v>42</v>
      </c>
      <c r="AX388" s="53">
        <v>43</v>
      </c>
      <c r="AY388" s="54">
        <v>43</v>
      </c>
    </row>
    <row r="389" spans="2:113" ht="12.5" x14ac:dyDescent="0.25">
      <c r="B389" s="239"/>
      <c r="C389" s="51" t="s">
        <v>279</v>
      </c>
      <c r="D389" s="232"/>
      <c r="E389" s="233"/>
      <c r="F389" s="233"/>
      <c r="G389" s="233"/>
      <c r="H389" s="233"/>
      <c r="I389" s="233"/>
      <c r="J389" s="233"/>
      <c r="K389" s="233"/>
      <c r="L389" s="233"/>
      <c r="M389" s="233"/>
      <c r="N389" s="233"/>
      <c r="O389" s="231"/>
      <c r="P389" s="233"/>
      <c r="Q389" s="233"/>
      <c r="R389" s="233"/>
      <c r="S389" s="233"/>
      <c r="T389" s="233"/>
      <c r="U389" s="233"/>
      <c r="V389" s="233"/>
      <c r="W389" s="233"/>
      <c r="X389" s="233"/>
      <c r="Y389" s="233"/>
      <c r="Z389" s="233"/>
      <c r="AA389" s="231"/>
      <c r="AB389" s="233"/>
      <c r="AC389" s="233"/>
      <c r="AD389" s="233"/>
      <c r="AE389" s="233"/>
      <c r="AF389" s="233"/>
      <c r="AG389" s="233"/>
      <c r="AH389" s="233"/>
      <c r="AI389" s="233"/>
      <c r="AJ389" s="233"/>
      <c r="AK389" s="233"/>
      <c r="AL389" s="233"/>
      <c r="AM389" s="231"/>
      <c r="AN389" s="233"/>
      <c r="AO389" s="233"/>
      <c r="AP389" s="233"/>
      <c r="AQ389" s="233"/>
      <c r="AR389" s="233"/>
      <c r="AS389" s="233"/>
      <c r="AT389" s="233"/>
      <c r="AU389" s="233"/>
      <c r="AV389" s="53">
        <v>346</v>
      </c>
      <c r="AW389" s="53">
        <v>354</v>
      </c>
      <c r="AX389" s="53">
        <v>356</v>
      </c>
      <c r="AY389" s="54">
        <v>348</v>
      </c>
    </row>
    <row r="390" spans="2:113" ht="12.5" x14ac:dyDescent="0.25">
      <c r="B390" s="239"/>
      <c r="C390" s="51" t="s">
        <v>280</v>
      </c>
      <c r="D390" s="232"/>
      <c r="E390" s="233"/>
      <c r="F390" s="233"/>
      <c r="G390" s="233"/>
      <c r="H390" s="233"/>
      <c r="I390" s="233"/>
      <c r="J390" s="233"/>
      <c r="K390" s="233"/>
      <c r="L390" s="233"/>
      <c r="M390" s="233"/>
      <c r="N390" s="233"/>
      <c r="O390" s="231"/>
      <c r="P390" s="233"/>
      <c r="Q390" s="233"/>
      <c r="R390" s="233"/>
      <c r="S390" s="233"/>
      <c r="T390" s="233"/>
      <c r="U390" s="233"/>
      <c r="V390" s="233"/>
      <c r="W390" s="233"/>
      <c r="X390" s="233"/>
      <c r="Y390" s="233"/>
      <c r="Z390" s="233"/>
      <c r="AA390" s="231"/>
      <c r="AB390" s="233"/>
      <c r="AC390" s="233"/>
      <c r="AD390" s="233"/>
      <c r="AE390" s="233"/>
      <c r="AF390" s="233"/>
      <c r="AG390" s="233"/>
      <c r="AH390" s="233"/>
      <c r="AI390" s="233"/>
      <c r="AJ390" s="233"/>
      <c r="AK390" s="233"/>
      <c r="AL390" s="233"/>
      <c r="AM390" s="231"/>
      <c r="AN390" s="233"/>
      <c r="AO390" s="233"/>
      <c r="AP390" s="233"/>
      <c r="AQ390" s="233"/>
      <c r="AR390" s="233"/>
      <c r="AS390" s="233"/>
      <c r="AT390" s="233"/>
      <c r="AU390" s="233"/>
      <c r="AV390" s="53">
        <v>137</v>
      </c>
      <c r="AW390" s="53">
        <v>144</v>
      </c>
      <c r="AX390" s="53">
        <v>138</v>
      </c>
      <c r="AY390" s="54">
        <v>139</v>
      </c>
    </row>
    <row r="391" spans="2:113" ht="12.5" x14ac:dyDescent="0.25">
      <c r="B391" s="239"/>
      <c r="C391" s="51" t="s">
        <v>281</v>
      </c>
      <c r="D391" s="232"/>
      <c r="E391" s="233"/>
      <c r="F391" s="233"/>
      <c r="G391" s="233"/>
      <c r="H391" s="233"/>
      <c r="I391" s="233"/>
      <c r="J391" s="233"/>
      <c r="K391" s="233"/>
      <c r="L391" s="233"/>
      <c r="M391" s="233"/>
      <c r="N391" s="233"/>
      <c r="O391" s="231"/>
      <c r="P391" s="233"/>
      <c r="Q391" s="233"/>
      <c r="R391" s="233"/>
      <c r="S391" s="233"/>
      <c r="T391" s="233"/>
      <c r="U391" s="233"/>
      <c r="V391" s="233"/>
      <c r="W391" s="233"/>
      <c r="X391" s="233"/>
      <c r="Y391" s="233"/>
      <c r="Z391" s="233"/>
      <c r="AA391" s="231"/>
      <c r="AB391" s="233"/>
      <c r="AC391" s="233"/>
      <c r="AD391" s="233"/>
      <c r="AE391" s="233"/>
      <c r="AF391" s="233"/>
      <c r="AG391" s="233"/>
      <c r="AH391" s="233"/>
      <c r="AI391" s="233"/>
      <c r="AJ391" s="233"/>
      <c r="AK391" s="233"/>
      <c r="AL391" s="233"/>
      <c r="AM391" s="231"/>
      <c r="AN391" s="233"/>
      <c r="AO391" s="233"/>
      <c r="AP391" s="233"/>
      <c r="AQ391" s="233"/>
      <c r="AR391" s="233"/>
      <c r="AS391" s="233"/>
      <c r="AT391" s="233"/>
      <c r="AU391" s="233"/>
      <c r="AV391" s="53">
        <v>24</v>
      </c>
      <c r="AW391" s="53">
        <v>24</v>
      </c>
      <c r="AX391" s="53">
        <v>24</v>
      </c>
      <c r="AY391" s="54">
        <v>24</v>
      </c>
    </row>
    <row r="392" spans="2:113" ht="12.5" x14ac:dyDescent="0.25">
      <c r="B392" s="239"/>
      <c r="C392" s="51" t="s">
        <v>282</v>
      </c>
      <c r="D392" s="232"/>
      <c r="E392" s="233"/>
      <c r="F392" s="233"/>
      <c r="G392" s="233"/>
      <c r="H392" s="233"/>
      <c r="I392" s="233"/>
      <c r="J392" s="233"/>
      <c r="K392" s="233"/>
      <c r="L392" s="233"/>
      <c r="M392" s="233"/>
      <c r="N392" s="233"/>
      <c r="O392" s="231"/>
      <c r="P392" s="233"/>
      <c r="Q392" s="233"/>
      <c r="R392" s="233"/>
      <c r="S392" s="233"/>
      <c r="T392" s="233"/>
      <c r="U392" s="233"/>
      <c r="V392" s="233"/>
      <c r="W392" s="233"/>
      <c r="X392" s="233"/>
      <c r="Y392" s="233"/>
      <c r="Z392" s="233"/>
      <c r="AA392" s="231"/>
      <c r="AB392" s="233"/>
      <c r="AC392" s="233"/>
      <c r="AD392" s="233"/>
      <c r="AE392" s="233"/>
      <c r="AF392" s="233"/>
      <c r="AG392" s="233"/>
      <c r="AH392" s="233"/>
      <c r="AI392" s="233"/>
      <c r="AJ392" s="233"/>
      <c r="AK392" s="233"/>
      <c r="AL392" s="233"/>
      <c r="AM392" s="231"/>
      <c r="AN392" s="233"/>
      <c r="AO392" s="233"/>
      <c r="AP392" s="233"/>
      <c r="AQ392" s="233"/>
      <c r="AR392" s="233"/>
      <c r="AS392" s="233"/>
      <c r="AT392" s="233"/>
      <c r="AU392" s="233"/>
      <c r="AV392" s="53">
        <v>4078</v>
      </c>
      <c r="AW392" s="53">
        <v>4243</v>
      </c>
      <c r="AX392" s="53">
        <v>4279</v>
      </c>
      <c r="AY392" s="54">
        <v>4327</v>
      </c>
    </row>
    <row r="393" spans="2:113" ht="12.5" x14ac:dyDescent="0.25">
      <c r="B393" s="239"/>
      <c r="C393" s="51" t="s">
        <v>283</v>
      </c>
      <c r="D393" s="232"/>
      <c r="E393" s="233"/>
      <c r="F393" s="233"/>
      <c r="G393" s="233"/>
      <c r="H393" s="233"/>
      <c r="I393" s="233"/>
      <c r="J393" s="233"/>
      <c r="K393" s="233"/>
      <c r="L393" s="233"/>
      <c r="M393" s="233"/>
      <c r="N393" s="233"/>
      <c r="O393" s="231"/>
      <c r="P393" s="233"/>
      <c r="Q393" s="233"/>
      <c r="R393" s="233"/>
      <c r="S393" s="233"/>
      <c r="T393" s="233"/>
      <c r="U393" s="233"/>
      <c r="V393" s="233"/>
      <c r="W393" s="233"/>
      <c r="X393" s="233"/>
      <c r="Y393" s="233"/>
      <c r="Z393" s="233"/>
      <c r="AA393" s="231"/>
      <c r="AB393" s="233"/>
      <c r="AC393" s="233"/>
      <c r="AD393" s="233"/>
      <c r="AE393" s="233"/>
      <c r="AF393" s="233"/>
      <c r="AG393" s="233"/>
      <c r="AH393" s="233"/>
      <c r="AI393" s="233"/>
      <c r="AJ393" s="233"/>
      <c r="AK393" s="233"/>
      <c r="AL393" s="233"/>
      <c r="AM393" s="231"/>
      <c r="AN393" s="233"/>
      <c r="AO393" s="233"/>
      <c r="AP393" s="233"/>
      <c r="AQ393" s="233"/>
      <c r="AR393" s="233"/>
      <c r="AS393" s="233"/>
      <c r="AT393" s="233"/>
      <c r="AU393" s="233"/>
      <c r="AV393" s="53">
        <v>32</v>
      </c>
      <c r="AW393" s="53">
        <v>32</v>
      </c>
      <c r="AX393" s="53">
        <v>33</v>
      </c>
      <c r="AY393" s="54">
        <v>33</v>
      </c>
    </row>
    <row r="394" spans="2:113" ht="12.5" x14ac:dyDescent="0.25">
      <c r="B394" s="239"/>
      <c r="C394" s="51" t="s">
        <v>284</v>
      </c>
      <c r="D394" s="232"/>
      <c r="E394" s="233"/>
      <c r="F394" s="233"/>
      <c r="G394" s="233"/>
      <c r="H394" s="233"/>
      <c r="I394" s="233"/>
      <c r="J394" s="233"/>
      <c r="K394" s="233"/>
      <c r="L394" s="233"/>
      <c r="M394" s="233"/>
      <c r="N394" s="233"/>
      <c r="O394" s="231"/>
      <c r="P394" s="233"/>
      <c r="Q394" s="233"/>
      <c r="R394" s="233"/>
      <c r="S394" s="233"/>
      <c r="T394" s="233"/>
      <c r="U394" s="233"/>
      <c r="V394" s="233"/>
      <c r="W394" s="233"/>
      <c r="X394" s="233"/>
      <c r="Y394" s="233"/>
      <c r="Z394" s="233"/>
      <c r="AA394" s="231"/>
      <c r="AB394" s="233"/>
      <c r="AC394" s="233"/>
      <c r="AD394" s="233"/>
      <c r="AE394" s="233"/>
      <c r="AF394" s="233"/>
      <c r="AG394" s="233"/>
      <c r="AH394" s="233"/>
      <c r="AI394" s="233"/>
      <c r="AJ394" s="233"/>
      <c r="AK394" s="233"/>
      <c r="AL394" s="233"/>
      <c r="AM394" s="231"/>
      <c r="AN394" s="233"/>
      <c r="AO394" s="233"/>
      <c r="AP394" s="233"/>
      <c r="AQ394" s="233"/>
      <c r="AR394" s="233"/>
      <c r="AS394" s="233"/>
      <c r="AT394" s="233"/>
      <c r="AU394" s="233"/>
      <c r="AV394" s="53">
        <v>86</v>
      </c>
      <c r="AW394" s="53">
        <v>84</v>
      </c>
      <c r="AX394" s="53">
        <v>80</v>
      </c>
      <c r="AY394" s="54">
        <v>77</v>
      </c>
    </row>
    <row r="395" spans="2:113" ht="12.5" x14ac:dyDescent="0.25">
      <c r="B395" s="239"/>
      <c r="C395" s="51" t="s">
        <v>285</v>
      </c>
      <c r="D395" s="232"/>
      <c r="E395" s="233"/>
      <c r="F395" s="233"/>
      <c r="G395" s="233"/>
      <c r="H395" s="233"/>
      <c r="I395" s="233"/>
      <c r="J395" s="233"/>
      <c r="K395" s="233"/>
      <c r="L395" s="233"/>
      <c r="M395" s="233"/>
      <c r="N395" s="233"/>
      <c r="O395" s="231"/>
      <c r="P395" s="233"/>
      <c r="Q395" s="233"/>
      <c r="R395" s="233"/>
      <c r="S395" s="233"/>
      <c r="T395" s="233"/>
      <c r="U395" s="233"/>
      <c r="V395" s="233"/>
      <c r="W395" s="233"/>
      <c r="X395" s="233"/>
      <c r="Y395" s="233"/>
      <c r="Z395" s="233"/>
      <c r="AA395" s="231"/>
      <c r="AB395" s="233"/>
      <c r="AC395" s="233"/>
      <c r="AD395" s="233"/>
      <c r="AE395" s="233"/>
      <c r="AF395" s="233"/>
      <c r="AG395" s="233"/>
      <c r="AH395" s="233"/>
      <c r="AI395" s="233"/>
      <c r="AJ395" s="233"/>
      <c r="AK395" s="233"/>
      <c r="AL395" s="233"/>
      <c r="AM395" s="231"/>
      <c r="AN395" s="233"/>
      <c r="AO395" s="233"/>
      <c r="AP395" s="233"/>
      <c r="AQ395" s="233"/>
      <c r="AR395" s="233"/>
      <c r="AS395" s="233"/>
      <c r="AT395" s="233"/>
      <c r="AU395" s="233"/>
      <c r="AV395" s="53">
        <v>24</v>
      </c>
      <c r="AW395" s="53">
        <v>24</v>
      </c>
      <c r="AX395" s="53">
        <v>24</v>
      </c>
      <c r="AY395" s="54">
        <v>24</v>
      </c>
    </row>
    <row r="396" spans="2:113" ht="12.5" x14ac:dyDescent="0.25">
      <c r="B396" s="239"/>
      <c r="C396" s="51" t="s">
        <v>293</v>
      </c>
      <c r="D396" s="232"/>
      <c r="E396" s="233"/>
      <c r="F396" s="233"/>
      <c r="G396" s="233"/>
      <c r="H396" s="233"/>
      <c r="I396" s="233"/>
      <c r="J396" s="233"/>
      <c r="K396" s="233"/>
      <c r="L396" s="233"/>
      <c r="M396" s="233"/>
      <c r="N396" s="233"/>
      <c r="O396" s="231"/>
      <c r="P396" s="233"/>
      <c r="Q396" s="233"/>
      <c r="R396" s="233"/>
      <c r="S396" s="233"/>
      <c r="T396" s="233"/>
      <c r="U396" s="233"/>
      <c r="V396" s="233"/>
      <c r="W396" s="233"/>
      <c r="X396" s="233"/>
      <c r="Y396" s="233"/>
      <c r="Z396" s="233"/>
      <c r="AA396" s="231"/>
      <c r="AB396" s="233"/>
      <c r="AC396" s="233"/>
      <c r="AD396" s="233"/>
      <c r="AE396" s="233"/>
      <c r="AF396" s="233"/>
      <c r="AG396" s="233"/>
      <c r="AH396" s="233"/>
      <c r="AI396" s="233"/>
      <c r="AJ396" s="233"/>
      <c r="AK396" s="233"/>
      <c r="AL396" s="233"/>
      <c r="AM396" s="231"/>
      <c r="AN396" s="233"/>
      <c r="AO396" s="233"/>
      <c r="AP396" s="233"/>
      <c r="AQ396" s="233"/>
      <c r="AR396" s="233"/>
      <c r="AS396" s="233"/>
      <c r="AT396" s="233"/>
      <c r="AU396" s="233"/>
      <c r="AV396" s="53">
        <v>1</v>
      </c>
      <c r="AW396" s="53">
        <v>1</v>
      </c>
      <c r="AX396" s="53">
        <v>1</v>
      </c>
      <c r="AY396" s="54">
        <v>1</v>
      </c>
    </row>
    <row r="397" spans="2:113" ht="13" thickBot="1" x14ac:dyDescent="0.3">
      <c r="B397" s="240"/>
      <c r="C397" s="56" t="s">
        <v>296</v>
      </c>
      <c r="D397" s="236"/>
      <c r="E397" s="237"/>
      <c r="F397" s="237"/>
      <c r="G397" s="237"/>
      <c r="H397" s="237"/>
      <c r="I397" s="237"/>
      <c r="J397" s="237"/>
      <c r="K397" s="237"/>
      <c r="L397" s="237"/>
      <c r="M397" s="237"/>
      <c r="N397" s="237"/>
      <c r="O397" s="235"/>
      <c r="P397" s="237"/>
      <c r="Q397" s="237"/>
      <c r="R397" s="237"/>
      <c r="S397" s="237"/>
      <c r="T397" s="237"/>
      <c r="U397" s="237"/>
      <c r="V397" s="237"/>
      <c r="W397" s="237"/>
      <c r="X397" s="237"/>
      <c r="Y397" s="237"/>
      <c r="Z397" s="237"/>
      <c r="AA397" s="235"/>
      <c r="AB397" s="237"/>
      <c r="AC397" s="237"/>
      <c r="AD397" s="237"/>
      <c r="AE397" s="237"/>
      <c r="AF397" s="237"/>
      <c r="AG397" s="237"/>
      <c r="AH397" s="237"/>
      <c r="AI397" s="237"/>
      <c r="AJ397" s="237"/>
      <c r="AK397" s="237"/>
      <c r="AL397" s="237"/>
      <c r="AM397" s="235"/>
      <c r="AN397" s="237"/>
      <c r="AO397" s="237"/>
      <c r="AP397" s="237"/>
      <c r="AQ397" s="237"/>
      <c r="AR397" s="237"/>
      <c r="AS397" s="237"/>
      <c r="AT397" s="237"/>
      <c r="AU397" s="237"/>
      <c r="AV397" s="58">
        <v>1367</v>
      </c>
      <c r="AW397" s="58">
        <v>1403</v>
      </c>
      <c r="AX397" s="58">
        <v>1401</v>
      </c>
      <c r="AY397" s="59">
        <v>1447</v>
      </c>
    </row>
    <row r="398" spans="2:113" ht="13" thickBot="1" x14ac:dyDescent="0.3">
      <c r="B398" s="60" t="s">
        <v>512</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67">SUM(AV377:AV397)</f>
        <v>47748</v>
      </c>
      <c r="AW398" s="63">
        <f t="shared" si="67"/>
        <v>48212</v>
      </c>
      <c r="AX398" s="63">
        <f t="shared" si="67"/>
        <v>48559</v>
      </c>
      <c r="AY398" s="64">
        <f t="shared" si="67"/>
        <v>49189</v>
      </c>
    </row>
    <row r="399" spans="2:113" ht="13" thickBot="1" x14ac:dyDescent="0.3">
      <c r="B399" s="219" t="s">
        <v>453</v>
      </c>
      <c r="C399" s="220"/>
      <c r="D399" s="221">
        <f t="shared" ref="D399:AU399" si="68">+D18+D28+D39+D56+D95+D129+D160+D215+D248+D280+D292+D304+D358+D371+D376</f>
        <v>2189053</v>
      </c>
      <c r="E399" s="222">
        <f t="shared" si="68"/>
        <v>2174670</v>
      </c>
      <c r="F399" s="222">
        <f t="shared" si="68"/>
        <v>2216501</v>
      </c>
      <c r="G399" s="222">
        <f t="shared" si="68"/>
        <v>2248512</v>
      </c>
      <c r="H399" s="222">
        <f t="shared" si="68"/>
        <v>2269245</v>
      </c>
      <c r="I399" s="222">
        <f t="shared" si="68"/>
        <v>2272989</v>
      </c>
      <c r="J399" s="222">
        <f t="shared" si="68"/>
        <v>2309042</v>
      </c>
      <c r="K399" s="222">
        <f t="shared" si="68"/>
        <v>2339397</v>
      </c>
      <c r="L399" s="222">
        <f t="shared" si="68"/>
        <v>2351532</v>
      </c>
      <c r="M399" s="222">
        <f t="shared" si="68"/>
        <v>2369533</v>
      </c>
      <c r="N399" s="222">
        <f t="shared" si="68"/>
        <v>2380818</v>
      </c>
      <c r="O399" s="223">
        <f t="shared" si="68"/>
        <v>2381713</v>
      </c>
      <c r="P399" s="222">
        <f t="shared" si="68"/>
        <v>2389689</v>
      </c>
      <c r="Q399" s="222">
        <f t="shared" si="68"/>
        <v>2392920</v>
      </c>
      <c r="R399" s="222">
        <f t="shared" si="68"/>
        <v>2404202</v>
      </c>
      <c r="S399" s="222">
        <f t="shared" si="68"/>
        <v>2433154</v>
      </c>
      <c r="T399" s="222">
        <f t="shared" si="68"/>
        <v>2476671</v>
      </c>
      <c r="U399" s="222">
        <f t="shared" si="68"/>
        <v>2490564</v>
      </c>
      <c r="V399" s="222">
        <f t="shared" si="68"/>
        <v>2519149</v>
      </c>
      <c r="W399" s="222">
        <f t="shared" si="68"/>
        <v>2523362</v>
      </c>
      <c r="X399" s="222">
        <f t="shared" si="68"/>
        <v>2549588</v>
      </c>
      <c r="Y399" s="222">
        <f t="shared" si="68"/>
        <v>2564789</v>
      </c>
      <c r="Z399" s="222">
        <f t="shared" si="68"/>
        <v>2574044</v>
      </c>
      <c r="AA399" s="223">
        <f t="shared" si="68"/>
        <v>2576737</v>
      </c>
      <c r="AB399" s="222">
        <f t="shared" si="68"/>
        <v>2577396</v>
      </c>
      <c r="AC399" s="222">
        <f t="shared" si="68"/>
        <v>2594211</v>
      </c>
      <c r="AD399" s="222">
        <f t="shared" si="68"/>
        <v>2616842</v>
      </c>
      <c r="AE399" s="222">
        <f t="shared" si="68"/>
        <v>2633509</v>
      </c>
      <c r="AF399" s="222">
        <f t="shared" si="68"/>
        <v>2657385</v>
      </c>
      <c r="AG399" s="222">
        <f t="shared" si="68"/>
        <v>2669025</v>
      </c>
      <c r="AH399" s="222">
        <f t="shared" si="68"/>
        <v>2681769</v>
      </c>
      <c r="AI399" s="222">
        <f t="shared" si="68"/>
        <v>2700082</v>
      </c>
      <c r="AJ399" s="222">
        <f t="shared" si="68"/>
        <v>2715144</v>
      </c>
      <c r="AK399" s="222">
        <f t="shared" si="68"/>
        <v>2715649</v>
      </c>
      <c r="AL399" s="222">
        <f t="shared" si="68"/>
        <v>2713702</v>
      </c>
      <c r="AM399" s="223">
        <f t="shared" si="68"/>
        <v>2714470</v>
      </c>
      <c r="AN399" s="222">
        <f t="shared" si="68"/>
        <v>2715878</v>
      </c>
      <c r="AO399" s="222">
        <f t="shared" si="68"/>
        <v>2709394</v>
      </c>
      <c r="AP399" s="222">
        <f t="shared" si="68"/>
        <v>2736887</v>
      </c>
      <c r="AQ399" s="222">
        <f t="shared" si="68"/>
        <v>2753815</v>
      </c>
      <c r="AR399" s="222">
        <f t="shared" si="68"/>
        <v>2766345</v>
      </c>
      <c r="AS399" s="222">
        <f t="shared" si="68"/>
        <v>2781609</v>
      </c>
      <c r="AT399" s="222">
        <f t="shared" si="68"/>
        <v>2794195</v>
      </c>
      <c r="AU399" s="222">
        <f t="shared" si="68"/>
        <v>2818645</v>
      </c>
      <c r="AV399" s="222">
        <f t="shared" ref="AV399:AY399" si="69">+AV18+AV28+AV39+AV56+AV95+AV129+AV160+AV215+AV248+AV280+AV292+AV304+AV358+AV371+AV376+AV398</f>
        <v>2833749</v>
      </c>
      <c r="AW399" s="222">
        <f t="shared" si="69"/>
        <v>2821479</v>
      </c>
      <c r="AX399" s="222">
        <f t="shared" si="69"/>
        <v>2832289</v>
      </c>
      <c r="AY399" s="223">
        <f t="shared" si="69"/>
        <v>2851719</v>
      </c>
    </row>
    <row r="400" spans="2:113" ht="12.5" x14ac:dyDescent="0.25">
      <c r="B400" s="25" t="s">
        <v>23</v>
      </c>
      <c r="DI400" s="287"/>
    </row>
    <row r="401" spans="12:117" ht="12.5" x14ac:dyDescent="0.25">
      <c r="L401" s="287"/>
      <c r="M401" s="287"/>
      <c r="N401" s="287"/>
      <c r="O401" s="287"/>
      <c r="P401" s="287"/>
      <c r="Q401" s="287"/>
      <c r="R401" s="287"/>
      <c r="S401" s="287"/>
      <c r="T401" s="287"/>
      <c r="U401" s="287"/>
      <c r="V401" s="287"/>
      <c r="W401" s="287"/>
      <c r="X401" s="287"/>
      <c r="Y401" s="287"/>
      <c r="Z401" s="287"/>
      <c r="AA401" s="287"/>
      <c r="AB401" s="287"/>
      <c r="AC401" s="287"/>
      <c r="AD401" s="287"/>
      <c r="AE401" s="287"/>
      <c r="AF401" s="287"/>
      <c r="AG401" s="287"/>
      <c r="AH401" s="287"/>
      <c r="AI401" s="287"/>
      <c r="AJ401" s="287"/>
      <c r="AK401" s="287"/>
      <c r="AL401" s="287"/>
      <c r="AM401" s="287"/>
      <c r="AN401" s="287"/>
      <c r="AO401" s="287"/>
      <c r="AP401" s="287"/>
      <c r="CY401" s="287"/>
      <c r="CZ401" s="287"/>
      <c r="DJ401" s="287"/>
      <c r="DK401" s="287"/>
      <c r="DL401" s="287"/>
      <c r="DM401" s="287"/>
    </row>
    <row r="402" spans="12:117" ht="12.5" x14ac:dyDescent="0.25">
      <c r="L402" s="287"/>
      <c r="M402" s="287"/>
      <c r="N402" s="287"/>
      <c r="O402" s="287"/>
      <c r="P402" s="287"/>
      <c r="Q402" s="287"/>
      <c r="R402" s="287"/>
      <c r="S402" s="287"/>
      <c r="T402" s="287"/>
      <c r="U402" s="287"/>
      <c r="V402" s="287"/>
      <c r="W402" s="287"/>
      <c r="X402" s="287"/>
      <c r="AB402" s="287"/>
      <c r="AC402" s="287"/>
      <c r="AD402" s="287"/>
      <c r="AE402" s="287"/>
      <c r="AF402" s="287"/>
      <c r="AG402" s="287"/>
      <c r="AH402" s="287"/>
      <c r="AI402" s="287"/>
      <c r="AJ402" s="287"/>
      <c r="AK402" s="287"/>
      <c r="AL402" s="287"/>
      <c r="AM402" s="287"/>
      <c r="AN402" s="287"/>
      <c r="AO402" s="287"/>
      <c r="AP402" s="287"/>
      <c r="AQ402" s="287"/>
      <c r="AR402" s="287"/>
      <c r="AS402" s="287"/>
      <c r="AT402" s="287"/>
      <c r="AU402" s="287"/>
      <c r="AV402" s="287"/>
      <c r="AW402" s="287"/>
      <c r="AX402" s="287"/>
      <c r="AY402" s="287"/>
      <c r="BM402" s="287"/>
      <c r="BN402" s="287"/>
      <c r="BO402" s="287"/>
      <c r="BP402" s="287"/>
      <c r="BQ402" s="287"/>
      <c r="BR402" s="287"/>
      <c r="BS402" s="287"/>
      <c r="BT402" s="287"/>
      <c r="BU402" s="287"/>
      <c r="BV402" s="287"/>
      <c r="BW402" s="287"/>
      <c r="BX402" s="287"/>
      <c r="BY402" s="287"/>
      <c r="BZ402" s="287"/>
      <c r="CA402" s="287"/>
      <c r="CB402" s="287"/>
      <c r="CC402" s="287"/>
      <c r="CD402" s="287"/>
      <c r="CE402" s="287"/>
      <c r="CF402" s="287"/>
      <c r="CG402" s="287"/>
      <c r="CH402" s="287"/>
      <c r="CI402" s="287"/>
      <c r="CJ402" s="287"/>
      <c r="CK402" s="287"/>
      <c r="CL402" s="287"/>
      <c r="CM402" s="287"/>
      <c r="CN402" s="287"/>
      <c r="CO402" s="287"/>
      <c r="CP402" s="287"/>
      <c r="CQ402" s="287"/>
      <c r="CR402" s="287"/>
      <c r="CS402" s="287"/>
      <c r="CT402" s="287"/>
      <c r="CU402" s="287"/>
      <c r="CV402" s="287"/>
      <c r="CW402" s="287"/>
      <c r="CX402" s="287"/>
      <c r="CY402" s="287"/>
      <c r="CZ402" s="287"/>
      <c r="DA402" s="287"/>
      <c r="DB402" s="287"/>
      <c r="DC402" s="287"/>
      <c r="DD402" s="287"/>
      <c r="DE402" s="287"/>
      <c r="DF402" s="287"/>
      <c r="DG402" s="287"/>
      <c r="DH402" s="287"/>
      <c r="DI402" s="287"/>
      <c r="DJ402" s="287"/>
    </row>
    <row r="403" spans="12:117" ht="12.5" x14ac:dyDescent="0.25">
      <c r="L403" s="287"/>
      <c r="P403" s="287"/>
      <c r="Q403" s="287"/>
      <c r="R403" s="287"/>
      <c r="S403" s="287"/>
      <c r="T403" s="287"/>
      <c r="U403" s="287"/>
      <c r="X403" s="287"/>
      <c r="Y403" s="287"/>
      <c r="Z403" s="287"/>
      <c r="AA403" s="287"/>
      <c r="AB403" s="287"/>
      <c r="AC403" s="287"/>
      <c r="AD403" s="287"/>
      <c r="AE403" s="287"/>
      <c r="AF403" s="287"/>
      <c r="AG403" s="287"/>
      <c r="AN403" s="287"/>
      <c r="AO403" s="287"/>
      <c r="AP403" s="287"/>
      <c r="AQ403" s="287"/>
      <c r="AR403" s="287"/>
      <c r="AS403" s="287"/>
      <c r="AT403" s="287"/>
      <c r="AU403" s="287"/>
      <c r="AV403" s="287"/>
      <c r="AW403" s="287"/>
      <c r="AX403" s="287"/>
      <c r="AY403" s="287"/>
    </row>
    <row r="404" spans="12:117" ht="12.5" x14ac:dyDescent="0.25"/>
    <row r="405" spans="12:117" ht="12.5" x14ac:dyDescent="0.25"/>
    <row r="406" spans="12:117" ht="12.5" x14ac:dyDescent="0.25">
      <c r="AN406" s="287"/>
      <c r="AO406" s="287"/>
      <c r="AP406" s="287"/>
      <c r="AQ406" s="287"/>
      <c r="AR406" s="287"/>
      <c r="AS406" s="287"/>
      <c r="AT406" s="287"/>
      <c r="AU406" s="287"/>
      <c r="AV406" s="287"/>
    </row>
    <row r="407" spans="12:117" ht="12.5" x14ac:dyDescent="0.25"/>
    <row r="408" spans="12:117" ht="12.5" x14ac:dyDescent="0.25"/>
    <row r="409" spans="12:117" ht="12.5" x14ac:dyDescent="0.25"/>
    <row r="410" spans="12:117" ht="12.5" x14ac:dyDescent="0.25"/>
    <row r="411" spans="12:117" ht="12.5" x14ac:dyDescent="0.25"/>
    <row r="412" spans="12:117" ht="12.5" x14ac:dyDescent="0.25"/>
    <row r="413" spans="12:117" ht="12.5" x14ac:dyDescent="0.25"/>
    <row r="414" spans="12:117" ht="12.5" x14ac:dyDescent="0.25"/>
    <row r="415" spans="12:117" ht="12.5" x14ac:dyDescent="0.25"/>
    <row r="416" spans="12:117" ht="12.5" x14ac:dyDescent="0.25"/>
    <row r="417" ht="12.5" x14ac:dyDescent="0.25"/>
    <row r="418" ht="12.5"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sheetData>
  <mergeCells count="11">
    <mergeCell ref="DK8:DV8"/>
    <mergeCell ref="CA8:CL8"/>
    <mergeCell ref="CM8:CX8"/>
    <mergeCell ref="CY8:DJ8"/>
    <mergeCell ref="DW8:EE8"/>
    <mergeCell ref="BO8:BZ8"/>
    <mergeCell ref="D8:O8"/>
    <mergeCell ref="P8:AA8"/>
    <mergeCell ref="AB8:AM8"/>
    <mergeCell ref="AN8:AY8"/>
    <mergeCell ref="BC8:BN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96"/>
  <sheetViews>
    <sheetView showGridLines="0" topLeftCell="A196" zoomScaleNormal="100" zoomScaleSheetLayoutView="100" workbookViewId="0">
      <selection activeCell="I199" sqref="I199"/>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467</v>
      </c>
    </row>
    <row r="3" spans="1:14" ht="14" x14ac:dyDescent="0.3">
      <c r="B3" s="80" t="s">
        <v>468</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7" t="s">
        <v>0</v>
      </c>
      <c r="C7" s="197" t="s">
        <v>31</v>
      </c>
      <c r="D7" s="192" t="s">
        <v>464</v>
      </c>
      <c r="E7" s="193" t="s">
        <v>465</v>
      </c>
      <c r="F7" s="194" t="s">
        <v>466</v>
      </c>
      <c r="G7" s="191" t="s">
        <v>77</v>
      </c>
      <c r="H7" s="1"/>
      <c r="I7" s="1"/>
      <c r="J7" s="1"/>
      <c r="K7" s="1"/>
      <c r="M7" s="6"/>
      <c r="N7" s="6"/>
    </row>
    <row r="8" spans="1:14" ht="13" thickBot="1" x14ac:dyDescent="0.3">
      <c r="A8" s="36"/>
      <c r="B8" s="41">
        <v>2009</v>
      </c>
      <c r="C8" s="41" t="s">
        <v>37</v>
      </c>
      <c r="D8" s="152">
        <v>1477476</v>
      </c>
      <c r="E8" s="153">
        <v>177195</v>
      </c>
      <c r="F8" s="153">
        <v>5</v>
      </c>
      <c r="G8" s="154">
        <f t="shared" ref="G8:G20" si="0">SUM(D8:F8)</f>
        <v>1654676</v>
      </c>
      <c r="H8" s="1"/>
      <c r="I8" s="1"/>
      <c r="J8" s="1"/>
      <c r="K8" s="1"/>
      <c r="M8" s="6"/>
      <c r="N8" s="6"/>
    </row>
    <row r="9" spans="1:14" ht="12.5" x14ac:dyDescent="0.25">
      <c r="A9" s="36"/>
      <c r="B9" s="22">
        <v>2010</v>
      </c>
      <c r="C9" s="22" t="s">
        <v>38</v>
      </c>
      <c r="D9" s="155">
        <v>1485282</v>
      </c>
      <c r="E9" s="147">
        <v>176372</v>
      </c>
      <c r="F9" s="147">
        <v>3</v>
      </c>
      <c r="G9" s="156">
        <f t="shared" si="0"/>
        <v>1661657</v>
      </c>
      <c r="H9" s="1"/>
      <c r="I9" s="1"/>
      <c r="J9" s="1"/>
      <c r="K9" s="1"/>
      <c r="M9" s="6"/>
      <c r="N9" s="6"/>
    </row>
    <row r="10" spans="1:14" ht="12.5" x14ac:dyDescent="0.25">
      <c r="A10" s="36"/>
      <c r="B10" s="34"/>
      <c r="C10" s="22" t="s">
        <v>39</v>
      </c>
      <c r="D10" s="155">
        <v>1486701</v>
      </c>
      <c r="E10" s="147">
        <v>175961</v>
      </c>
      <c r="F10" s="147">
        <v>12</v>
      </c>
      <c r="G10" s="156">
        <f t="shared" si="0"/>
        <v>1662674</v>
      </c>
      <c r="H10" s="1"/>
      <c r="I10" s="1"/>
      <c r="J10" s="1"/>
      <c r="K10" s="1"/>
      <c r="M10" s="6"/>
      <c r="N10" s="6"/>
    </row>
    <row r="11" spans="1:14" ht="12.5" x14ac:dyDescent="0.25">
      <c r="A11" s="36"/>
      <c r="B11" s="34"/>
      <c r="C11" s="22" t="s">
        <v>40</v>
      </c>
      <c r="D11" s="155">
        <v>1497243</v>
      </c>
      <c r="E11" s="147">
        <v>175538</v>
      </c>
      <c r="F11" s="147">
        <v>14</v>
      </c>
      <c r="G11" s="156">
        <f t="shared" si="0"/>
        <v>1672795</v>
      </c>
      <c r="H11" s="1"/>
      <c r="I11" s="1"/>
      <c r="J11" s="1"/>
      <c r="K11" s="1"/>
      <c r="M11" s="6"/>
      <c r="N11" s="6"/>
    </row>
    <row r="12" spans="1:14" ht="12.5" x14ac:dyDescent="0.25">
      <c r="A12" s="36"/>
      <c r="B12" s="34"/>
      <c r="C12" s="22" t="s">
        <v>41</v>
      </c>
      <c r="D12" s="155">
        <v>1471317</v>
      </c>
      <c r="E12" s="147">
        <v>224650</v>
      </c>
      <c r="F12" s="147">
        <v>8</v>
      </c>
      <c r="G12" s="156">
        <f t="shared" si="0"/>
        <v>1695975</v>
      </c>
      <c r="H12" s="1"/>
      <c r="I12" s="1"/>
      <c r="J12" s="1"/>
      <c r="K12" s="1"/>
      <c r="M12" s="6"/>
      <c r="N12" s="6"/>
    </row>
    <row r="13" spans="1:14" ht="12.5" x14ac:dyDescent="0.25">
      <c r="A13" s="36"/>
      <c r="B13" s="34"/>
      <c r="C13" s="22" t="s">
        <v>42</v>
      </c>
      <c r="D13" s="155">
        <v>1492145</v>
      </c>
      <c r="E13" s="147">
        <v>225250</v>
      </c>
      <c r="F13" s="147">
        <v>122</v>
      </c>
      <c r="G13" s="156">
        <f t="shared" si="0"/>
        <v>1717517</v>
      </c>
      <c r="H13" s="1"/>
      <c r="I13" s="1"/>
      <c r="J13" s="1"/>
      <c r="K13" s="1"/>
      <c r="M13" s="6"/>
      <c r="N13" s="6"/>
    </row>
    <row r="14" spans="1:14" ht="12.5" x14ac:dyDescent="0.25">
      <c r="A14" s="36"/>
      <c r="B14" s="34"/>
      <c r="C14" s="22" t="s">
        <v>43</v>
      </c>
      <c r="D14" s="155">
        <v>1489212</v>
      </c>
      <c r="E14" s="147">
        <v>225246</v>
      </c>
      <c r="F14" s="147">
        <v>117</v>
      </c>
      <c r="G14" s="156">
        <f t="shared" si="0"/>
        <v>1714575</v>
      </c>
      <c r="H14" s="1"/>
      <c r="I14" s="1"/>
      <c r="J14" s="1"/>
      <c r="K14" s="1"/>
      <c r="M14" s="6"/>
      <c r="N14" s="6"/>
    </row>
    <row r="15" spans="1:14" ht="12.5" x14ac:dyDescent="0.25">
      <c r="A15" s="36"/>
      <c r="B15" s="34"/>
      <c r="C15" s="22" t="s">
        <v>32</v>
      </c>
      <c r="D15" s="155">
        <v>1509696</v>
      </c>
      <c r="E15" s="147">
        <v>226532</v>
      </c>
      <c r="F15" s="147">
        <v>42</v>
      </c>
      <c r="G15" s="156">
        <f t="shared" si="0"/>
        <v>1736270</v>
      </c>
      <c r="H15" s="1"/>
      <c r="I15" s="1"/>
      <c r="J15" s="1"/>
      <c r="K15" s="1"/>
      <c r="M15" s="6"/>
      <c r="N15" s="6"/>
    </row>
    <row r="16" spans="1:14" ht="12.5" x14ac:dyDescent="0.25">
      <c r="A16" s="36"/>
      <c r="B16" s="34"/>
      <c r="C16" s="22" t="s">
        <v>33</v>
      </c>
      <c r="D16" s="155">
        <v>1531476</v>
      </c>
      <c r="E16" s="147">
        <v>227746</v>
      </c>
      <c r="F16" s="147">
        <v>49</v>
      </c>
      <c r="G16" s="156">
        <f t="shared" si="0"/>
        <v>1759271</v>
      </c>
      <c r="H16" s="1"/>
      <c r="I16" s="1"/>
      <c r="J16" s="1"/>
      <c r="K16" s="1"/>
      <c r="M16" s="6"/>
      <c r="N16" s="6"/>
    </row>
    <row r="17" spans="1:14" ht="12.5" x14ac:dyDescent="0.25">
      <c r="A17" s="36"/>
      <c r="B17" s="34"/>
      <c r="C17" s="22" t="s">
        <v>34</v>
      </c>
      <c r="D17" s="155">
        <v>1547203</v>
      </c>
      <c r="E17" s="147">
        <v>228292</v>
      </c>
      <c r="F17" s="147"/>
      <c r="G17" s="156">
        <f t="shared" si="0"/>
        <v>1775495</v>
      </c>
      <c r="H17" s="1"/>
      <c r="I17" s="1"/>
      <c r="J17" s="1"/>
      <c r="K17" s="1"/>
      <c r="M17" s="6"/>
      <c r="N17" s="6"/>
    </row>
    <row r="18" spans="1:14" ht="12.5" x14ac:dyDescent="0.25">
      <c r="A18" s="36"/>
      <c r="B18" s="34"/>
      <c r="C18" s="22" t="s">
        <v>35</v>
      </c>
      <c r="D18" s="155">
        <v>1543081</v>
      </c>
      <c r="E18" s="147">
        <v>229632</v>
      </c>
      <c r="F18" s="147"/>
      <c r="G18" s="156">
        <f t="shared" si="0"/>
        <v>1772713</v>
      </c>
      <c r="H18" s="1"/>
      <c r="I18" s="1"/>
      <c r="J18" s="1"/>
      <c r="K18" s="1"/>
      <c r="M18" s="6"/>
      <c r="N18" s="6"/>
    </row>
    <row r="19" spans="1:14" ht="12.5" x14ac:dyDescent="0.25">
      <c r="A19" s="36"/>
      <c r="B19" s="34"/>
      <c r="C19" s="22" t="s">
        <v>36</v>
      </c>
      <c r="D19" s="155">
        <v>1556044</v>
      </c>
      <c r="E19" s="147">
        <v>230528</v>
      </c>
      <c r="F19" s="147"/>
      <c r="G19" s="156">
        <f t="shared" si="0"/>
        <v>1786572</v>
      </c>
      <c r="H19" s="1"/>
      <c r="I19" s="1"/>
      <c r="J19" s="1"/>
      <c r="K19" s="1"/>
      <c r="M19" s="6"/>
      <c r="N19" s="6"/>
    </row>
    <row r="20" spans="1:14" ht="13" thickBot="1" x14ac:dyDescent="0.3">
      <c r="A20" s="36"/>
      <c r="B20" s="35"/>
      <c r="C20" s="27" t="s">
        <v>37</v>
      </c>
      <c r="D20" s="157">
        <v>1558739</v>
      </c>
      <c r="E20" s="150">
        <v>230616</v>
      </c>
      <c r="F20" s="150"/>
      <c r="G20" s="158">
        <f t="shared" si="0"/>
        <v>1789355</v>
      </c>
      <c r="H20" s="1"/>
      <c r="I20" s="1"/>
      <c r="J20" s="1"/>
      <c r="K20" s="1"/>
      <c r="M20" s="6"/>
      <c r="N20" s="6"/>
    </row>
    <row r="21" spans="1:14" ht="12.5" x14ac:dyDescent="0.25">
      <c r="A21" s="36"/>
      <c r="B21" s="22">
        <v>2011</v>
      </c>
      <c r="C21" s="22" t="s">
        <v>38</v>
      </c>
      <c r="D21" s="155">
        <v>1561162</v>
      </c>
      <c r="E21" s="147">
        <v>228347</v>
      </c>
      <c r="F21" s="147"/>
      <c r="G21" s="156">
        <f t="shared" ref="G21:G26" si="1">SUM(D21:F21)</f>
        <v>1789509</v>
      </c>
      <c r="H21" s="1"/>
      <c r="I21" s="1"/>
      <c r="J21" s="1"/>
      <c r="K21" s="1"/>
      <c r="M21" s="6"/>
      <c r="N21" s="6"/>
    </row>
    <row r="22" spans="1:14" ht="12.5" x14ac:dyDescent="0.25">
      <c r="A22" s="36"/>
      <c r="B22" s="34"/>
      <c r="C22" s="22" t="s">
        <v>39</v>
      </c>
      <c r="D22" s="155">
        <v>1556649</v>
      </c>
      <c r="E22" s="147">
        <v>237904</v>
      </c>
      <c r="F22" s="147"/>
      <c r="G22" s="156">
        <f t="shared" si="1"/>
        <v>1794553</v>
      </c>
      <c r="H22" s="1"/>
      <c r="I22" s="1"/>
      <c r="J22" s="1"/>
      <c r="K22" s="1"/>
      <c r="M22" s="6"/>
      <c r="N22" s="6"/>
    </row>
    <row r="23" spans="1:14" ht="12.5" x14ac:dyDescent="0.25">
      <c r="A23" s="36"/>
      <c r="B23" s="34"/>
      <c r="C23" s="22" t="s">
        <v>40</v>
      </c>
      <c r="D23" s="155">
        <v>1586815</v>
      </c>
      <c r="E23" s="147">
        <v>239004</v>
      </c>
      <c r="F23" s="147"/>
      <c r="G23" s="156">
        <f t="shared" si="1"/>
        <v>1825819</v>
      </c>
      <c r="H23" s="1"/>
      <c r="I23" s="1"/>
      <c r="J23" s="1"/>
      <c r="K23" s="1"/>
      <c r="M23" s="6"/>
      <c r="N23" s="6"/>
    </row>
    <row r="24" spans="1:14" ht="12.5" x14ac:dyDescent="0.25">
      <c r="A24" s="36"/>
      <c r="B24" s="22"/>
      <c r="C24" s="22" t="s">
        <v>41</v>
      </c>
      <c r="D24" s="155">
        <v>1619438</v>
      </c>
      <c r="E24" s="147">
        <v>241240</v>
      </c>
      <c r="F24" s="147"/>
      <c r="G24" s="156">
        <f t="shared" si="1"/>
        <v>1860678</v>
      </c>
      <c r="H24" s="1"/>
      <c r="I24" s="1"/>
      <c r="J24" s="1"/>
      <c r="K24" s="1"/>
      <c r="M24" s="6"/>
      <c r="N24" s="6"/>
    </row>
    <row r="25" spans="1:14" ht="12.5" x14ac:dyDescent="0.25">
      <c r="A25" s="36"/>
      <c r="B25" s="34"/>
      <c r="C25" s="22" t="s">
        <v>42</v>
      </c>
      <c r="D25" s="155">
        <v>1649339</v>
      </c>
      <c r="E25" s="147">
        <v>242659</v>
      </c>
      <c r="F25" s="147"/>
      <c r="G25" s="156">
        <f t="shared" si="1"/>
        <v>1891998</v>
      </c>
      <c r="H25" s="1"/>
      <c r="I25" s="1"/>
      <c r="J25" s="1"/>
      <c r="K25" s="1"/>
      <c r="M25" s="6"/>
      <c r="N25" s="6"/>
    </row>
    <row r="26" spans="1:14" ht="12.5" x14ac:dyDescent="0.25">
      <c r="A26" s="36"/>
      <c r="B26" s="34"/>
      <c r="C26" s="22" t="s">
        <v>43</v>
      </c>
      <c r="D26" s="155">
        <v>1670239</v>
      </c>
      <c r="E26" s="147">
        <v>245252</v>
      </c>
      <c r="F26" s="147"/>
      <c r="G26" s="156">
        <f t="shared" si="1"/>
        <v>1915491</v>
      </c>
      <c r="H26" s="1"/>
      <c r="I26" s="1"/>
      <c r="J26" s="1"/>
      <c r="K26" s="1"/>
      <c r="M26" s="6"/>
      <c r="N26" s="6"/>
    </row>
    <row r="27" spans="1:14" ht="12.5" x14ac:dyDescent="0.25">
      <c r="A27" s="36"/>
      <c r="B27" s="22"/>
      <c r="C27" s="22" t="s">
        <v>32</v>
      </c>
      <c r="D27" s="155">
        <v>1690195</v>
      </c>
      <c r="E27" s="147">
        <v>246651</v>
      </c>
      <c r="F27" s="147"/>
      <c r="G27" s="156">
        <f t="shared" ref="G27:G32" si="2">SUM(D27:F27)</f>
        <v>1936846</v>
      </c>
      <c r="H27" s="1"/>
      <c r="I27" s="1"/>
      <c r="J27" s="1"/>
      <c r="K27" s="1"/>
      <c r="M27" s="6"/>
      <c r="N27" s="6"/>
    </row>
    <row r="28" spans="1:14" ht="12.5" x14ac:dyDescent="0.25">
      <c r="A28" s="36"/>
      <c r="B28" s="34"/>
      <c r="C28" s="22" t="s">
        <v>33</v>
      </c>
      <c r="D28" s="155">
        <v>1713735</v>
      </c>
      <c r="E28" s="147">
        <v>248153</v>
      </c>
      <c r="F28" s="147"/>
      <c r="G28" s="156">
        <f t="shared" si="2"/>
        <v>1961888</v>
      </c>
      <c r="H28" s="1"/>
      <c r="I28" s="1"/>
      <c r="J28" s="1"/>
      <c r="K28" s="1"/>
      <c r="M28" s="6"/>
      <c r="N28" s="6"/>
    </row>
    <row r="29" spans="1:14" ht="12.5" x14ac:dyDescent="0.25">
      <c r="A29" s="36"/>
      <c r="B29" s="34"/>
      <c r="C29" s="22" t="s">
        <v>34</v>
      </c>
      <c r="D29" s="155">
        <v>1727056</v>
      </c>
      <c r="E29" s="147">
        <v>250544</v>
      </c>
      <c r="F29" s="147"/>
      <c r="G29" s="156">
        <f t="shared" si="2"/>
        <v>1977600</v>
      </c>
      <c r="H29" s="1"/>
      <c r="I29" s="1"/>
      <c r="J29" s="1"/>
      <c r="K29" s="1"/>
      <c r="M29" s="6"/>
      <c r="N29" s="6"/>
    </row>
    <row r="30" spans="1:14" ht="12.5" x14ac:dyDescent="0.25">
      <c r="A30" s="36"/>
      <c r="B30" s="22"/>
      <c r="C30" s="22" t="s">
        <v>35</v>
      </c>
      <c r="D30" s="155">
        <v>1739106</v>
      </c>
      <c r="E30" s="147">
        <v>251589</v>
      </c>
      <c r="F30" s="147"/>
      <c r="G30" s="156">
        <f t="shared" si="2"/>
        <v>1990695</v>
      </c>
      <c r="H30" s="1"/>
      <c r="I30" s="1"/>
      <c r="J30" s="1"/>
      <c r="K30" s="1"/>
      <c r="M30" s="6"/>
      <c r="N30" s="6"/>
    </row>
    <row r="31" spans="1:14" ht="12.5" x14ac:dyDescent="0.25">
      <c r="A31" s="36"/>
      <c r="B31" s="34"/>
      <c r="C31" s="22" t="s">
        <v>36</v>
      </c>
      <c r="D31" s="155">
        <v>1751574</v>
      </c>
      <c r="E31" s="147">
        <v>255390</v>
      </c>
      <c r="F31" s="147"/>
      <c r="G31" s="156">
        <f t="shared" si="2"/>
        <v>2006964</v>
      </c>
      <c r="H31" s="1"/>
      <c r="I31" s="1"/>
      <c r="J31" s="1"/>
      <c r="K31" s="1"/>
      <c r="M31" s="6"/>
      <c r="N31" s="6"/>
    </row>
    <row r="32" spans="1:14" ht="13" thickBot="1" x14ac:dyDescent="0.3">
      <c r="A32" s="36"/>
      <c r="B32" s="35"/>
      <c r="C32" s="27" t="s">
        <v>37</v>
      </c>
      <c r="D32" s="157">
        <v>1755028</v>
      </c>
      <c r="E32" s="150">
        <v>256216</v>
      </c>
      <c r="F32" s="150"/>
      <c r="G32" s="158">
        <f t="shared" si="2"/>
        <v>2011244</v>
      </c>
      <c r="H32" s="1"/>
      <c r="I32" s="1"/>
      <c r="J32" s="1"/>
      <c r="K32" s="1"/>
      <c r="M32" s="6"/>
      <c r="N32" s="6"/>
    </row>
    <row r="33" spans="1:14" ht="12.5" x14ac:dyDescent="0.25">
      <c r="A33" s="36"/>
      <c r="B33" s="21">
        <v>2012</v>
      </c>
      <c r="C33" s="21" t="s">
        <v>38</v>
      </c>
      <c r="D33" s="159">
        <v>1742248</v>
      </c>
      <c r="E33" s="144">
        <v>262820</v>
      </c>
      <c r="F33" s="144"/>
      <c r="G33" s="160">
        <f t="shared" ref="G33:G38" si="3">SUM(D33:F33)</f>
        <v>2005068</v>
      </c>
      <c r="H33" s="1"/>
      <c r="I33" s="1"/>
      <c r="J33" s="1"/>
      <c r="K33" s="1"/>
      <c r="M33" s="6"/>
      <c r="N33" s="6"/>
    </row>
    <row r="34" spans="1:14" ht="12.5" x14ac:dyDescent="0.25">
      <c r="A34" s="36"/>
      <c r="B34" s="34"/>
      <c r="C34" s="22" t="s">
        <v>39</v>
      </c>
      <c r="D34" s="155">
        <v>1746197</v>
      </c>
      <c r="E34" s="147">
        <v>265439</v>
      </c>
      <c r="F34" s="147"/>
      <c r="G34" s="156">
        <f t="shared" si="3"/>
        <v>2011636</v>
      </c>
      <c r="H34" s="1"/>
      <c r="I34" s="1"/>
      <c r="J34" s="1"/>
      <c r="K34" s="1"/>
      <c r="M34" s="6"/>
      <c r="N34" s="6"/>
    </row>
    <row r="35" spans="1:14" ht="12.5" x14ac:dyDescent="0.25">
      <c r="A35" s="36"/>
      <c r="B35" s="34"/>
      <c r="C35" s="22" t="s">
        <v>40</v>
      </c>
      <c r="D35" s="155">
        <v>1746551</v>
      </c>
      <c r="E35" s="147">
        <v>267681</v>
      </c>
      <c r="F35" s="147">
        <v>110</v>
      </c>
      <c r="G35" s="156">
        <f t="shared" si="3"/>
        <v>2014342</v>
      </c>
      <c r="H35" s="1"/>
      <c r="I35" s="1"/>
      <c r="J35" s="1"/>
      <c r="K35" s="1"/>
      <c r="M35" s="6"/>
      <c r="N35" s="6"/>
    </row>
    <row r="36" spans="1:14" ht="12.5" x14ac:dyDescent="0.25">
      <c r="A36" s="36"/>
      <c r="B36" s="22"/>
      <c r="C36" s="22" t="s">
        <v>41</v>
      </c>
      <c r="D36" s="155">
        <v>1783330</v>
      </c>
      <c r="E36" s="147">
        <v>269738</v>
      </c>
      <c r="F36" s="147">
        <v>108</v>
      </c>
      <c r="G36" s="156">
        <f t="shared" si="3"/>
        <v>2053176</v>
      </c>
      <c r="H36" s="1"/>
      <c r="I36" s="1"/>
      <c r="J36" s="1"/>
      <c r="K36" s="1"/>
      <c r="M36" s="6"/>
      <c r="N36" s="6"/>
    </row>
    <row r="37" spans="1:14" ht="12.5" x14ac:dyDescent="0.25">
      <c r="A37" s="36"/>
      <c r="B37" s="34"/>
      <c r="C37" s="22" t="s">
        <v>42</v>
      </c>
      <c r="D37" s="155">
        <v>1806625</v>
      </c>
      <c r="E37" s="147">
        <v>271861</v>
      </c>
      <c r="F37" s="147">
        <v>110</v>
      </c>
      <c r="G37" s="156">
        <f t="shared" si="3"/>
        <v>2078596</v>
      </c>
      <c r="H37" s="1"/>
      <c r="I37" s="1"/>
      <c r="J37" s="1"/>
      <c r="K37" s="1"/>
      <c r="M37" s="6"/>
      <c r="N37" s="6"/>
    </row>
    <row r="38" spans="1:14" ht="12.5" x14ac:dyDescent="0.25">
      <c r="A38" s="36"/>
      <c r="B38" s="34"/>
      <c r="C38" s="22" t="s">
        <v>43</v>
      </c>
      <c r="D38" s="155">
        <v>1806585</v>
      </c>
      <c r="E38" s="147">
        <v>273827</v>
      </c>
      <c r="F38" s="147">
        <v>110</v>
      </c>
      <c r="G38" s="156">
        <f t="shared" si="3"/>
        <v>2080522</v>
      </c>
      <c r="H38" s="1"/>
      <c r="I38" s="1"/>
      <c r="J38" s="1"/>
      <c r="K38" s="1"/>
      <c r="M38" s="6"/>
      <c r="N38" s="6"/>
    </row>
    <row r="39" spans="1:14" ht="12.5" x14ac:dyDescent="0.25">
      <c r="A39" s="36"/>
      <c r="B39" s="34"/>
      <c r="C39" s="22" t="s">
        <v>32</v>
      </c>
      <c r="D39" s="155">
        <v>1830219</v>
      </c>
      <c r="E39" s="147">
        <v>276256</v>
      </c>
      <c r="F39" s="147"/>
      <c r="G39" s="156">
        <f t="shared" ref="G39:G47" si="4">SUM(D39:F39)</f>
        <v>2106475</v>
      </c>
      <c r="H39" s="1"/>
      <c r="I39" s="1"/>
      <c r="J39" s="1"/>
      <c r="K39" s="1"/>
      <c r="M39" s="6"/>
      <c r="N39" s="6"/>
    </row>
    <row r="40" spans="1:14" ht="12.5" x14ac:dyDescent="0.25">
      <c r="A40" s="36"/>
      <c r="B40" s="34"/>
      <c r="C40" s="22" t="s">
        <v>33</v>
      </c>
      <c r="D40" s="155">
        <v>1856687</v>
      </c>
      <c r="E40" s="147">
        <v>279669</v>
      </c>
      <c r="F40" s="147"/>
      <c r="G40" s="156">
        <f t="shared" si="4"/>
        <v>2136356</v>
      </c>
      <c r="H40" s="1"/>
      <c r="I40" s="1"/>
      <c r="J40" s="1"/>
      <c r="K40" s="1"/>
      <c r="M40" s="6"/>
      <c r="N40" s="6"/>
    </row>
    <row r="41" spans="1:14" ht="12.5" x14ac:dyDescent="0.25">
      <c r="A41" s="36"/>
      <c r="B41" s="22"/>
      <c r="C41" s="22" t="s">
        <v>34</v>
      </c>
      <c r="D41" s="155">
        <v>1861019</v>
      </c>
      <c r="E41" s="147">
        <v>280957</v>
      </c>
      <c r="F41" s="147"/>
      <c r="G41" s="156">
        <f t="shared" si="4"/>
        <v>2141976</v>
      </c>
      <c r="H41" s="1"/>
      <c r="I41" s="1"/>
      <c r="J41" s="1"/>
      <c r="K41" s="1"/>
      <c r="M41" s="6"/>
      <c r="N41" s="6"/>
    </row>
    <row r="42" spans="1:14" ht="12.5" x14ac:dyDescent="0.25">
      <c r="A42" s="36"/>
      <c r="B42" s="22"/>
      <c r="C42" s="22" t="s">
        <v>35</v>
      </c>
      <c r="D42" s="155">
        <v>1877995</v>
      </c>
      <c r="E42" s="147">
        <v>283158</v>
      </c>
      <c r="F42" s="147"/>
      <c r="G42" s="156">
        <f t="shared" si="4"/>
        <v>2161153</v>
      </c>
      <c r="H42" s="1"/>
      <c r="I42" s="1"/>
      <c r="J42" s="1"/>
      <c r="K42" s="1"/>
      <c r="M42" s="6"/>
      <c r="N42" s="6"/>
    </row>
    <row r="43" spans="1:14" ht="12.5" x14ac:dyDescent="0.25">
      <c r="A43" s="36"/>
      <c r="B43" s="34"/>
      <c r="C43" s="22" t="s">
        <v>36</v>
      </c>
      <c r="D43" s="155">
        <v>1886859</v>
      </c>
      <c r="E43" s="147">
        <v>280649</v>
      </c>
      <c r="F43" s="147"/>
      <c r="G43" s="156">
        <f t="shared" si="4"/>
        <v>2167508</v>
      </c>
      <c r="H43" s="1"/>
      <c r="I43" s="1"/>
      <c r="J43" s="1"/>
      <c r="K43" s="1"/>
      <c r="M43" s="6"/>
      <c r="N43" s="6"/>
    </row>
    <row r="44" spans="1:14" ht="13" thickBot="1" x14ac:dyDescent="0.3">
      <c r="A44" s="36"/>
      <c r="B44" s="35"/>
      <c r="C44" s="27" t="s">
        <v>37</v>
      </c>
      <c r="D44" s="157">
        <v>1885140</v>
      </c>
      <c r="E44" s="150">
        <v>281190</v>
      </c>
      <c r="F44" s="150"/>
      <c r="G44" s="158">
        <f t="shared" si="4"/>
        <v>2166330</v>
      </c>
      <c r="H44" s="1"/>
      <c r="I44" s="1"/>
      <c r="J44" s="1"/>
      <c r="K44" s="1"/>
      <c r="M44" s="6"/>
      <c r="N44" s="6"/>
    </row>
    <row r="45" spans="1:14" ht="12.5" x14ac:dyDescent="0.25">
      <c r="A45" s="36"/>
      <c r="B45" s="21">
        <v>2013</v>
      </c>
      <c r="C45" s="21" t="s">
        <v>38</v>
      </c>
      <c r="D45" s="159">
        <v>1889760</v>
      </c>
      <c r="E45" s="144">
        <v>285116</v>
      </c>
      <c r="F45" s="144"/>
      <c r="G45" s="160">
        <f t="shared" si="4"/>
        <v>2174876</v>
      </c>
      <c r="H45" s="1"/>
      <c r="I45" s="1"/>
      <c r="J45" s="1"/>
      <c r="K45" s="1"/>
      <c r="M45" s="6"/>
      <c r="N45" s="6"/>
    </row>
    <row r="46" spans="1:14" ht="12.5" x14ac:dyDescent="0.25">
      <c r="A46" s="36"/>
      <c r="B46" s="34"/>
      <c r="C46" s="22" t="s">
        <v>39</v>
      </c>
      <c r="D46" s="155">
        <v>1894935</v>
      </c>
      <c r="E46" s="147">
        <v>285058</v>
      </c>
      <c r="F46" s="147"/>
      <c r="G46" s="156">
        <f t="shared" si="4"/>
        <v>2179993</v>
      </c>
      <c r="H46" s="1"/>
      <c r="I46" s="1"/>
      <c r="J46" s="1"/>
      <c r="K46" s="1"/>
      <c r="M46" s="6"/>
      <c r="N46" s="6"/>
    </row>
    <row r="47" spans="1:14" ht="12.5" x14ac:dyDescent="0.25">
      <c r="A47" s="36"/>
      <c r="B47" s="34"/>
      <c r="C47" s="22" t="s">
        <v>40</v>
      </c>
      <c r="D47" s="155">
        <v>1940292</v>
      </c>
      <c r="E47" s="147">
        <v>280316</v>
      </c>
      <c r="F47" s="147"/>
      <c r="G47" s="156">
        <f t="shared" si="4"/>
        <v>2220608</v>
      </c>
      <c r="H47" s="6"/>
      <c r="I47" s="1"/>
      <c r="J47" s="1"/>
      <c r="K47" s="1"/>
      <c r="M47" s="6"/>
      <c r="N47" s="6"/>
    </row>
    <row r="48" spans="1:14" ht="12.5" x14ac:dyDescent="0.25">
      <c r="A48" s="36"/>
      <c r="B48" s="22"/>
      <c r="C48" s="22" t="s">
        <v>41</v>
      </c>
      <c r="D48" s="155">
        <v>1934230</v>
      </c>
      <c r="E48" s="147">
        <v>276009</v>
      </c>
      <c r="F48" s="147"/>
      <c r="G48" s="156">
        <f t="shared" ref="G48:G59" si="5">SUM(D48:F48)</f>
        <v>2210239</v>
      </c>
      <c r="H48" s="6"/>
      <c r="I48" s="1"/>
      <c r="J48" s="1"/>
      <c r="K48" s="1"/>
      <c r="M48" s="6"/>
      <c r="N48" s="6"/>
    </row>
    <row r="49" spans="1:14" ht="12.5" x14ac:dyDescent="0.25">
      <c r="A49" s="36"/>
      <c r="B49" s="34"/>
      <c r="C49" s="22" t="s">
        <v>42</v>
      </c>
      <c r="D49" s="155">
        <v>1955107</v>
      </c>
      <c r="E49" s="147">
        <v>274611</v>
      </c>
      <c r="F49" s="147"/>
      <c r="G49" s="156">
        <f t="shared" si="5"/>
        <v>2229718</v>
      </c>
      <c r="H49" s="6"/>
      <c r="I49" s="1"/>
      <c r="J49" s="1"/>
      <c r="K49" s="1"/>
      <c r="M49" s="6"/>
      <c r="N49" s="6"/>
    </row>
    <row r="50" spans="1:14" ht="12.5" x14ac:dyDescent="0.25">
      <c r="A50" s="36"/>
      <c r="B50" s="34"/>
      <c r="C50" s="22" t="s">
        <v>43</v>
      </c>
      <c r="D50" s="155">
        <v>1963081</v>
      </c>
      <c r="E50" s="147">
        <v>276320</v>
      </c>
      <c r="F50" s="147"/>
      <c r="G50" s="156">
        <f t="shared" si="5"/>
        <v>2239401</v>
      </c>
      <c r="H50" s="6"/>
      <c r="I50" s="1"/>
      <c r="J50" s="1"/>
      <c r="K50" s="1"/>
      <c r="M50" s="6"/>
      <c r="N50" s="6"/>
    </row>
    <row r="51" spans="1:14" ht="12.5" x14ac:dyDescent="0.25">
      <c r="A51" s="36"/>
      <c r="B51" s="22"/>
      <c r="C51" s="22" t="s">
        <v>32</v>
      </c>
      <c r="D51" s="155">
        <v>1983576</v>
      </c>
      <c r="E51" s="147">
        <v>279555</v>
      </c>
      <c r="F51" s="147"/>
      <c r="G51" s="156">
        <f t="shared" si="5"/>
        <v>2263131</v>
      </c>
      <c r="H51" s="6"/>
      <c r="I51" s="1"/>
      <c r="J51" s="1"/>
      <c r="K51" s="1"/>
      <c r="M51" s="6"/>
      <c r="N51" s="6"/>
    </row>
    <row r="52" spans="1:14" ht="12.5" x14ac:dyDescent="0.25">
      <c r="A52" s="36"/>
      <c r="B52" s="34"/>
      <c r="C52" s="22" t="s">
        <v>33</v>
      </c>
      <c r="D52" s="155">
        <v>1982756</v>
      </c>
      <c r="E52" s="147">
        <v>281657</v>
      </c>
      <c r="F52" s="147"/>
      <c r="G52" s="156">
        <f t="shared" si="5"/>
        <v>2264413</v>
      </c>
      <c r="H52" s="6"/>
      <c r="I52" s="1"/>
      <c r="J52" s="1"/>
      <c r="K52" s="1"/>
      <c r="M52" s="6"/>
      <c r="N52" s="6"/>
    </row>
    <row r="53" spans="1:14" ht="12.5" x14ac:dyDescent="0.25">
      <c r="A53" s="36"/>
      <c r="B53" s="34"/>
      <c r="C53" s="22" t="s">
        <v>34</v>
      </c>
      <c r="D53" s="155">
        <v>1991777</v>
      </c>
      <c r="E53" s="147">
        <v>282779</v>
      </c>
      <c r="F53" s="147"/>
      <c r="G53" s="156">
        <f t="shared" si="5"/>
        <v>2274556</v>
      </c>
      <c r="H53" s="6"/>
      <c r="I53" s="1"/>
      <c r="J53" s="1"/>
      <c r="K53" s="1"/>
      <c r="M53" s="6"/>
      <c r="N53" s="6"/>
    </row>
    <row r="54" spans="1:14" ht="12.5" x14ac:dyDescent="0.25">
      <c r="A54" s="36"/>
      <c r="B54" s="22"/>
      <c r="C54" s="22" t="s">
        <v>35</v>
      </c>
      <c r="D54" s="155">
        <v>2014864</v>
      </c>
      <c r="E54" s="147">
        <v>285844</v>
      </c>
      <c r="F54" s="147"/>
      <c r="G54" s="156">
        <f t="shared" si="5"/>
        <v>2300708</v>
      </c>
      <c r="H54" s="6"/>
      <c r="I54" s="1"/>
      <c r="J54" s="1"/>
      <c r="K54" s="1"/>
      <c r="M54" s="6"/>
      <c r="N54" s="6"/>
    </row>
    <row r="55" spans="1:14" ht="12.5" x14ac:dyDescent="0.25">
      <c r="A55" s="36"/>
      <c r="B55" s="34"/>
      <c r="C55" s="22" t="s">
        <v>36</v>
      </c>
      <c r="D55" s="155">
        <v>2013612</v>
      </c>
      <c r="E55" s="147">
        <v>286689</v>
      </c>
      <c r="F55" s="147"/>
      <c r="G55" s="156">
        <f t="shared" si="5"/>
        <v>2300301</v>
      </c>
      <c r="H55" s="6"/>
      <c r="I55" s="1"/>
      <c r="J55" s="1"/>
      <c r="K55" s="1"/>
      <c r="M55" s="6"/>
      <c r="N55" s="6"/>
    </row>
    <row r="56" spans="1:14" ht="13" thickBot="1" x14ac:dyDescent="0.3">
      <c r="A56" s="36"/>
      <c r="B56" s="35"/>
      <c r="C56" s="27" t="s">
        <v>37</v>
      </c>
      <c r="D56" s="157">
        <v>2010664</v>
      </c>
      <c r="E56" s="150">
        <v>284505</v>
      </c>
      <c r="F56" s="150"/>
      <c r="G56" s="158">
        <f t="shared" si="5"/>
        <v>2295169</v>
      </c>
      <c r="H56" s="6"/>
      <c r="I56" s="1"/>
      <c r="J56" s="1"/>
      <c r="K56" s="1"/>
      <c r="M56" s="6"/>
      <c r="N56" s="6"/>
    </row>
    <row r="57" spans="1:14" ht="12.5" x14ac:dyDescent="0.25">
      <c r="A57" s="36"/>
      <c r="B57" s="21">
        <v>2014</v>
      </c>
      <c r="C57" s="21" t="s">
        <v>38</v>
      </c>
      <c r="D57" s="159">
        <v>2009471</v>
      </c>
      <c r="E57" s="144">
        <v>285087</v>
      </c>
      <c r="F57" s="144"/>
      <c r="G57" s="160">
        <f t="shared" si="5"/>
        <v>2294558</v>
      </c>
      <c r="H57" s="6"/>
      <c r="I57" s="1"/>
      <c r="J57" s="1"/>
      <c r="K57" s="1"/>
      <c r="M57" s="6"/>
      <c r="N57" s="6"/>
    </row>
    <row r="58" spans="1:14" ht="12.5" x14ac:dyDescent="0.25">
      <c r="A58" s="36"/>
      <c r="B58" s="34"/>
      <c r="C58" s="22" t="s">
        <v>39</v>
      </c>
      <c r="D58" s="155">
        <v>1991067</v>
      </c>
      <c r="E58" s="147">
        <v>282702</v>
      </c>
      <c r="F58" s="147"/>
      <c r="G58" s="156">
        <f t="shared" si="5"/>
        <v>2273769</v>
      </c>
      <c r="H58" s="6"/>
      <c r="I58" s="1"/>
      <c r="J58" s="1"/>
      <c r="K58" s="1"/>
      <c r="M58" s="6"/>
      <c r="N58" s="6"/>
    </row>
    <row r="59" spans="1:14" ht="12.5" x14ac:dyDescent="0.25">
      <c r="A59" s="36"/>
      <c r="B59" s="34"/>
      <c r="C59" s="22" t="s">
        <v>40</v>
      </c>
      <c r="D59" s="155">
        <v>2047156</v>
      </c>
      <c r="E59" s="147">
        <v>291946</v>
      </c>
      <c r="F59" s="147"/>
      <c r="G59" s="156">
        <f t="shared" si="5"/>
        <v>2339102</v>
      </c>
      <c r="H59" s="6"/>
      <c r="I59" s="1"/>
      <c r="J59" s="1"/>
      <c r="K59" s="1"/>
      <c r="M59" s="6"/>
      <c r="N59" s="6"/>
    </row>
    <row r="60" spans="1:14" ht="12.5" x14ac:dyDescent="0.25">
      <c r="A60" s="36"/>
      <c r="B60" s="22"/>
      <c r="C60" s="22" t="s">
        <v>41</v>
      </c>
      <c r="D60" s="155">
        <v>2067683</v>
      </c>
      <c r="E60" s="147">
        <v>294617</v>
      </c>
      <c r="F60" s="147"/>
      <c r="G60" s="156">
        <f>SUM(D60:F60)</f>
        <v>2362300</v>
      </c>
      <c r="H60" s="6"/>
      <c r="I60" s="1"/>
      <c r="J60" s="1"/>
      <c r="K60" s="1"/>
      <c r="M60" s="6"/>
      <c r="N60" s="6"/>
    </row>
    <row r="61" spans="1:14" ht="12.5" x14ac:dyDescent="0.25">
      <c r="A61" s="36"/>
      <c r="B61" s="34"/>
      <c r="C61" s="22" t="s">
        <v>42</v>
      </c>
      <c r="D61" s="155">
        <v>2080037</v>
      </c>
      <c r="E61" s="147">
        <v>297705</v>
      </c>
      <c r="F61" s="147"/>
      <c r="G61" s="156">
        <f>SUM(D61:F61)</f>
        <v>2377742</v>
      </c>
      <c r="H61" s="6"/>
      <c r="I61" s="1"/>
      <c r="J61" s="1"/>
      <c r="K61" s="1"/>
      <c r="M61" s="6"/>
      <c r="N61" s="6"/>
    </row>
    <row r="62" spans="1:14" ht="12.5" x14ac:dyDescent="0.25">
      <c r="A62" s="36"/>
      <c r="B62" s="34"/>
      <c r="C62" s="22" t="s">
        <v>43</v>
      </c>
      <c r="D62" s="155">
        <v>2109237</v>
      </c>
      <c r="E62" s="147">
        <v>306293</v>
      </c>
      <c r="F62" s="147"/>
      <c r="G62" s="156">
        <f>SUM(D62:F62)</f>
        <v>2415530</v>
      </c>
      <c r="H62" s="6"/>
      <c r="I62" s="1"/>
      <c r="J62" s="1"/>
      <c r="K62" s="1"/>
      <c r="M62" s="6"/>
      <c r="N62" s="6"/>
    </row>
    <row r="63" spans="1:14" ht="12.5" x14ac:dyDescent="0.25">
      <c r="A63" s="36"/>
      <c r="B63" s="22"/>
      <c r="C63" s="22" t="s">
        <v>32</v>
      </c>
      <c r="D63" s="155">
        <v>2125971</v>
      </c>
      <c r="E63" s="147">
        <v>309148</v>
      </c>
      <c r="F63" s="147"/>
      <c r="G63" s="156">
        <f t="shared" ref="G63:G71" si="6">SUM(D63:F63)</f>
        <v>2435119</v>
      </c>
      <c r="H63" s="6"/>
      <c r="I63" s="1"/>
      <c r="J63" s="1"/>
      <c r="K63" s="1"/>
      <c r="M63" s="6"/>
      <c r="N63" s="6"/>
    </row>
    <row r="64" spans="1:14" ht="12.5" x14ac:dyDescent="0.25">
      <c r="A64" s="36"/>
      <c r="B64" s="34"/>
      <c r="C64" s="22" t="s">
        <v>33</v>
      </c>
      <c r="D64" s="155">
        <v>2143732</v>
      </c>
      <c r="E64" s="147">
        <v>312967</v>
      </c>
      <c r="F64" s="147"/>
      <c r="G64" s="156">
        <f t="shared" si="6"/>
        <v>2456699</v>
      </c>
      <c r="H64" s="6"/>
      <c r="I64" s="1"/>
      <c r="J64" s="1"/>
      <c r="K64" s="1"/>
      <c r="M64" s="6"/>
      <c r="N64" s="6"/>
    </row>
    <row r="65" spans="1:14" ht="12.5" x14ac:dyDescent="0.25">
      <c r="A65" s="36"/>
      <c r="B65" s="34"/>
      <c r="C65" s="22" t="s">
        <v>34</v>
      </c>
      <c r="D65" s="155">
        <v>2155321</v>
      </c>
      <c r="E65" s="147">
        <v>315305</v>
      </c>
      <c r="F65" s="147"/>
      <c r="G65" s="156">
        <f t="shared" si="6"/>
        <v>2470626</v>
      </c>
      <c r="H65" s="6"/>
      <c r="I65" s="1"/>
      <c r="J65" s="1"/>
      <c r="K65" s="1"/>
      <c r="M65" s="6"/>
      <c r="N65" s="6"/>
    </row>
    <row r="66" spans="1:14" ht="12.5" x14ac:dyDescent="0.25">
      <c r="A66" s="36"/>
      <c r="B66" s="22"/>
      <c r="C66" s="22" t="s">
        <v>35</v>
      </c>
      <c r="D66" s="155">
        <v>2172215</v>
      </c>
      <c r="E66" s="147">
        <v>311826</v>
      </c>
      <c r="F66" s="147"/>
      <c r="G66" s="156">
        <f t="shared" si="6"/>
        <v>2484041</v>
      </c>
      <c r="H66" s="6"/>
      <c r="I66" s="1"/>
      <c r="J66" s="1"/>
      <c r="K66" s="1"/>
      <c r="M66" s="6"/>
      <c r="N66" s="6"/>
    </row>
    <row r="67" spans="1:14" ht="12.5" x14ac:dyDescent="0.25">
      <c r="A67" s="36"/>
      <c r="B67" s="34"/>
      <c r="C67" s="22" t="s">
        <v>36</v>
      </c>
      <c r="D67" s="155">
        <v>2176865</v>
      </c>
      <c r="E67" s="147">
        <v>314609</v>
      </c>
      <c r="F67" s="147"/>
      <c r="G67" s="156">
        <f t="shared" si="6"/>
        <v>2491474</v>
      </c>
      <c r="H67" s="6"/>
      <c r="I67" s="1"/>
      <c r="J67" s="1"/>
      <c r="K67" s="1"/>
      <c r="M67" s="6"/>
      <c r="N67" s="6"/>
    </row>
    <row r="68" spans="1:14" ht="13" thickBot="1" x14ac:dyDescent="0.3">
      <c r="A68" s="36"/>
      <c r="B68" s="35"/>
      <c r="C68" s="27" t="s">
        <v>37</v>
      </c>
      <c r="D68" s="157">
        <v>2174405</v>
      </c>
      <c r="E68" s="150">
        <v>315312</v>
      </c>
      <c r="F68" s="150"/>
      <c r="G68" s="158">
        <f t="shared" si="6"/>
        <v>2489717</v>
      </c>
      <c r="H68" s="6"/>
      <c r="I68" s="1"/>
      <c r="J68" s="1"/>
      <c r="K68" s="1"/>
      <c r="M68" s="6"/>
      <c r="N68" s="6"/>
    </row>
    <row r="69" spans="1:14" ht="12.5" x14ac:dyDescent="0.25">
      <c r="A69" s="36"/>
      <c r="B69" s="21">
        <v>2015</v>
      </c>
      <c r="C69" s="21" t="s">
        <v>38</v>
      </c>
      <c r="D69" s="159">
        <v>2181459</v>
      </c>
      <c r="E69" s="144">
        <v>316904</v>
      </c>
      <c r="F69" s="144"/>
      <c r="G69" s="160">
        <f t="shared" si="6"/>
        <v>2498363</v>
      </c>
      <c r="H69" s="6"/>
      <c r="I69" s="1"/>
      <c r="J69" s="1"/>
      <c r="K69" s="1"/>
      <c r="M69" s="6"/>
      <c r="N69" s="6"/>
    </row>
    <row r="70" spans="1:14" ht="12.5" x14ac:dyDescent="0.25">
      <c r="A70" s="36"/>
      <c r="B70" s="34"/>
      <c r="C70" s="22" t="s">
        <v>39</v>
      </c>
      <c r="D70" s="155">
        <v>2167127</v>
      </c>
      <c r="E70" s="147">
        <v>331413</v>
      </c>
      <c r="F70" s="147"/>
      <c r="G70" s="156">
        <f t="shared" si="6"/>
        <v>2498540</v>
      </c>
      <c r="H70" s="6"/>
      <c r="I70" s="1"/>
      <c r="J70" s="1"/>
      <c r="K70" s="1"/>
      <c r="M70" s="6"/>
      <c r="N70" s="6"/>
    </row>
    <row r="71" spans="1:14" ht="12.5" x14ac:dyDescent="0.25">
      <c r="A71" s="36"/>
      <c r="B71" s="34"/>
      <c r="C71" s="22" t="s">
        <v>40</v>
      </c>
      <c r="D71" s="155">
        <v>2209100</v>
      </c>
      <c r="E71" s="147">
        <v>336502</v>
      </c>
      <c r="F71" s="147"/>
      <c r="G71" s="156">
        <f t="shared" si="6"/>
        <v>2545602</v>
      </c>
      <c r="H71" s="6"/>
      <c r="I71" s="1"/>
      <c r="J71" s="1"/>
      <c r="K71" s="1"/>
      <c r="M71" s="6"/>
      <c r="N71" s="6"/>
    </row>
    <row r="72" spans="1:14" ht="12.5" x14ac:dyDescent="0.25">
      <c r="A72" s="36"/>
      <c r="B72" s="22"/>
      <c r="C72" s="22" t="s">
        <v>41</v>
      </c>
      <c r="D72" s="155">
        <v>2241226</v>
      </c>
      <c r="E72" s="147">
        <v>336805</v>
      </c>
      <c r="F72" s="147"/>
      <c r="G72" s="156">
        <f t="shared" ref="G72:G83" si="7">SUM(D72:F72)</f>
        <v>2578031</v>
      </c>
      <c r="H72" s="6"/>
      <c r="I72" s="1"/>
      <c r="J72" s="1"/>
      <c r="K72" s="1"/>
      <c r="M72" s="6"/>
      <c r="N72" s="6"/>
    </row>
    <row r="73" spans="1:14" ht="12.5" x14ac:dyDescent="0.25">
      <c r="A73" s="36"/>
      <c r="B73" s="34"/>
      <c r="C73" s="22" t="s">
        <v>42</v>
      </c>
      <c r="D73" s="155">
        <v>2253346</v>
      </c>
      <c r="E73" s="147">
        <v>339901</v>
      </c>
      <c r="F73" s="147"/>
      <c r="G73" s="156">
        <f t="shared" si="7"/>
        <v>2593247</v>
      </c>
      <c r="H73" s="6"/>
      <c r="I73" s="1"/>
      <c r="J73" s="1"/>
      <c r="K73" s="1"/>
      <c r="M73" s="6"/>
      <c r="N73" s="6"/>
    </row>
    <row r="74" spans="1:14" ht="12.5" x14ac:dyDescent="0.25">
      <c r="A74" s="36"/>
      <c r="B74" s="34"/>
      <c r="C74" s="22" t="s">
        <v>43</v>
      </c>
      <c r="D74" s="155">
        <v>2265867</v>
      </c>
      <c r="E74" s="147">
        <v>338101</v>
      </c>
      <c r="F74" s="147"/>
      <c r="G74" s="156">
        <f t="shared" si="7"/>
        <v>2603968</v>
      </c>
      <c r="H74" s="6"/>
      <c r="I74" s="1"/>
      <c r="J74" s="1"/>
      <c r="K74" s="1"/>
      <c r="M74" s="6"/>
      <c r="N74" s="6"/>
    </row>
    <row r="75" spans="1:14" ht="12.5" x14ac:dyDescent="0.25">
      <c r="A75" s="36"/>
      <c r="B75" s="22"/>
      <c r="C75" s="22" t="s">
        <v>32</v>
      </c>
      <c r="D75" s="155">
        <v>2301943</v>
      </c>
      <c r="E75" s="147">
        <v>344145</v>
      </c>
      <c r="F75" s="147"/>
      <c r="G75" s="156">
        <f t="shared" si="7"/>
        <v>2646088</v>
      </c>
      <c r="H75" s="6"/>
      <c r="I75" s="1"/>
      <c r="J75" s="1"/>
      <c r="K75" s="1"/>
      <c r="M75" s="6"/>
      <c r="N75" s="6"/>
    </row>
    <row r="76" spans="1:14" ht="12.5" x14ac:dyDescent="0.25">
      <c r="A76" s="36"/>
      <c r="B76" s="34"/>
      <c r="C76" s="22" t="s">
        <v>33</v>
      </c>
      <c r="D76" s="155">
        <v>2332839</v>
      </c>
      <c r="E76" s="147">
        <v>336424</v>
      </c>
      <c r="F76" s="147"/>
      <c r="G76" s="156">
        <f t="shared" si="7"/>
        <v>2669263</v>
      </c>
      <c r="H76" s="6"/>
      <c r="I76" s="1"/>
      <c r="J76" s="1"/>
      <c r="K76" s="1"/>
      <c r="M76" s="6"/>
      <c r="N76" s="6"/>
    </row>
    <row r="77" spans="1:14" ht="12.5" x14ac:dyDescent="0.25">
      <c r="A77" s="36"/>
      <c r="B77" s="34"/>
      <c r="C77" s="22" t="s">
        <v>34</v>
      </c>
      <c r="D77" s="155">
        <v>2344900</v>
      </c>
      <c r="E77" s="147">
        <v>342834</v>
      </c>
      <c r="F77" s="147"/>
      <c r="G77" s="156">
        <f t="shared" si="7"/>
        <v>2687734</v>
      </c>
      <c r="H77" s="6"/>
      <c r="I77" s="1"/>
      <c r="J77" s="1"/>
      <c r="K77" s="1"/>
      <c r="M77" s="6"/>
      <c r="N77" s="6"/>
    </row>
    <row r="78" spans="1:14" ht="12.5" x14ac:dyDescent="0.25">
      <c r="A78" s="36"/>
      <c r="B78" s="22"/>
      <c r="C78" s="22" t="s">
        <v>35</v>
      </c>
      <c r="D78" s="155">
        <v>2363031</v>
      </c>
      <c r="E78" s="147">
        <v>343745</v>
      </c>
      <c r="F78" s="147"/>
      <c r="G78" s="156">
        <f t="shared" si="7"/>
        <v>2706776</v>
      </c>
      <c r="H78" s="6"/>
      <c r="I78" s="1"/>
      <c r="J78" s="1"/>
      <c r="K78" s="1"/>
      <c r="M78" s="6"/>
      <c r="N78" s="6"/>
    </row>
    <row r="79" spans="1:14" ht="12.5" x14ac:dyDescent="0.25">
      <c r="A79" s="36"/>
      <c r="B79" s="34"/>
      <c r="C79" s="22" t="s">
        <v>36</v>
      </c>
      <c r="D79" s="155">
        <v>2374314</v>
      </c>
      <c r="E79" s="147">
        <v>343168</v>
      </c>
      <c r="F79" s="147"/>
      <c r="G79" s="156">
        <f t="shared" si="7"/>
        <v>2717482</v>
      </c>
      <c r="H79" s="6"/>
      <c r="I79" s="1"/>
      <c r="J79" s="1"/>
      <c r="K79" s="1"/>
      <c r="M79" s="6"/>
      <c r="N79" s="6"/>
    </row>
    <row r="80" spans="1:14" ht="13" thickBot="1" x14ac:dyDescent="0.3">
      <c r="A80" s="36"/>
      <c r="B80" s="35"/>
      <c r="C80" s="27" t="s">
        <v>37</v>
      </c>
      <c r="D80" s="157">
        <v>2375497</v>
      </c>
      <c r="E80" s="150">
        <v>343942</v>
      </c>
      <c r="F80" s="150"/>
      <c r="G80" s="158">
        <f t="shared" si="7"/>
        <v>2719439</v>
      </c>
      <c r="H80" s="6"/>
      <c r="I80" s="1"/>
      <c r="J80" s="1"/>
      <c r="K80" s="1"/>
      <c r="M80" s="6"/>
      <c r="N80" s="6"/>
    </row>
    <row r="81" spans="1:14" ht="12.5" x14ac:dyDescent="0.25">
      <c r="A81" s="36"/>
      <c r="B81" s="21">
        <v>2016</v>
      </c>
      <c r="C81" s="21" t="s">
        <v>38</v>
      </c>
      <c r="D81" s="159">
        <v>2383731</v>
      </c>
      <c r="E81" s="144">
        <v>340376</v>
      </c>
      <c r="F81" s="144"/>
      <c r="G81" s="160">
        <f t="shared" si="7"/>
        <v>2724107</v>
      </c>
      <c r="H81" s="6"/>
      <c r="I81" s="1"/>
      <c r="J81" s="1"/>
      <c r="K81" s="1"/>
      <c r="M81" s="6"/>
      <c r="N81" s="6"/>
    </row>
    <row r="82" spans="1:14" ht="12.5" x14ac:dyDescent="0.25">
      <c r="A82" s="36"/>
      <c r="B82" s="34"/>
      <c r="C82" s="22" t="s">
        <v>39</v>
      </c>
      <c r="D82" s="155">
        <v>2387121</v>
      </c>
      <c r="E82" s="147">
        <v>340155</v>
      </c>
      <c r="F82" s="147"/>
      <c r="G82" s="156">
        <f t="shared" si="7"/>
        <v>2727276</v>
      </c>
      <c r="H82" s="6"/>
      <c r="I82" s="1"/>
      <c r="J82" s="1"/>
      <c r="K82" s="1"/>
      <c r="M82" s="6"/>
      <c r="N82" s="6"/>
    </row>
    <row r="83" spans="1:14" ht="12.5" x14ac:dyDescent="0.25">
      <c r="A83" s="36"/>
      <c r="B83" s="34"/>
      <c r="C83" s="22" t="s">
        <v>40</v>
      </c>
      <c r="D83" s="155">
        <v>2398548</v>
      </c>
      <c r="E83" s="147">
        <v>335317</v>
      </c>
      <c r="F83" s="147"/>
      <c r="G83" s="156">
        <f t="shared" si="7"/>
        <v>2733865</v>
      </c>
      <c r="H83" s="6"/>
      <c r="I83" s="1"/>
      <c r="J83" s="1"/>
      <c r="K83" s="1"/>
      <c r="M83" s="6"/>
      <c r="N83" s="6"/>
    </row>
    <row r="84" spans="1:14" ht="12.5" x14ac:dyDescent="0.25">
      <c r="A84" s="36"/>
      <c r="B84" s="22"/>
      <c r="C84" s="22" t="s">
        <v>41</v>
      </c>
      <c r="D84" s="155">
        <v>2427657</v>
      </c>
      <c r="E84" s="147">
        <v>334992</v>
      </c>
      <c r="F84" s="147"/>
      <c r="G84" s="156">
        <f>SUM(D84:F84)</f>
        <v>2762649</v>
      </c>
      <c r="H84" s="6"/>
      <c r="I84" s="1"/>
      <c r="J84" s="1"/>
      <c r="K84" s="1"/>
      <c r="M84" s="6"/>
      <c r="N84" s="6"/>
    </row>
    <row r="85" spans="1:14" ht="12.5" x14ac:dyDescent="0.25">
      <c r="A85" s="36"/>
      <c r="B85" s="34"/>
      <c r="C85" s="22" t="s">
        <v>42</v>
      </c>
      <c r="D85" s="155">
        <v>2471257</v>
      </c>
      <c r="E85" s="147">
        <v>338169</v>
      </c>
      <c r="F85" s="147"/>
      <c r="G85" s="156">
        <f>SUM(D85:F85)</f>
        <v>2809426</v>
      </c>
      <c r="H85" s="6"/>
      <c r="I85" s="1"/>
      <c r="J85" s="1"/>
      <c r="K85" s="1"/>
      <c r="M85" s="6"/>
      <c r="N85" s="6"/>
    </row>
    <row r="86" spans="1:14" ht="12.5" x14ac:dyDescent="0.25">
      <c r="A86" s="36"/>
      <c r="B86" s="34"/>
      <c r="C86" s="22" t="s">
        <v>43</v>
      </c>
      <c r="D86" s="155">
        <v>2485108</v>
      </c>
      <c r="E86" s="147">
        <v>337021</v>
      </c>
      <c r="F86" s="147"/>
      <c r="G86" s="156">
        <f>SUM(D86:F86)</f>
        <v>2822129</v>
      </c>
      <c r="H86" s="6"/>
      <c r="I86" s="1"/>
      <c r="J86" s="1"/>
      <c r="K86" s="1"/>
      <c r="M86" s="6"/>
      <c r="N86" s="6"/>
    </row>
    <row r="87" spans="1:14" ht="12.5" x14ac:dyDescent="0.25">
      <c r="A87" s="36"/>
      <c r="B87" s="34"/>
      <c r="C87" s="22" t="s">
        <v>32</v>
      </c>
      <c r="D87" s="155">
        <v>2513796</v>
      </c>
      <c r="E87" s="147">
        <v>338257</v>
      </c>
      <c r="F87" s="147"/>
      <c r="G87" s="156">
        <f>SUM(D87:F87)</f>
        <v>2852053</v>
      </c>
      <c r="H87" s="6"/>
      <c r="I87" s="1"/>
      <c r="J87" s="1"/>
      <c r="K87" s="1"/>
      <c r="M87" s="6"/>
      <c r="N87" s="6"/>
    </row>
    <row r="88" spans="1:14" ht="12.5" x14ac:dyDescent="0.25">
      <c r="A88" s="36"/>
      <c r="B88" s="34"/>
      <c r="C88" s="22" t="s">
        <v>33</v>
      </c>
      <c r="D88" s="155">
        <v>2518159</v>
      </c>
      <c r="E88" s="147">
        <v>334515</v>
      </c>
      <c r="F88" s="147"/>
      <c r="G88" s="156">
        <f>SUM(D88:F88)</f>
        <v>2852674</v>
      </c>
      <c r="H88" s="6"/>
      <c r="I88" s="1"/>
      <c r="J88" s="1"/>
      <c r="K88" s="1"/>
      <c r="M88" s="6"/>
      <c r="N88" s="6"/>
    </row>
    <row r="89" spans="1:14" ht="12.5" x14ac:dyDescent="0.25">
      <c r="A89" s="36"/>
      <c r="B89" s="22"/>
      <c r="C89" s="22" t="s">
        <v>34</v>
      </c>
      <c r="D89" s="155">
        <v>2544443</v>
      </c>
      <c r="E89" s="147">
        <v>336581</v>
      </c>
      <c r="F89" s="147"/>
      <c r="G89" s="156">
        <f t="shared" ref="G89:G95" si="8">SUM(D89:F89)</f>
        <v>2881024</v>
      </c>
      <c r="H89" s="6"/>
      <c r="I89" s="1"/>
      <c r="J89" s="1"/>
      <c r="K89" s="1"/>
      <c r="M89" s="6"/>
      <c r="N89" s="6"/>
    </row>
    <row r="90" spans="1:14" ht="12.5" x14ac:dyDescent="0.25">
      <c r="A90" s="36"/>
      <c r="B90" s="22"/>
      <c r="C90" s="22" t="s">
        <v>35</v>
      </c>
      <c r="D90" s="155">
        <v>2559773</v>
      </c>
      <c r="E90" s="147">
        <v>335816</v>
      </c>
      <c r="F90" s="147"/>
      <c r="G90" s="156">
        <f t="shared" si="8"/>
        <v>2895589</v>
      </c>
      <c r="H90" s="6"/>
      <c r="I90" s="1"/>
      <c r="J90" s="1"/>
      <c r="K90" s="1"/>
      <c r="M90" s="6"/>
      <c r="N90" s="6"/>
    </row>
    <row r="91" spans="1:14" ht="12.5" x14ac:dyDescent="0.25">
      <c r="A91" s="36"/>
      <c r="B91" s="34"/>
      <c r="C91" s="22" t="s">
        <v>36</v>
      </c>
      <c r="D91" s="155">
        <v>2569222</v>
      </c>
      <c r="E91" s="147">
        <v>336128</v>
      </c>
      <c r="F91" s="147"/>
      <c r="G91" s="156">
        <f t="shared" si="8"/>
        <v>2905350</v>
      </c>
      <c r="H91" s="6"/>
      <c r="I91" s="1"/>
      <c r="J91" s="1"/>
      <c r="K91" s="1"/>
      <c r="M91" s="6"/>
      <c r="N91" s="6"/>
    </row>
    <row r="92" spans="1:14" ht="13" thickBot="1" x14ac:dyDescent="0.3">
      <c r="A92" s="36"/>
      <c r="B92" s="35"/>
      <c r="C92" s="27" t="s">
        <v>37</v>
      </c>
      <c r="D92" s="157">
        <v>2572067</v>
      </c>
      <c r="E92" s="150">
        <v>332513</v>
      </c>
      <c r="F92" s="150"/>
      <c r="G92" s="158">
        <f t="shared" si="8"/>
        <v>2904580</v>
      </c>
      <c r="H92" s="6"/>
      <c r="I92" s="1"/>
      <c r="J92" s="1"/>
      <c r="K92" s="1"/>
      <c r="M92" s="6"/>
      <c r="N92" s="6"/>
    </row>
    <row r="93" spans="1:14" ht="12.5" x14ac:dyDescent="0.25">
      <c r="A93" s="36"/>
      <c r="B93" s="21">
        <v>2017</v>
      </c>
      <c r="C93" s="21" t="s">
        <v>38</v>
      </c>
      <c r="D93" s="159">
        <v>2572815</v>
      </c>
      <c r="E93" s="144">
        <v>331136</v>
      </c>
      <c r="F93" s="144">
        <v>261</v>
      </c>
      <c r="G93" s="160">
        <f t="shared" si="8"/>
        <v>2904212</v>
      </c>
      <c r="H93" s="6"/>
      <c r="I93" s="1"/>
      <c r="J93" s="1"/>
      <c r="K93" s="1"/>
      <c r="M93" s="6"/>
      <c r="N93" s="6"/>
    </row>
    <row r="94" spans="1:14" ht="12.5" x14ac:dyDescent="0.25">
      <c r="A94" s="36"/>
      <c r="B94" s="34"/>
      <c r="C94" s="22" t="s">
        <v>39</v>
      </c>
      <c r="D94" s="155">
        <v>2589654</v>
      </c>
      <c r="E94" s="147">
        <v>331826</v>
      </c>
      <c r="F94" s="147">
        <v>261</v>
      </c>
      <c r="G94" s="156">
        <f t="shared" si="8"/>
        <v>2921741</v>
      </c>
      <c r="H94" s="6"/>
      <c r="I94" s="1"/>
      <c r="J94" s="1"/>
      <c r="K94" s="1"/>
      <c r="M94" s="6"/>
      <c r="N94" s="6"/>
    </row>
    <row r="95" spans="1:14" ht="12.5" x14ac:dyDescent="0.25">
      <c r="A95" s="36"/>
      <c r="B95" s="34"/>
      <c r="C95" s="22" t="s">
        <v>40</v>
      </c>
      <c r="D95" s="155">
        <v>2612451</v>
      </c>
      <c r="E95" s="147">
        <v>331222</v>
      </c>
      <c r="F95" s="147"/>
      <c r="G95" s="156">
        <f t="shared" si="8"/>
        <v>2943673</v>
      </c>
      <c r="H95" s="6"/>
      <c r="I95" s="1"/>
      <c r="J95" s="1"/>
      <c r="K95" s="1"/>
      <c r="M95" s="6"/>
      <c r="N95" s="6"/>
    </row>
    <row r="96" spans="1:14" ht="12.5" x14ac:dyDescent="0.25">
      <c r="A96" s="36"/>
      <c r="B96" s="22"/>
      <c r="C96" s="22" t="s">
        <v>41</v>
      </c>
      <c r="D96" s="155">
        <v>2629207</v>
      </c>
      <c r="E96" s="147">
        <v>337900</v>
      </c>
      <c r="F96" s="147"/>
      <c r="G96" s="156">
        <f t="shared" ref="G96:G107" si="9">SUM(D96:F96)</f>
        <v>2967107</v>
      </c>
      <c r="H96" s="6"/>
      <c r="I96" s="1"/>
      <c r="J96" s="1"/>
      <c r="K96" s="1"/>
      <c r="M96" s="6"/>
      <c r="N96" s="6"/>
    </row>
    <row r="97" spans="1:14" ht="12.5" x14ac:dyDescent="0.25">
      <c r="A97" s="36"/>
      <c r="B97" s="34"/>
      <c r="C97" s="22" t="s">
        <v>42</v>
      </c>
      <c r="D97" s="155">
        <v>2653109</v>
      </c>
      <c r="E97" s="147">
        <v>344973</v>
      </c>
      <c r="F97" s="147"/>
      <c r="G97" s="156">
        <f t="shared" si="9"/>
        <v>2998082</v>
      </c>
      <c r="H97" s="6"/>
      <c r="I97" s="1"/>
      <c r="J97" s="1"/>
      <c r="K97" s="1"/>
      <c r="M97" s="6"/>
      <c r="N97" s="6"/>
    </row>
    <row r="98" spans="1:14" ht="12.5" x14ac:dyDescent="0.25">
      <c r="A98" s="36"/>
      <c r="B98" s="34"/>
      <c r="C98" s="22" t="s">
        <v>43</v>
      </c>
      <c r="D98" s="155">
        <v>2664788</v>
      </c>
      <c r="E98" s="147">
        <v>342288</v>
      </c>
      <c r="F98" s="147"/>
      <c r="G98" s="156">
        <f t="shared" si="9"/>
        <v>3007076</v>
      </c>
      <c r="H98" s="6"/>
      <c r="I98" s="1"/>
      <c r="J98" s="1"/>
      <c r="K98" s="1"/>
      <c r="M98" s="6"/>
      <c r="N98" s="6"/>
    </row>
    <row r="99" spans="1:14" ht="12.5" x14ac:dyDescent="0.25">
      <c r="A99" s="36"/>
      <c r="B99" s="22"/>
      <c r="C99" s="22" t="s">
        <v>32</v>
      </c>
      <c r="D99" s="155">
        <v>2677602</v>
      </c>
      <c r="E99" s="147">
        <v>344837</v>
      </c>
      <c r="F99" s="147"/>
      <c r="G99" s="156">
        <f t="shared" si="9"/>
        <v>3022439</v>
      </c>
      <c r="H99" s="6"/>
      <c r="I99" s="1"/>
      <c r="J99" s="1"/>
      <c r="K99" s="1"/>
      <c r="M99" s="6"/>
      <c r="N99" s="6"/>
    </row>
    <row r="100" spans="1:14" ht="12.5" x14ac:dyDescent="0.25">
      <c r="A100" s="36"/>
      <c r="B100" s="34"/>
      <c r="C100" s="22" t="s">
        <v>33</v>
      </c>
      <c r="D100" s="155">
        <v>2695627</v>
      </c>
      <c r="E100" s="147">
        <v>346118</v>
      </c>
      <c r="F100" s="147"/>
      <c r="G100" s="156">
        <f t="shared" si="9"/>
        <v>3041745</v>
      </c>
      <c r="H100" s="6"/>
      <c r="I100" s="1"/>
      <c r="J100" s="1"/>
      <c r="K100" s="1"/>
      <c r="M100" s="6"/>
      <c r="N100" s="6"/>
    </row>
    <row r="101" spans="1:14" ht="12.5" x14ac:dyDescent="0.25">
      <c r="A101" s="36"/>
      <c r="B101" s="34"/>
      <c r="C101" s="22" t="s">
        <v>34</v>
      </c>
      <c r="D101" s="155">
        <v>2710760</v>
      </c>
      <c r="E101" s="147">
        <v>347025</v>
      </c>
      <c r="F101" s="147"/>
      <c r="G101" s="156">
        <f t="shared" si="9"/>
        <v>3057785</v>
      </c>
      <c r="H101" s="6"/>
      <c r="I101" s="1"/>
      <c r="J101" s="1"/>
      <c r="K101" s="1"/>
      <c r="M101" s="6"/>
      <c r="N101" s="6"/>
    </row>
    <row r="102" spans="1:14" ht="12.5" x14ac:dyDescent="0.25">
      <c r="A102" s="36"/>
      <c r="B102" s="22"/>
      <c r="C102" s="22" t="s">
        <v>35</v>
      </c>
      <c r="D102" s="155">
        <v>2711607</v>
      </c>
      <c r="E102" s="147">
        <v>351970</v>
      </c>
      <c r="F102" s="147"/>
      <c r="G102" s="156">
        <f t="shared" si="9"/>
        <v>3063577</v>
      </c>
      <c r="H102" s="6"/>
      <c r="I102" s="1"/>
      <c r="J102" s="1"/>
      <c r="K102" s="1"/>
      <c r="M102" s="6"/>
      <c r="N102" s="6"/>
    </row>
    <row r="103" spans="1:14" ht="12.5" x14ac:dyDescent="0.25">
      <c r="A103" s="36"/>
      <c r="B103" s="34"/>
      <c r="C103" s="22" t="s">
        <v>36</v>
      </c>
      <c r="D103" s="155">
        <v>2709963</v>
      </c>
      <c r="E103" s="147">
        <v>351007</v>
      </c>
      <c r="F103" s="147"/>
      <c r="G103" s="156">
        <f t="shared" si="9"/>
        <v>3060970</v>
      </c>
      <c r="H103" s="6"/>
      <c r="I103" s="1"/>
      <c r="J103" s="1"/>
      <c r="K103" s="1"/>
      <c r="M103" s="6"/>
      <c r="N103" s="6"/>
    </row>
    <row r="104" spans="1:14" ht="13" thickBot="1" x14ac:dyDescent="0.3">
      <c r="A104" s="36"/>
      <c r="B104" s="35"/>
      <c r="C104" s="27" t="s">
        <v>37</v>
      </c>
      <c r="D104" s="157">
        <v>2711080</v>
      </c>
      <c r="E104" s="150">
        <v>351312</v>
      </c>
      <c r="F104" s="150"/>
      <c r="G104" s="158">
        <f t="shared" si="9"/>
        <v>3062392</v>
      </c>
      <c r="H104" s="6"/>
      <c r="I104" s="1"/>
      <c r="J104" s="1"/>
      <c r="K104" s="1"/>
      <c r="M104" s="6"/>
      <c r="N104" s="6"/>
    </row>
    <row r="105" spans="1:14" ht="12.5" x14ac:dyDescent="0.25">
      <c r="A105" s="36"/>
      <c r="B105" s="21">
        <v>2018</v>
      </c>
      <c r="C105" s="21" t="s">
        <v>38</v>
      </c>
      <c r="D105" s="159">
        <v>2712488</v>
      </c>
      <c r="E105" s="144">
        <v>353613</v>
      </c>
      <c r="F105" s="144"/>
      <c r="G105" s="160">
        <f t="shared" si="9"/>
        <v>3066101</v>
      </c>
      <c r="H105" s="6"/>
      <c r="I105" s="1"/>
      <c r="J105" s="1"/>
      <c r="K105" s="1"/>
      <c r="M105" s="6"/>
      <c r="N105" s="6"/>
    </row>
    <row r="106" spans="1:14" ht="12.5" x14ac:dyDescent="0.25">
      <c r="A106" s="36"/>
      <c r="B106" s="34"/>
      <c r="C106" s="22" t="s">
        <v>39</v>
      </c>
      <c r="D106" s="155">
        <v>2705717</v>
      </c>
      <c r="E106" s="147">
        <v>353014</v>
      </c>
      <c r="F106" s="147"/>
      <c r="G106" s="156">
        <f t="shared" si="9"/>
        <v>3058731</v>
      </c>
      <c r="H106" s="6"/>
      <c r="I106" s="1"/>
      <c r="J106" s="1"/>
      <c r="K106" s="1"/>
      <c r="M106" s="6"/>
      <c r="N106" s="6"/>
    </row>
    <row r="107" spans="1:14" ht="12.5" x14ac:dyDescent="0.25">
      <c r="A107" s="36"/>
      <c r="B107" s="34"/>
      <c r="C107" s="22" t="s">
        <v>40</v>
      </c>
      <c r="D107" s="155">
        <v>2733449</v>
      </c>
      <c r="E107" s="147">
        <v>358500</v>
      </c>
      <c r="F107" s="147"/>
      <c r="G107" s="156">
        <f t="shared" si="9"/>
        <v>3091949</v>
      </c>
      <c r="H107" s="6"/>
      <c r="I107" s="1"/>
      <c r="J107" s="1"/>
      <c r="K107" s="1"/>
      <c r="M107" s="6"/>
      <c r="N107" s="6"/>
    </row>
    <row r="108" spans="1:14" ht="12.5" x14ac:dyDescent="0.25">
      <c r="A108" s="36"/>
      <c r="B108" s="22"/>
      <c r="C108" s="22" t="s">
        <v>41</v>
      </c>
      <c r="D108" s="155">
        <v>2750312</v>
      </c>
      <c r="E108" s="147">
        <v>363719</v>
      </c>
      <c r="F108" s="147"/>
      <c r="G108" s="156">
        <f t="shared" ref="G108:G119" si="10">SUM(D108:F108)</f>
        <v>3114031</v>
      </c>
      <c r="H108" s="6"/>
      <c r="I108" s="1"/>
      <c r="J108" s="1"/>
      <c r="K108" s="1"/>
      <c r="M108" s="6"/>
      <c r="N108" s="6"/>
    </row>
    <row r="109" spans="1:14" ht="12.5" x14ac:dyDescent="0.25">
      <c r="A109" s="36"/>
      <c r="B109" s="34"/>
      <c r="C109" s="22" t="s">
        <v>42</v>
      </c>
      <c r="D109" s="155">
        <v>2762843</v>
      </c>
      <c r="E109" s="147">
        <v>367051</v>
      </c>
      <c r="F109" s="147"/>
      <c r="G109" s="156">
        <f t="shared" si="10"/>
        <v>3129894</v>
      </c>
      <c r="H109" s="6"/>
      <c r="I109" s="1"/>
      <c r="J109" s="1"/>
      <c r="K109" s="1"/>
      <c r="M109" s="6"/>
      <c r="N109" s="6"/>
    </row>
    <row r="110" spans="1:14" ht="12.5" x14ac:dyDescent="0.25">
      <c r="A110" s="36"/>
      <c r="B110" s="34"/>
      <c r="C110" s="22" t="s">
        <v>43</v>
      </c>
      <c r="D110" s="155">
        <v>2778210</v>
      </c>
      <c r="E110" s="147">
        <v>371379</v>
      </c>
      <c r="F110" s="147"/>
      <c r="G110" s="156">
        <f t="shared" si="10"/>
        <v>3149589</v>
      </c>
      <c r="H110" s="6"/>
      <c r="I110" s="1"/>
      <c r="J110" s="1"/>
      <c r="K110" s="1"/>
      <c r="M110" s="6"/>
      <c r="N110" s="6"/>
    </row>
    <row r="111" spans="1:14" ht="12.5" x14ac:dyDescent="0.25">
      <c r="A111" s="36"/>
      <c r="B111" s="22"/>
      <c r="C111" s="22" t="s">
        <v>32</v>
      </c>
      <c r="D111" s="155">
        <v>2790818</v>
      </c>
      <c r="E111" s="147">
        <v>373593</v>
      </c>
      <c r="F111" s="147"/>
      <c r="G111" s="156">
        <f t="shared" si="10"/>
        <v>3164411</v>
      </c>
      <c r="H111" s="6"/>
      <c r="I111" s="1"/>
      <c r="J111" s="1"/>
      <c r="K111" s="1"/>
      <c r="M111" s="6"/>
      <c r="N111" s="6"/>
    </row>
    <row r="112" spans="1:14" ht="12.5" x14ac:dyDescent="0.25">
      <c r="A112" s="36"/>
      <c r="B112" s="34"/>
      <c r="C112" s="22" t="s">
        <v>33</v>
      </c>
      <c r="D112" s="155">
        <v>2815309</v>
      </c>
      <c r="E112" s="147">
        <v>376201</v>
      </c>
      <c r="F112" s="147"/>
      <c r="G112" s="156">
        <f t="shared" si="10"/>
        <v>3191510</v>
      </c>
      <c r="H112" s="6"/>
      <c r="I112" s="1"/>
      <c r="J112" s="1"/>
      <c r="K112" s="1"/>
      <c r="M112" s="6"/>
      <c r="N112" s="6"/>
    </row>
    <row r="113" spans="1:14" ht="12.5" x14ac:dyDescent="0.25">
      <c r="A113" s="36"/>
      <c r="B113" s="34"/>
      <c r="C113" s="22" t="s">
        <v>34</v>
      </c>
      <c r="D113" s="155">
        <v>2830447</v>
      </c>
      <c r="E113" s="147">
        <v>367560</v>
      </c>
      <c r="F113" s="147"/>
      <c r="G113" s="156">
        <f t="shared" si="10"/>
        <v>3198007</v>
      </c>
      <c r="H113" s="6"/>
      <c r="I113" s="1"/>
      <c r="J113" s="1"/>
      <c r="K113" s="1"/>
      <c r="M113" s="6"/>
      <c r="N113" s="6"/>
    </row>
    <row r="114" spans="1:14" ht="12.5" x14ac:dyDescent="0.25">
      <c r="A114" s="36"/>
      <c r="B114" s="22"/>
      <c r="C114" s="22" t="s">
        <v>35</v>
      </c>
      <c r="D114" s="155">
        <v>2818156</v>
      </c>
      <c r="E114" s="147">
        <v>402389</v>
      </c>
      <c r="F114" s="147"/>
      <c r="G114" s="156">
        <f t="shared" si="10"/>
        <v>3220545</v>
      </c>
      <c r="H114" s="6"/>
      <c r="I114" s="1"/>
      <c r="J114" s="1"/>
      <c r="K114" s="1"/>
      <c r="M114" s="6"/>
      <c r="N114" s="6"/>
    </row>
    <row r="115" spans="1:14" ht="12.5" x14ac:dyDescent="0.25">
      <c r="A115" s="36"/>
      <c r="B115" s="34"/>
      <c r="C115" s="22" t="s">
        <v>36</v>
      </c>
      <c r="D115" s="155">
        <v>2829583</v>
      </c>
      <c r="E115" s="147">
        <v>399439</v>
      </c>
      <c r="F115" s="147"/>
      <c r="G115" s="156">
        <f t="shared" si="10"/>
        <v>3229022</v>
      </c>
      <c r="H115" s="6"/>
      <c r="I115" s="1"/>
      <c r="J115" s="1"/>
      <c r="K115" s="1"/>
      <c r="M115" s="6"/>
      <c r="N115" s="6"/>
    </row>
    <row r="116" spans="1:14" ht="13" thickBot="1" x14ac:dyDescent="0.3">
      <c r="A116" s="36"/>
      <c r="B116" s="35"/>
      <c r="C116" s="27" t="s">
        <v>37</v>
      </c>
      <c r="D116" s="157">
        <v>2848762</v>
      </c>
      <c r="E116" s="150">
        <v>402126</v>
      </c>
      <c r="F116" s="150"/>
      <c r="G116" s="158">
        <f t="shared" si="10"/>
        <v>3250888</v>
      </c>
      <c r="H116" s="6"/>
      <c r="I116" s="1"/>
      <c r="J116" s="1"/>
      <c r="K116" s="1"/>
      <c r="M116" s="6"/>
      <c r="N116" s="6"/>
    </row>
    <row r="117" spans="1:14" ht="12.5" x14ac:dyDescent="0.25">
      <c r="A117" s="36"/>
      <c r="B117" s="21">
        <v>2019</v>
      </c>
      <c r="C117" s="21" t="s">
        <v>38</v>
      </c>
      <c r="D117" s="159">
        <v>2919253</v>
      </c>
      <c r="E117" s="144">
        <v>401374</v>
      </c>
      <c r="F117" s="144"/>
      <c r="G117" s="160">
        <f t="shared" si="10"/>
        <v>3320627</v>
      </c>
      <c r="H117" s="6"/>
      <c r="I117" s="1"/>
      <c r="J117" s="1"/>
      <c r="K117" s="1"/>
      <c r="M117" s="6"/>
      <c r="N117" s="6"/>
    </row>
    <row r="118" spans="1:14" ht="12.5" x14ac:dyDescent="0.25">
      <c r="A118" s="36"/>
      <c r="B118" s="34"/>
      <c r="C118" s="22" t="s">
        <v>39</v>
      </c>
      <c r="D118" s="155">
        <v>2927273</v>
      </c>
      <c r="E118" s="147">
        <v>399005</v>
      </c>
      <c r="F118" s="147"/>
      <c r="G118" s="156">
        <f t="shared" si="10"/>
        <v>3326278</v>
      </c>
      <c r="H118" s="6"/>
      <c r="I118" s="1"/>
      <c r="J118" s="1"/>
      <c r="K118" s="1"/>
      <c r="M118" s="6"/>
      <c r="N118" s="6"/>
    </row>
    <row r="119" spans="1:14" ht="12.5" x14ac:dyDescent="0.25">
      <c r="A119" s="36"/>
      <c r="B119" s="34"/>
      <c r="C119" s="22" t="s">
        <v>40</v>
      </c>
      <c r="D119" s="155">
        <v>2953814</v>
      </c>
      <c r="E119" s="147">
        <v>403190</v>
      </c>
      <c r="F119" s="147"/>
      <c r="G119" s="156">
        <f t="shared" si="10"/>
        <v>3357004</v>
      </c>
      <c r="H119" s="6"/>
      <c r="I119" s="1"/>
      <c r="J119" s="1"/>
      <c r="K119" s="1"/>
      <c r="M119" s="6"/>
      <c r="N119" s="6"/>
    </row>
    <row r="120" spans="1:14" ht="12.5" x14ac:dyDescent="0.25">
      <c r="A120" s="36"/>
      <c r="B120" s="22"/>
      <c r="C120" s="22" t="s">
        <v>41</v>
      </c>
      <c r="D120" s="155">
        <v>2961145</v>
      </c>
      <c r="E120" s="147">
        <v>403258</v>
      </c>
      <c r="F120" s="147"/>
      <c r="G120" s="156">
        <f t="shared" ref="G120:G131" si="11">SUM(D120:F120)</f>
        <v>3364403</v>
      </c>
      <c r="H120" s="6"/>
      <c r="I120" s="1"/>
      <c r="J120" s="1"/>
      <c r="K120" s="1"/>
      <c r="M120" s="6"/>
      <c r="N120" s="6"/>
    </row>
    <row r="121" spans="1:14" ht="12.5" x14ac:dyDescent="0.25">
      <c r="A121" s="36"/>
      <c r="B121" s="34"/>
      <c r="C121" s="22" t="s">
        <v>42</v>
      </c>
      <c r="D121" s="155">
        <v>2969259</v>
      </c>
      <c r="E121" s="147">
        <v>401725</v>
      </c>
      <c r="F121" s="147"/>
      <c r="G121" s="156">
        <f t="shared" si="11"/>
        <v>3370984</v>
      </c>
      <c r="H121" s="6"/>
      <c r="I121" s="1"/>
      <c r="J121" s="1"/>
      <c r="K121" s="1"/>
      <c r="M121" s="6"/>
      <c r="N121" s="6"/>
    </row>
    <row r="122" spans="1:14" ht="12.5" x14ac:dyDescent="0.25">
      <c r="A122" s="36"/>
      <c r="B122" s="34"/>
      <c r="C122" s="22" t="s">
        <v>43</v>
      </c>
      <c r="D122" s="155">
        <v>2990325</v>
      </c>
      <c r="E122" s="147">
        <v>404725</v>
      </c>
      <c r="F122" s="147"/>
      <c r="G122" s="156">
        <f t="shared" si="11"/>
        <v>3395050</v>
      </c>
      <c r="H122" s="6"/>
      <c r="I122" s="1"/>
      <c r="J122" s="1"/>
      <c r="K122" s="1"/>
      <c r="M122" s="6"/>
      <c r="N122" s="6"/>
    </row>
    <row r="123" spans="1:14" ht="12.5" x14ac:dyDescent="0.25">
      <c r="A123" s="36"/>
      <c r="B123" s="22"/>
      <c r="C123" s="22" t="s">
        <v>32</v>
      </c>
      <c r="D123" s="155">
        <v>3005006</v>
      </c>
      <c r="E123" s="147">
        <v>405646</v>
      </c>
      <c r="F123" s="147"/>
      <c r="G123" s="156">
        <f t="shared" si="11"/>
        <v>3410652</v>
      </c>
      <c r="H123" s="6"/>
      <c r="I123" s="1"/>
      <c r="J123" s="1"/>
      <c r="K123" s="1"/>
      <c r="M123" s="6"/>
      <c r="N123" s="6"/>
    </row>
    <row r="124" spans="1:14" ht="12.5" x14ac:dyDescent="0.25">
      <c r="A124" s="36"/>
      <c r="B124" s="34"/>
      <c r="C124" s="22" t="s">
        <v>33</v>
      </c>
      <c r="D124" s="155">
        <v>3018696</v>
      </c>
      <c r="E124" s="147">
        <v>407121</v>
      </c>
      <c r="F124" s="147"/>
      <c r="G124" s="156">
        <f t="shared" si="11"/>
        <v>3425817</v>
      </c>
      <c r="H124" s="6"/>
      <c r="I124" s="1"/>
      <c r="J124" s="1"/>
      <c r="K124" s="1"/>
      <c r="M124" s="6"/>
      <c r="N124" s="6"/>
    </row>
    <row r="125" spans="1:14" ht="12.5" x14ac:dyDescent="0.25">
      <c r="A125" s="36"/>
      <c r="B125" s="34"/>
      <c r="C125" s="22" t="s">
        <v>34</v>
      </c>
      <c r="D125" s="155">
        <v>3025238</v>
      </c>
      <c r="E125" s="147">
        <v>401616</v>
      </c>
      <c r="F125" s="147"/>
      <c r="G125" s="156">
        <f t="shared" si="11"/>
        <v>3426854</v>
      </c>
      <c r="H125" s="6"/>
      <c r="I125" s="1"/>
      <c r="J125" s="1"/>
      <c r="K125" s="1"/>
      <c r="M125" s="6"/>
      <c r="N125" s="6"/>
    </row>
    <row r="126" spans="1:14" ht="12.5" x14ac:dyDescent="0.25">
      <c r="A126" s="36"/>
      <c r="B126" s="22"/>
      <c r="C126" s="22" t="s">
        <v>35</v>
      </c>
      <c r="D126" s="155">
        <v>3028326</v>
      </c>
      <c r="E126" s="147">
        <v>400713</v>
      </c>
      <c r="F126" s="147"/>
      <c r="G126" s="156">
        <f t="shared" si="11"/>
        <v>3429039</v>
      </c>
      <c r="H126" s="6"/>
      <c r="I126" s="1"/>
      <c r="J126" s="1"/>
      <c r="K126" s="1"/>
      <c r="M126" s="6"/>
      <c r="N126" s="6"/>
    </row>
    <row r="127" spans="1:14" ht="12.5" x14ac:dyDescent="0.25">
      <c r="A127" s="36"/>
      <c r="B127" s="34"/>
      <c r="C127" s="22" t="s">
        <v>36</v>
      </c>
      <c r="D127" s="155">
        <v>3031838</v>
      </c>
      <c r="E127" s="147">
        <v>399474</v>
      </c>
      <c r="F127" s="147"/>
      <c r="G127" s="156">
        <f t="shared" si="11"/>
        <v>3431312</v>
      </c>
      <c r="H127" s="6"/>
      <c r="I127" s="1"/>
      <c r="J127" s="1"/>
      <c r="K127" s="1"/>
      <c r="M127" s="6"/>
      <c r="N127" s="6"/>
    </row>
    <row r="128" spans="1:14" ht="13" thickBot="1" x14ac:dyDescent="0.3">
      <c r="A128" s="36"/>
      <c r="B128" s="35"/>
      <c r="C128" s="27" t="s">
        <v>37</v>
      </c>
      <c r="D128" s="157">
        <v>3030306</v>
      </c>
      <c r="E128" s="150">
        <v>399362</v>
      </c>
      <c r="F128" s="150"/>
      <c r="G128" s="158">
        <f t="shared" si="11"/>
        <v>3429668</v>
      </c>
      <c r="H128" s="6"/>
      <c r="I128" s="1"/>
      <c r="J128" s="1"/>
      <c r="K128" s="1"/>
      <c r="M128" s="6"/>
      <c r="N128" s="6"/>
    </row>
    <row r="129" spans="1:14" ht="12.5" x14ac:dyDescent="0.25">
      <c r="A129" s="36"/>
      <c r="B129" s="21">
        <v>2020</v>
      </c>
      <c r="C129" s="21" t="s">
        <v>38</v>
      </c>
      <c r="D129" s="159">
        <v>3035768</v>
      </c>
      <c r="E129" s="144">
        <v>392146</v>
      </c>
      <c r="F129" s="144"/>
      <c r="G129" s="160">
        <f t="shared" si="11"/>
        <v>3427914</v>
      </c>
      <c r="H129" s="6"/>
      <c r="I129" s="1"/>
      <c r="J129" s="1"/>
      <c r="K129" s="1"/>
      <c r="M129" s="6"/>
      <c r="N129" s="6"/>
    </row>
    <row r="130" spans="1:14" ht="12.5" x14ac:dyDescent="0.25">
      <c r="A130" s="36"/>
      <c r="B130" s="34"/>
      <c r="C130" s="22" t="s">
        <v>39</v>
      </c>
      <c r="D130" s="155">
        <v>3049542</v>
      </c>
      <c r="E130" s="147">
        <v>388676</v>
      </c>
      <c r="F130" s="147"/>
      <c r="G130" s="156">
        <f t="shared" si="11"/>
        <v>3438218</v>
      </c>
      <c r="H130" s="6"/>
      <c r="I130" s="1"/>
      <c r="J130" s="1"/>
      <c r="K130" s="1"/>
      <c r="M130" s="6"/>
      <c r="N130" s="6"/>
    </row>
    <row r="131" spans="1:14" ht="12.5" x14ac:dyDescent="0.25">
      <c r="A131" s="36"/>
      <c r="B131" s="34"/>
      <c r="C131" s="22" t="s">
        <v>40</v>
      </c>
      <c r="D131" s="155">
        <v>3094517</v>
      </c>
      <c r="E131" s="147">
        <v>389379</v>
      </c>
      <c r="F131" s="147"/>
      <c r="G131" s="156">
        <f t="shared" si="11"/>
        <v>3483896</v>
      </c>
      <c r="H131" s="6"/>
      <c r="I131" s="1"/>
      <c r="J131" s="1"/>
      <c r="K131" s="1"/>
      <c r="M131" s="6"/>
      <c r="N131" s="6"/>
    </row>
    <row r="132" spans="1:14" ht="12.5" x14ac:dyDescent="0.25">
      <c r="A132" s="36"/>
      <c r="B132" s="22"/>
      <c r="C132" s="22" t="s">
        <v>41</v>
      </c>
      <c r="D132" s="155">
        <v>3144713</v>
      </c>
      <c r="E132" s="147">
        <v>382668</v>
      </c>
      <c r="F132" s="147"/>
      <c r="G132" s="156">
        <f t="shared" ref="G132:G143" si="12">SUM(D132:F132)</f>
        <v>3527381</v>
      </c>
      <c r="H132" s="6"/>
      <c r="I132" s="1"/>
      <c r="J132" s="1"/>
      <c r="K132" s="1"/>
      <c r="M132" s="6"/>
      <c r="N132" s="6"/>
    </row>
    <row r="133" spans="1:14" ht="12.5" x14ac:dyDescent="0.25">
      <c r="A133" s="36"/>
      <c r="B133" s="34"/>
      <c r="C133" s="22" t="s">
        <v>42</v>
      </c>
      <c r="D133" s="155">
        <v>3178174</v>
      </c>
      <c r="E133" s="147">
        <v>377399</v>
      </c>
      <c r="F133" s="147"/>
      <c r="G133" s="156">
        <f t="shared" si="12"/>
        <v>3555573</v>
      </c>
      <c r="H133" s="6"/>
      <c r="I133" s="1"/>
      <c r="J133" s="1"/>
      <c r="K133" s="1"/>
      <c r="M133" s="6"/>
      <c r="N133" s="6"/>
    </row>
    <row r="134" spans="1:14" ht="12.5" x14ac:dyDescent="0.25">
      <c r="A134" s="36"/>
      <c r="B134" s="34"/>
      <c r="C134" s="22" t="s">
        <v>43</v>
      </c>
      <c r="D134" s="155">
        <v>3211426</v>
      </c>
      <c r="E134" s="147">
        <v>371710</v>
      </c>
      <c r="F134" s="147"/>
      <c r="G134" s="156">
        <f t="shared" si="12"/>
        <v>3583136</v>
      </c>
      <c r="H134" s="6"/>
      <c r="I134" s="1"/>
      <c r="J134" s="1"/>
      <c r="K134" s="1"/>
      <c r="M134" s="6"/>
      <c r="N134" s="6"/>
    </row>
    <row r="135" spans="1:14" ht="12.5" x14ac:dyDescent="0.25">
      <c r="A135" s="36"/>
      <c r="B135" s="22"/>
      <c r="C135" s="22" t="s">
        <v>32</v>
      </c>
      <c r="D135" s="155">
        <v>3227319</v>
      </c>
      <c r="E135" s="147">
        <v>368196</v>
      </c>
      <c r="F135" s="147"/>
      <c r="G135" s="156">
        <f t="shared" si="12"/>
        <v>3595515</v>
      </c>
      <c r="H135" s="6"/>
      <c r="I135" s="1"/>
      <c r="J135" s="1"/>
      <c r="K135" s="1"/>
      <c r="M135" s="6"/>
      <c r="N135" s="6"/>
    </row>
    <row r="136" spans="1:14" ht="12.5" x14ac:dyDescent="0.25">
      <c r="A136" s="36"/>
      <c r="B136" s="34"/>
      <c r="C136" s="22" t="s">
        <v>33</v>
      </c>
      <c r="D136" s="155">
        <v>3255144</v>
      </c>
      <c r="E136" s="147">
        <v>369893</v>
      </c>
      <c r="F136" s="147"/>
      <c r="G136" s="156">
        <f t="shared" si="12"/>
        <v>3625037</v>
      </c>
      <c r="H136" s="6"/>
      <c r="I136" s="1"/>
      <c r="J136" s="1"/>
      <c r="K136" s="1"/>
      <c r="M136" s="6"/>
      <c r="N136" s="6"/>
    </row>
    <row r="137" spans="1:14" ht="12.5" x14ac:dyDescent="0.25">
      <c r="A137" s="36"/>
      <c r="B137" s="34"/>
      <c r="C137" s="22" t="s">
        <v>34</v>
      </c>
      <c r="D137" s="155">
        <v>3299461</v>
      </c>
      <c r="E137" s="147">
        <v>370592</v>
      </c>
      <c r="F137" s="147"/>
      <c r="G137" s="156">
        <f t="shared" si="12"/>
        <v>3670053</v>
      </c>
      <c r="H137" s="6"/>
      <c r="I137" s="1"/>
      <c r="J137" s="1"/>
      <c r="K137" s="1"/>
      <c r="M137" s="6"/>
      <c r="N137" s="6"/>
    </row>
    <row r="138" spans="1:14" ht="12.5" x14ac:dyDescent="0.25">
      <c r="A138" s="36"/>
      <c r="B138" s="22"/>
      <c r="C138" s="22" t="s">
        <v>35</v>
      </c>
      <c r="D138" s="155">
        <v>3342268</v>
      </c>
      <c r="E138" s="147">
        <v>371823</v>
      </c>
      <c r="F138" s="147"/>
      <c r="G138" s="156">
        <f t="shared" si="12"/>
        <v>3714091</v>
      </c>
      <c r="H138" s="6"/>
      <c r="I138" s="1"/>
      <c r="J138" s="1"/>
      <c r="K138" s="1"/>
      <c r="M138" s="6"/>
      <c r="N138" s="6"/>
    </row>
    <row r="139" spans="1:14" ht="12.5" x14ac:dyDescent="0.25">
      <c r="A139" s="36"/>
      <c r="B139" s="34"/>
      <c r="C139" s="22" t="s">
        <v>36</v>
      </c>
      <c r="D139" s="155">
        <v>3371619</v>
      </c>
      <c r="E139" s="147">
        <v>372409</v>
      </c>
      <c r="F139" s="147"/>
      <c r="G139" s="156">
        <f t="shared" si="12"/>
        <v>3744028</v>
      </c>
      <c r="H139" s="6"/>
      <c r="I139" s="1"/>
      <c r="J139" s="1"/>
      <c r="K139" s="1"/>
      <c r="M139" s="6"/>
      <c r="N139" s="6"/>
    </row>
    <row r="140" spans="1:14" ht="13" thickBot="1" x14ac:dyDescent="0.3">
      <c r="A140" s="36"/>
      <c r="B140" s="35"/>
      <c r="C140" s="27" t="s">
        <v>37</v>
      </c>
      <c r="D140" s="157">
        <v>3389953</v>
      </c>
      <c r="E140" s="150">
        <v>373873</v>
      </c>
      <c r="F140" s="150"/>
      <c r="G140" s="158">
        <f t="shared" si="12"/>
        <v>3763826</v>
      </c>
      <c r="H140" s="6"/>
      <c r="I140" s="1"/>
      <c r="J140" s="1"/>
      <c r="K140" s="1"/>
      <c r="M140" s="6"/>
      <c r="N140" s="6"/>
    </row>
    <row r="141" spans="1:14" ht="12.5" x14ac:dyDescent="0.25">
      <c r="A141" s="36"/>
      <c r="B141" s="21">
        <v>2021</v>
      </c>
      <c r="C141" s="21" t="s">
        <v>38</v>
      </c>
      <c r="D141" s="159">
        <v>3372065</v>
      </c>
      <c r="E141" s="144">
        <v>375440</v>
      </c>
      <c r="F141" s="144"/>
      <c r="G141" s="160">
        <f t="shared" si="12"/>
        <v>3747505</v>
      </c>
      <c r="H141" s="6"/>
      <c r="I141" s="1"/>
      <c r="J141" s="1"/>
      <c r="K141" s="1"/>
      <c r="M141" s="6"/>
      <c r="N141" s="6"/>
    </row>
    <row r="142" spans="1:14" ht="12.5" x14ac:dyDescent="0.25">
      <c r="A142" s="36"/>
      <c r="B142" s="34"/>
      <c r="C142" s="22" t="s">
        <v>39</v>
      </c>
      <c r="D142" s="155">
        <v>3451046</v>
      </c>
      <c r="E142" s="147">
        <v>381881</v>
      </c>
      <c r="F142" s="147"/>
      <c r="G142" s="156">
        <f t="shared" si="12"/>
        <v>3832927</v>
      </c>
      <c r="H142" s="6"/>
      <c r="I142" s="1"/>
      <c r="J142" s="1"/>
      <c r="K142" s="1"/>
      <c r="M142" s="6"/>
      <c r="N142" s="6"/>
    </row>
    <row r="143" spans="1:14" ht="12.5" x14ac:dyDescent="0.25">
      <c r="A143" s="36"/>
      <c r="B143" s="34"/>
      <c r="C143" s="22" t="s">
        <v>40</v>
      </c>
      <c r="D143" s="155">
        <v>3515527</v>
      </c>
      <c r="E143" s="147">
        <v>384836</v>
      </c>
      <c r="F143" s="147"/>
      <c r="G143" s="156">
        <f t="shared" si="12"/>
        <v>3900363</v>
      </c>
      <c r="H143" s="6"/>
      <c r="I143" s="1"/>
      <c r="J143" s="1"/>
      <c r="K143" s="1"/>
      <c r="M143" s="6"/>
      <c r="N143" s="6"/>
    </row>
    <row r="144" spans="1:14" ht="12.5" x14ac:dyDescent="0.25">
      <c r="A144" s="36"/>
      <c r="B144" s="22"/>
      <c r="C144" s="22" t="s">
        <v>41</v>
      </c>
      <c r="D144" s="155">
        <v>3578759</v>
      </c>
      <c r="E144" s="147">
        <v>390744</v>
      </c>
      <c r="F144" s="147"/>
      <c r="G144" s="156">
        <f t="shared" ref="G144:G155" si="13">SUM(D144:F144)</f>
        <v>3969503</v>
      </c>
      <c r="H144" s="6"/>
      <c r="I144" s="1"/>
      <c r="J144" s="1"/>
      <c r="K144" s="1"/>
      <c r="M144" s="6"/>
      <c r="N144" s="6"/>
    </row>
    <row r="145" spans="1:14" ht="12.5" x14ac:dyDescent="0.25">
      <c r="A145" s="36"/>
      <c r="B145" s="34"/>
      <c r="C145" s="22" t="s">
        <v>42</v>
      </c>
      <c r="D145" s="155">
        <v>3620639</v>
      </c>
      <c r="E145" s="147">
        <v>392750</v>
      </c>
      <c r="F145" s="147"/>
      <c r="G145" s="156">
        <f t="shared" si="13"/>
        <v>4013389</v>
      </c>
      <c r="H145" s="6"/>
      <c r="I145" s="1"/>
      <c r="J145" s="1"/>
      <c r="K145" s="1"/>
      <c r="M145" s="6"/>
      <c r="N145" s="6"/>
    </row>
    <row r="146" spans="1:14" ht="12.5" x14ac:dyDescent="0.25">
      <c r="A146" s="36"/>
      <c r="B146" s="34"/>
      <c r="C146" s="22" t="s">
        <v>43</v>
      </c>
      <c r="D146" s="155">
        <v>3683826</v>
      </c>
      <c r="E146" s="147">
        <v>401706</v>
      </c>
      <c r="F146" s="147"/>
      <c r="G146" s="156">
        <f t="shared" si="13"/>
        <v>4085532</v>
      </c>
      <c r="H146" s="6"/>
      <c r="I146" s="1"/>
      <c r="J146" s="1"/>
      <c r="K146" s="1"/>
      <c r="M146" s="6"/>
      <c r="N146" s="6"/>
    </row>
    <row r="147" spans="1:14" ht="12.5" x14ac:dyDescent="0.25">
      <c r="A147" s="36"/>
      <c r="B147" s="22"/>
      <c r="C147" s="22" t="s">
        <v>32</v>
      </c>
      <c r="D147" s="155">
        <v>3712942</v>
      </c>
      <c r="E147" s="147">
        <v>407329</v>
      </c>
      <c r="F147" s="147"/>
      <c r="G147" s="156">
        <f t="shared" si="13"/>
        <v>4120271</v>
      </c>
      <c r="H147" s="6"/>
      <c r="I147" s="1"/>
      <c r="J147" s="1"/>
      <c r="K147" s="1"/>
      <c r="M147" s="6"/>
      <c r="N147" s="6"/>
    </row>
    <row r="148" spans="1:14" ht="12.5" x14ac:dyDescent="0.25">
      <c r="A148" s="36"/>
      <c r="B148" s="34"/>
      <c r="C148" s="22" t="s">
        <v>33</v>
      </c>
      <c r="D148" s="155">
        <v>3730580</v>
      </c>
      <c r="E148" s="147">
        <v>411060</v>
      </c>
      <c r="F148" s="147"/>
      <c r="G148" s="156">
        <f t="shared" si="13"/>
        <v>4141640</v>
      </c>
      <c r="H148" s="6"/>
      <c r="I148" s="1"/>
      <c r="J148" s="1"/>
      <c r="K148" s="1"/>
      <c r="M148" s="6"/>
      <c r="N148" s="6"/>
    </row>
    <row r="149" spans="1:14" ht="12.5" x14ac:dyDescent="0.25">
      <c r="A149" s="36"/>
      <c r="B149" s="34"/>
      <c r="C149" s="22" t="s">
        <v>34</v>
      </c>
      <c r="D149" s="155">
        <v>3770099</v>
      </c>
      <c r="E149" s="147">
        <v>423983</v>
      </c>
      <c r="F149" s="147"/>
      <c r="G149" s="156">
        <f t="shared" si="13"/>
        <v>4194082</v>
      </c>
      <c r="H149" s="6"/>
      <c r="I149" s="1"/>
      <c r="J149" s="1"/>
      <c r="K149" s="1"/>
      <c r="M149" s="6"/>
      <c r="N149" s="6"/>
    </row>
    <row r="150" spans="1:14" ht="12.5" x14ac:dyDescent="0.25">
      <c r="A150" s="36"/>
      <c r="B150" s="22"/>
      <c r="C150" s="22" t="s">
        <v>35</v>
      </c>
      <c r="D150" s="155">
        <v>3799777</v>
      </c>
      <c r="E150" s="147">
        <v>431939</v>
      </c>
      <c r="F150" s="147"/>
      <c r="G150" s="156">
        <f t="shared" si="13"/>
        <v>4231716</v>
      </c>
      <c r="H150" s="6"/>
      <c r="I150" s="1"/>
      <c r="J150" s="1"/>
      <c r="K150" s="1"/>
      <c r="M150" s="6"/>
      <c r="N150" s="6"/>
    </row>
    <row r="151" spans="1:14" ht="12.5" x14ac:dyDescent="0.25">
      <c r="A151" s="36"/>
      <c r="B151" s="34"/>
      <c r="C151" s="22" t="s">
        <v>36</v>
      </c>
      <c r="D151" s="155">
        <v>3813027</v>
      </c>
      <c r="E151" s="147">
        <v>438455</v>
      </c>
      <c r="F151" s="147"/>
      <c r="G151" s="156">
        <f t="shared" si="13"/>
        <v>4251482</v>
      </c>
      <c r="H151" s="6"/>
      <c r="I151" s="1"/>
      <c r="J151" s="1"/>
      <c r="K151" s="1"/>
      <c r="M151" s="6"/>
      <c r="N151" s="6"/>
    </row>
    <row r="152" spans="1:14" ht="13" thickBot="1" x14ac:dyDescent="0.3">
      <c r="A152" s="36"/>
      <c r="B152" s="35"/>
      <c r="C152" s="27" t="s">
        <v>37</v>
      </c>
      <c r="D152" s="157">
        <v>3838577</v>
      </c>
      <c r="E152" s="150">
        <v>445109</v>
      </c>
      <c r="F152" s="150"/>
      <c r="G152" s="158">
        <f t="shared" si="13"/>
        <v>4283686</v>
      </c>
      <c r="H152" s="6"/>
      <c r="I152" s="1"/>
      <c r="J152" s="1"/>
      <c r="K152" s="1"/>
      <c r="M152" s="6"/>
      <c r="N152" s="6"/>
    </row>
    <row r="153" spans="1:14" ht="12.5" x14ac:dyDescent="0.25">
      <c r="A153" s="36"/>
      <c r="B153" s="21">
        <v>2022</v>
      </c>
      <c r="C153" s="21" t="s">
        <v>38</v>
      </c>
      <c r="D153" s="159">
        <v>3841062</v>
      </c>
      <c r="E153" s="144">
        <v>450995</v>
      </c>
      <c r="F153" s="144"/>
      <c r="G153" s="160">
        <f t="shared" si="13"/>
        <v>4292057</v>
      </c>
      <c r="H153" s="6"/>
      <c r="I153" s="1"/>
      <c r="J153" s="1"/>
      <c r="K153" s="1"/>
      <c r="M153" s="6"/>
      <c r="N153" s="6"/>
    </row>
    <row r="154" spans="1:14" ht="12.5" x14ac:dyDescent="0.25">
      <c r="A154" s="36"/>
      <c r="B154" s="34"/>
      <c r="C154" s="22" t="s">
        <v>39</v>
      </c>
      <c r="D154" s="155">
        <v>3835692</v>
      </c>
      <c r="E154" s="147">
        <v>447105</v>
      </c>
      <c r="F154" s="147"/>
      <c r="G154" s="156">
        <f t="shared" si="13"/>
        <v>4282797</v>
      </c>
      <c r="H154" s="6"/>
      <c r="I154" s="1"/>
      <c r="J154" s="1"/>
      <c r="K154" s="1"/>
      <c r="M154" s="6"/>
      <c r="N154" s="6"/>
    </row>
    <row r="155" spans="1:14" ht="12.5" x14ac:dyDescent="0.25">
      <c r="A155" s="36"/>
      <c r="B155" s="34"/>
      <c r="C155" s="22" t="s">
        <v>40</v>
      </c>
      <c r="D155" s="155">
        <v>3892169</v>
      </c>
      <c r="E155" s="147">
        <v>459898</v>
      </c>
      <c r="F155" s="147"/>
      <c r="G155" s="156">
        <f t="shared" si="13"/>
        <v>4352067</v>
      </c>
      <c r="H155" s="6"/>
      <c r="I155" s="1"/>
      <c r="J155" s="1"/>
      <c r="K155" s="1"/>
      <c r="M155" s="6"/>
      <c r="N155" s="6"/>
    </row>
    <row r="156" spans="1:14" ht="12.5" x14ac:dyDescent="0.25">
      <c r="A156" s="36"/>
      <c r="B156" s="22"/>
      <c r="C156" s="22" t="s">
        <v>41</v>
      </c>
      <c r="D156" s="155">
        <v>3897870</v>
      </c>
      <c r="E156" s="147">
        <v>469918</v>
      </c>
      <c r="F156" s="147"/>
      <c r="G156" s="156">
        <f t="shared" ref="G156:G166" si="14">SUM(D156:F156)</f>
        <v>4367788</v>
      </c>
      <c r="H156" s="6"/>
      <c r="I156" s="1"/>
      <c r="J156" s="1"/>
      <c r="K156" s="1"/>
      <c r="M156" s="6"/>
      <c r="N156" s="6"/>
    </row>
    <row r="157" spans="1:14" ht="12.5" x14ac:dyDescent="0.25">
      <c r="A157" s="36"/>
      <c r="B157" s="22"/>
      <c r="C157" s="22" t="s">
        <v>42</v>
      </c>
      <c r="D157" s="155">
        <v>3909436</v>
      </c>
      <c r="E157" s="147">
        <v>467645</v>
      </c>
      <c r="F157" s="147"/>
      <c r="G157" s="156">
        <f t="shared" si="14"/>
        <v>4377081</v>
      </c>
      <c r="H157" s="6"/>
      <c r="I157" s="1"/>
      <c r="J157" s="1"/>
      <c r="K157" s="1"/>
      <c r="M157" s="6"/>
      <c r="N157" s="6"/>
    </row>
    <row r="158" spans="1:14" ht="12.5" x14ac:dyDescent="0.25">
      <c r="A158" s="36"/>
      <c r="B158" s="34"/>
      <c r="C158" s="22" t="s">
        <v>43</v>
      </c>
      <c r="D158" s="155">
        <v>3951557</v>
      </c>
      <c r="E158" s="147">
        <v>467031</v>
      </c>
      <c r="F158" s="147"/>
      <c r="G158" s="156">
        <f t="shared" si="14"/>
        <v>4418588</v>
      </c>
      <c r="H158" s="6"/>
      <c r="I158" s="1"/>
      <c r="J158" s="1"/>
      <c r="K158" s="1"/>
      <c r="M158" s="6"/>
      <c r="N158" s="6"/>
    </row>
    <row r="159" spans="1:14" ht="12.5" x14ac:dyDescent="0.25">
      <c r="A159" s="36"/>
      <c r="B159" s="22"/>
      <c r="C159" s="22" t="s">
        <v>32</v>
      </c>
      <c r="D159" s="155">
        <v>3969768</v>
      </c>
      <c r="E159" s="147">
        <v>473281</v>
      </c>
      <c r="F159" s="147"/>
      <c r="G159" s="156">
        <f t="shared" si="14"/>
        <v>4443049</v>
      </c>
      <c r="H159" s="6"/>
      <c r="I159" s="1"/>
      <c r="J159" s="1"/>
      <c r="K159" s="1"/>
      <c r="M159" s="6"/>
      <c r="N159" s="6"/>
    </row>
    <row r="160" spans="1:14" ht="12.5" x14ac:dyDescent="0.25">
      <c r="A160" s="36"/>
      <c r="B160" s="34"/>
      <c r="C160" s="22" t="s">
        <v>33</v>
      </c>
      <c r="D160" s="155">
        <v>3995810</v>
      </c>
      <c r="E160" s="147">
        <v>476048</v>
      </c>
      <c r="F160" s="147"/>
      <c r="G160" s="156">
        <f t="shared" si="14"/>
        <v>4471858</v>
      </c>
      <c r="H160" s="6"/>
      <c r="I160" s="1"/>
      <c r="J160" s="1"/>
      <c r="K160" s="1"/>
      <c r="M160" s="6"/>
      <c r="N160" s="6"/>
    </row>
    <row r="161" spans="1:14" ht="12.5" x14ac:dyDescent="0.25">
      <c r="A161" s="36"/>
      <c r="B161" s="34"/>
      <c r="C161" s="22" t="s">
        <v>34</v>
      </c>
      <c r="D161" s="155">
        <v>3998774</v>
      </c>
      <c r="E161" s="147">
        <v>478382</v>
      </c>
      <c r="F161" s="147"/>
      <c r="G161" s="156">
        <f t="shared" si="14"/>
        <v>4477156</v>
      </c>
      <c r="H161" s="6"/>
      <c r="I161" s="1"/>
      <c r="J161" s="1"/>
      <c r="K161" s="1"/>
      <c r="M161" s="6"/>
      <c r="N161" s="6"/>
    </row>
    <row r="162" spans="1:14" ht="12.5" x14ac:dyDescent="0.25">
      <c r="A162" s="36"/>
      <c r="B162" s="22"/>
      <c r="C162" s="22" t="s">
        <v>35</v>
      </c>
      <c r="D162" s="155">
        <v>4017987</v>
      </c>
      <c r="E162" s="147">
        <v>481874</v>
      </c>
      <c r="F162" s="147"/>
      <c r="G162" s="156">
        <f t="shared" si="14"/>
        <v>4499861</v>
      </c>
      <c r="H162" s="6"/>
      <c r="I162" s="1"/>
      <c r="J162" s="1"/>
      <c r="K162" s="1"/>
      <c r="M162" s="6"/>
      <c r="N162" s="6"/>
    </row>
    <row r="163" spans="1:14" ht="12.5" x14ac:dyDescent="0.25">
      <c r="A163" s="36"/>
      <c r="B163" s="34"/>
      <c r="C163" s="22" t="s">
        <v>36</v>
      </c>
      <c r="D163" s="155">
        <v>4034126</v>
      </c>
      <c r="E163" s="147">
        <v>485893</v>
      </c>
      <c r="F163" s="147"/>
      <c r="G163" s="156">
        <f t="shared" si="14"/>
        <v>4520019</v>
      </c>
      <c r="H163" s="6"/>
      <c r="I163" s="1"/>
      <c r="J163" s="1"/>
      <c r="K163" s="1"/>
      <c r="M163" s="6"/>
      <c r="N163" s="6"/>
    </row>
    <row r="164" spans="1:14" ht="13" thickBot="1" x14ac:dyDescent="0.3">
      <c r="A164" s="36"/>
      <c r="B164" s="35"/>
      <c r="C164" s="27" t="s">
        <v>37</v>
      </c>
      <c r="D164" s="157">
        <v>4076780</v>
      </c>
      <c r="E164" s="150">
        <v>379394</v>
      </c>
      <c r="F164" s="150"/>
      <c r="G164" s="158">
        <f t="shared" si="14"/>
        <v>4456174</v>
      </c>
      <c r="H164" s="6"/>
      <c r="I164" s="1"/>
      <c r="J164" s="1"/>
      <c r="K164" s="1"/>
      <c r="M164" s="6"/>
      <c r="N164" s="6"/>
    </row>
    <row r="165" spans="1:14" ht="12.5" x14ac:dyDescent="0.25">
      <c r="A165" s="36"/>
      <c r="B165" s="21">
        <v>2023</v>
      </c>
      <c r="C165" s="21" t="s">
        <v>38</v>
      </c>
      <c r="D165" s="159">
        <v>4044845</v>
      </c>
      <c r="E165" s="144">
        <v>379126</v>
      </c>
      <c r="F165" s="144"/>
      <c r="G165" s="160">
        <f t="shared" si="14"/>
        <v>4423971</v>
      </c>
      <c r="H165" s="6"/>
      <c r="I165" s="1"/>
      <c r="J165" s="1"/>
      <c r="K165" s="1"/>
      <c r="M165" s="6"/>
      <c r="N165" s="6"/>
    </row>
    <row r="166" spans="1:14" ht="12.5" x14ac:dyDescent="0.25">
      <c r="A166" s="36"/>
      <c r="B166" s="34"/>
      <c r="C166" s="22" t="s">
        <v>39</v>
      </c>
      <c r="D166" s="155">
        <v>4044742</v>
      </c>
      <c r="E166" s="147">
        <v>379097</v>
      </c>
      <c r="F166" s="147"/>
      <c r="G166" s="156">
        <f t="shared" si="14"/>
        <v>4423839</v>
      </c>
      <c r="H166" s="6"/>
      <c r="I166" s="1"/>
      <c r="J166" s="1"/>
      <c r="K166" s="1"/>
      <c r="M166" s="6"/>
      <c r="N166" s="6"/>
    </row>
    <row r="167" spans="1:14" ht="12.5" x14ac:dyDescent="0.25">
      <c r="A167" s="36"/>
      <c r="B167" s="22"/>
      <c r="C167" s="22" t="s">
        <v>40</v>
      </c>
      <c r="D167" s="155">
        <v>4091693</v>
      </c>
      <c r="E167" s="147">
        <v>377964</v>
      </c>
      <c r="F167" s="147"/>
      <c r="G167" s="156">
        <f t="shared" ref="G167:G177" si="15">SUM(D167:F167)</f>
        <v>4469657</v>
      </c>
      <c r="H167" s="6"/>
      <c r="I167" s="1"/>
      <c r="J167" s="1"/>
      <c r="K167" s="1"/>
      <c r="M167" s="6"/>
      <c r="N167" s="6"/>
    </row>
    <row r="168" spans="1:14" ht="12.5" x14ac:dyDescent="0.25">
      <c r="A168" s="36"/>
      <c r="B168" s="22"/>
      <c r="C168" s="22" t="s">
        <v>41</v>
      </c>
      <c r="D168" s="155">
        <v>4078054</v>
      </c>
      <c r="E168" s="147">
        <v>390906</v>
      </c>
      <c r="F168" s="147"/>
      <c r="G168" s="156">
        <f t="shared" si="15"/>
        <v>4468960</v>
      </c>
      <c r="H168" s="6"/>
      <c r="I168" s="1"/>
      <c r="J168" s="1"/>
      <c r="K168" s="1"/>
      <c r="M168" s="6"/>
      <c r="N168" s="6"/>
    </row>
    <row r="169" spans="1:14" ht="12.5" x14ac:dyDescent="0.25">
      <c r="A169" s="36"/>
      <c r="B169" s="22"/>
      <c r="C169" s="22" t="s">
        <v>42</v>
      </c>
      <c r="D169" s="155">
        <v>4017282</v>
      </c>
      <c r="E169" s="147">
        <v>441576</v>
      </c>
      <c r="F169" s="147"/>
      <c r="G169" s="156">
        <f t="shared" si="15"/>
        <v>4458858</v>
      </c>
      <c r="H169" s="6"/>
      <c r="I169" s="1"/>
      <c r="J169" s="1"/>
      <c r="K169" s="1"/>
      <c r="M169" s="6"/>
      <c r="N169" s="6"/>
    </row>
    <row r="170" spans="1:14" ht="12.5" x14ac:dyDescent="0.25">
      <c r="A170" s="36"/>
      <c r="B170" s="22"/>
      <c r="C170" s="22" t="s">
        <v>43</v>
      </c>
      <c r="D170" s="155">
        <v>4011649</v>
      </c>
      <c r="E170" s="147">
        <v>444214</v>
      </c>
      <c r="F170" s="147"/>
      <c r="G170" s="156">
        <f t="shared" si="15"/>
        <v>4455863</v>
      </c>
      <c r="H170" s="6"/>
      <c r="I170" s="1"/>
      <c r="J170" s="1"/>
      <c r="K170" s="1"/>
      <c r="M170" s="6"/>
      <c r="N170" s="6"/>
    </row>
    <row r="171" spans="1:14" ht="12.5" x14ac:dyDescent="0.25">
      <c r="A171" s="36"/>
      <c r="B171" s="22"/>
      <c r="C171" s="22" t="s">
        <v>32</v>
      </c>
      <c r="D171" s="155">
        <v>4195534</v>
      </c>
      <c r="E171" s="147">
        <v>262323</v>
      </c>
      <c r="F171" s="147"/>
      <c r="G171" s="156">
        <f t="shared" si="15"/>
        <v>4457857</v>
      </c>
      <c r="H171" s="6"/>
      <c r="I171" s="1"/>
      <c r="J171" s="1"/>
      <c r="K171" s="1"/>
      <c r="M171" s="6"/>
      <c r="N171" s="6"/>
    </row>
    <row r="172" spans="1:14" ht="12.5" x14ac:dyDescent="0.25">
      <c r="A172" s="36"/>
      <c r="B172" s="34"/>
      <c r="C172" s="22" t="s">
        <v>33</v>
      </c>
      <c r="D172" s="155">
        <v>4236674</v>
      </c>
      <c r="E172" s="147">
        <v>263056</v>
      </c>
      <c r="F172" s="147"/>
      <c r="G172" s="156">
        <f t="shared" si="15"/>
        <v>4499730</v>
      </c>
      <c r="H172" s="6"/>
      <c r="I172" s="1"/>
      <c r="J172" s="1"/>
      <c r="K172" s="1"/>
      <c r="M172" s="6"/>
      <c r="N172" s="6"/>
    </row>
    <row r="173" spans="1:14" ht="12.5" x14ac:dyDescent="0.25">
      <c r="A173" s="36"/>
      <c r="B173" s="22"/>
      <c r="C173" s="22" t="s">
        <v>34</v>
      </c>
      <c r="D173" s="155">
        <v>4239093</v>
      </c>
      <c r="E173" s="147">
        <v>264216</v>
      </c>
      <c r="F173" s="147"/>
      <c r="G173" s="156">
        <f t="shared" si="15"/>
        <v>4503309</v>
      </c>
      <c r="H173" s="6"/>
      <c r="I173" s="1"/>
      <c r="J173" s="1"/>
      <c r="K173" s="1"/>
      <c r="M173" s="6"/>
      <c r="N173" s="6"/>
    </row>
    <row r="174" spans="1:14" ht="12.5" x14ac:dyDescent="0.25">
      <c r="A174" s="36"/>
      <c r="B174" s="22"/>
      <c r="C174" s="22" t="s">
        <v>35</v>
      </c>
      <c r="D174" s="155">
        <v>4252177</v>
      </c>
      <c r="E174" s="147">
        <v>264829</v>
      </c>
      <c r="F174" s="147"/>
      <c r="G174" s="156">
        <f t="shared" si="15"/>
        <v>4517006</v>
      </c>
      <c r="H174" s="6"/>
      <c r="I174" s="1"/>
      <c r="J174" s="1"/>
      <c r="K174" s="1"/>
      <c r="M174" s="6"/>
      <c r="N174" s="6"/>
    </row>
    <row r="175" spans="1:14" ht="12.5" x14ac:dyDescent="0.25">
      <c r="A175" s="36"/>
      <c r="B175" s="22"/>
      <c r="C175" s="22" t="s">
        <v>36</v>
      </c>
      <c r="D175" s="155">
        <v>4254250</v>
      </c>
      <c r="E175" s="147">
        <v>265298</v>
      </c>
      <c r="F175" s="147"/>
      <c r="G175" s="156">
        <f t="shared" si="15"/>
        <v>4519548</v>
      </c>
      <c r="H175" s="6"/>
      <c r="I175" s="1"/>
      <c r="J175" s="1"/>
      <c r="K175" s="1"/>
      <c r="M175" s="6"/>
      <c r="N175" s="6"/>
    </row>
    <row r="176" spans="1:14" ht="13" thickBot="1" x14ac:dyDescent="0.3">
      <c r="A176" s="36"/>
      <c r="B176" s="27"/>
      <c r="C176" s="27" t="s">
        <v>37</v>
      </c>
      <c r="D176" s="157">
        <v>4256386</v>
      </c>
      <c r="E176" s="150">
        <v>264245</v>
      </c>
      <c r="F176" s="150"/>
      <c r="G176" s="158">
        <f t="shared" si="15"/>
        <v>4520631</v>
      </c>
      <c r="H176" s="6"/>
      <c r="I176" s="1"/>
      <c r="J176" s="1"/>
      <c r="K176" s="1"/>
      <c r="M176" s="6"/>
      <c r="N176" s="6"/>
    </row>
    <row r="177" spans="1:14" ht="12.5" x14ac:dyDescent="0.25">
      <c r="A177" s="36"/>
      <c r="B177" s="21">
        <v>2024</v>
      </c>
      <c r="C177" s="21" t="s">
        <v>38</v>
      </c>
      <c r="D177" s="159">
        <v>4259241</v>
      </c>
      <c r="E177" s="144">
        <v>264966</v>
      </c>
      <c r="F177" s="144"/>
      <c r="G177" s="160">
        <f t="shared" si="15"/>
        <v>4524207</v>
      </c>
      <c r="H177" s="6"/>
      <c r="I177" s="1"/>
      <c r="J177" s="1"/>
      <c r="K177" s="1"/>
      <c r="M177" s="6"/>
      <c r="N177" s="6"/>
    </row>
    <row r="178" spans="1:14" ht="12.5" x14ac:dyDescent="0.25">
      <c r="A178" s="36"/>
      <c r="B178" s="22"/>
      <c r="C178" s="22" t="s">
        <v>39</v>
      </c>
      <c r="D178" s="155">
        <v>4254068</v>
      </c>
      <c r="E178" s="147">
        <v>264649</v>
      </c>
      <c r="F178" s="147"/>
      <c r="G178" s="156">
        <f t="shared" ref="G178:G189" si="16">SUM(D178:F178)</f>
        <v>4518717</v>
      </c>
      <c r="H178" s="6"/>
      <c r="I178" s="1"/>
      <c r="J178" s="1"/>
      <c r="K178" s="1"/>
      <c r="M178" s="6"/>
      <c r="N178" s="6"/>
    </row>
    <row r="179" spans="1:14" ht="12.5" x14ac:dyDescent="0.25">
      <c r="A179" s="36"/>
      <c r="B179" s="22"/>
      <c r="C179" s="22" t="s">
        <v>40</v>
      </c>
      <c r="D179" s="155">
        <v>4279141</v>
      </c>
      <c r="E179" s="147">
        <v>264820</v>
      </c>
      <c r="F179" s="147"/>
      <c r="G179" s="156">
        <f t="shared" si="16"/>
        <v>4543961</v>
      </c>
      <c r="H179" s="6"/>
      <c r="I179" s="1"/>
      <c r="J179" s="1"/>
      <c r="K179" s="1"/>
      <c r="M179" s="6"/>
      <c r="N179" s="6"/>
    </row>
    <row r="180" spans="1:14" ht="12.5" x14ac:dyDescent="0.25">
      <c r="A180" s="36"/>
      <c r="B180" s="22"/>
      <c r="C180" s="22" t="s">
        <v>41</v>
      </c>
      <c r="D180" s="155">
        <v>4306904</v>
      </c>
      <c r="E180" s="147">
        <v>266772</v>
      </c>
      <c r="F180" s="147"/>
      <c r="G180" s="156">
        <f t="shared" si="16"/>
        <v>4573676</v>
      </c>
      <c r="H180" s="6"/>
      <c r="I180" s="1"/>
      <c r="J180" s="1"/>
      <c r="K180" s="1"/>
      <c r="M180" s="6"/>
      <c r="N180" s="6"/>
    </row>
    <row r="181" spans="1:14" ht="12.5" x14ac:dyDescent="0.25">
      <c r="A181" s="36"/>
      <c r="B181" s="22"/>
      <c r="C181" s="22" t="s">
        <v>42</v>
      </c>
      <c r="D181" s="155">
        <v>4325256</v>
      </c>
      <c r="E181" s="147">
        <v>266911</v>
      </c>
      <c r="F181" s="147"/>
      <c r="G181" s="156">
        <f t="shared" si="16"/>
        <v>4592167</v>
      </c>
      <c r="H181" s="6"/>
      <c r="I181" s="1"/>
      <c r="J181" s="1"/>
      <c r="K181" s="1"/>
      <c r="M181" s="6"/>
      <c r="N181" s="6"/>
    </row>
    <row r="182" spans="1:14" ht="12.5" x14ac:dyDescent="0.25">
      <c r="A182" s="36"/>
      <c r="B182" s="22"/>
      <c r="C182" s="22" t="s">
        <v>43</v>
      </c>
      <c r="D182" s="155">
        <v>4339022</v>
      </c>
      <c r="E182" s="147">
        <v>267695</v>
      </c>
      <c r="F182" s="147"/>
      <c r="G182" s="156">
        <f t="shared" si="16"/>
        <v>4606717</v>
      </c>
      <c r="H182" s="6"/>
      <c r="I182" s="1"/>
      <c r="J182" s="1"/>
      <c r="K182" s="1"/>
      <c r="M182" s="6"/>
      <c r="N182" s="6"/>
    </row>
    <row r="183" spans="1:14" ht="12.5" x14ac:dyDescent="0.25">
      <c r="A183" s="36"/>
      <c r="B183" s="22"/>
      <c r="C183" s="22" t="s">
        <v>32</v>
      </c>
      <c r="D183" s="155">
        <v>4347507</v>
      </c>
      <c r="E183" s="147">
        <v>268436</v>
      </c>
      <c r="F183" s="147"/>
      <c r="G183" s="156">
        <f t="shared" si="16"/>
        <v>4615943</v>
      </c>
      <c r="H183" s="6"/>
      <c r="I183" s="1"/>
      <c r="J183" s="1"/>
      <c r="K183" s="1"/>
      <c r="M183" s="6"/>
      <c r="N183" s="6"/>
    </row>
    <row r="184" spans="1:14" ht="12.5" x14ac:dyDescent="0.25">
      <c r="A184" s="36"/>
      <c r="B184" s="22"/>
      <c r="C184" s="22" t="s">
        <v>33</v>
      </c>
      <c r="D184" s="155">
        <v>4373183</v>
      </c>
      <c r="E184" s="147">
        <v>268607</v>
      </c>
      <c r="F184" s="147"/>
      <c r="G184" s="156">
        <f t="shared" si="16"/>
        <v>4641790</v>
      </c>
      <c r="H184" s="6"/>
      <c r="I184" s="1"/>
      <c r="J184" s="1"/>
      <c r="K184" s="1"/>
      <c r="M184" s="6"/>
      <c r="N184" s="6"/>
    </row>
    <row r="185" spans="1:14" ht="12.5" x14ac:dyDescent="0.25">
      <c r="A185" s="36"/>
      <c r="B185" s="22"/>
      <c r="C185" s="22" t="s">
        <v>34</v>
      </c>
      <c r="D185" s="155">
        <v>4377762</v>
      </c>
      <c r="E185" s="147">
        <v>269656</v>
      </c>
      <c r="F185" s="147"/>
      <c r="G185" s="156">
        <f t="shared" si="16"/>
        <v>4647418</v>
      </c>
      <c r="H185" s="6"/>
      <c r="I185" s="1"/>
      <c r="J185" s="1"/>
      <c r="K185" s="1"/>
      <c r="M185" s="6"/>
      <c r="N185" s="6"/>
    </row>
    <row r="186" spans="1:14" ht="12.5" x14ac:dyDescent="0.25">
      <c r="A186" s="36"/>
      <c r="B186" s="22"/>
      <c r="C186" s="22" t="s">
        <v>35</v>
      </c>
      <c r="D186" s="155">
        <v>4394084</v>
      </c>
      <c r="E186" s="147">
        <v>271517</v>
      </c>
      <c r="F186" s="147"/>
      <c r="G186" s="156">
        <f t="shared" si="16"/>
        <v>4665601</v>
      </c>
      <c r="H186" s="6"/>
      <c r="I186" s="1"/>
      <c r="J186" s="1"/>
      <c r="K186" s="1"/>
      <c r="M186" s="6"/>
      <c r="N186" s="6"/>
    </row>
    <row r="187" spans="1:14" ht="12.5" x14ac:dyDescent="0.25">
      <c r="A187" s="36"/>
      <c r="B187" s="22"/>
      <c r="C187" s="22" t="s">
        <v>36</v>
      </c>
      <c r="D187" s="155">
        <v>4395221</v>
      </c>
      <c r="E187" s="147">
        <v>269209</v>
      </c>
      <c r="F187" s="147"/>
      <c r="G187" s="156">
        <f t="shared" si="16"/>
        <v>4664430</v>
      </c>
      <c r="H187" s="6"/>
      <c r="I187" s="1"/>
      <c r="J187" s="1"/>
      <c r="K187" s="1"/>
      <c r="M187" s="6"/>
      <c r="N187" s="6"/>
    </row>
    <row r="188" spans="1:14" ht="13" thickBot="1" x14ac:dyDescent="0.3">
      <c r="A188" s="36"/>
      <c r="B188" s="27"/>
      <c r="C188" s="27" t="s">
        <v>37</v>
      </c>
      <c r="D188" s="157">
        <v>4418877</v>
      </c>
      <c r="E188" s="150">
        <v>271627</v>
      </c>
      <c r="F188" s="150"/>
      <c r="G188" s="158">
        <f t="shared" si="16"/>
        <v>4690504</v>
      </c>
      <c r="H188" s="6"/>
      <c r="I188" s="1"/>
      <c r="J188" s="1"/>
      <c r="K188" s="1"/>
      <c r="M188" s="6"/>
      <c r="N188" s="6"/>
    </row>
    <row r="189" spans="1:14" ht="12.5" x14ac:dyDescent="0.25">
      <c r="A189" s="36"/>
      <c r="B189" s="21">
        <v>2025</v>
      </c>
      <c r="C189" s="21" t="s">
        <v>38</v>
      </c>
      <c r="D189" s="159">
        <v>4405924</v>
      </c>
      <c r="E189" s="144">
        <v>269673</v>
      </c>
      <c r="F189" s="144"/>
      <c r="G189" s="160">
        <f t="shared" si="16"/>
        <v>4675597</v>
      </c>
      <c r="H189" s="6"/>
      <c r="I189" s="1"/>
      <c r="J189" s="1"/>
      <c r="K189" s="1"/>
      <c r="M189" s="6"/>
      <c r="N189" s="6"/>
    </row>
    <row r="190" spans="1:14" ht="12.5" x14ac:dyDescent="0.25">
      <c r="A190" s="36"/>
      <c r="B190" s="22"/>
      <c r="C190" s="22" t="s">
        <v>39</v>
      </c>
      <c r="D190" s="155">
        <v>4439653</v>
      </c>
      <c r="E190" s="147">
        <v>270414</v>
      </c>
      <c r="F190" s="147"/>
      <c r="G190" s="156">
        <f t="shared" ref="G190:G197" si="17">SUM(D190:F190)</f>
        <v>4710067</v>
      </c>
      <c r="H190" s="6"/>
      <c r="I190" s="1"/>
      <c r="J190" s="1"/>
      <c r="K190" s="1"/>
      <c r="M190" s="6"/>
      <c r="N190" s="6"/>
    </row>
    <row r="191" spans="1:14" ht="12.5" x14ac:dyDescent="0.25">
      <c r="A191" s="36"/>
      <c r="B191" s="22"/>
      <c r="C191" s="22" t="s">
        <v>40</v>
      </c>
      <c r="D191" s="155">
        <v>4449690</v>
      </c>
      <c r="E191" s="147">
        <v>271189</v>
      </c>
      <c r="F191" s="147"/>
      <c r="G191" s="156">
        <f t="shared" si="17"/>
        <v>4720879</v>
      </c>
      <c r="H191" s="6"/>
      <c r="I191" s="1"/>
      <c r="J191" s="1"/>
      <c r="K191" s="1"/>
      <c r="M191" s="6"/>
      <c r="N191" s="6"/>
    </row>
    <row r="192" spans="1:14" ht="12.5" x14ac:dyDescent="0.25">
      <c r="A192" s="36"/>
      <c r="B192" s="22"/>
      <c r="C192" s="22" t="s">
        <v>41</v>
      </c>
      <c r="D192" s="155">
        <v>4463191</v>
      </c>
      <c r="E192" s="147">
        <v>268123</v>
      </c>
      <c r="F192" s="147"/>
      <c r="G192" s="156">
        <f t="shared" si="17"/>
        <v>4731314</v>
      </c>
      <c r="H192" s="6"/>
      <c r="I192" s="1"/>
      <c r="J192" s="1"/>
      <c r="K192" s="1"/>
      <c r="M192" s="6"/>
      <c r="N192" s="6"/>
    </row>
    <row r="193" spans="1:14" ht="12.5" x14ac:dyDescent="0.25">
      <c r="A193" s="36"/>
      <c r="B193" s="22"/>
      <c r="C193" s="22" t="s">
        <v>42</v>
      </c>
      <c r="D193" s="155">
        <v>4475494</v>
      </c>
      <c r="E193" s="147">
        <v>270065</v>
      </c>
      <c r="F193" s="147"/>
      <c r="G193" s="156">
        <f t="shared" si="17"/>
        <v>4745559</v>
      </c>
      <c r="H193" s="6"/>
      <c r="I193" s="1"/>
      <c r="J193" s="1"/>
      <c r="K193" s="1"/>
      <c r="M193" s="6"/>
      <c r="N193" s="6"/>
    </row>
    <row r="194" spans="1:14" ht="12.5" x14ac:dyDescent="0.25">
      <c r="A194" s="36"/>
      <c r="B194" s="22"/>
      <c r="C194" s="22" t="s">
        <v>43</v>
      </c>
      <c r="D194" s="155">
        <v>4472620</v>
      </c>
      <c r="E194" s="147">
        <v>271246</v>
      </c>
      <c r="F194" s="147"/>
      <c r="G194" s="156">
        <f t="shared" si="17"/>
        <v>4743866</v>
      </c>
      <c r="H194" s="6"/>
      <c r="I194" s="1"/>
      <c r="J194" s="1"/>
      <c r="K194" s="1"/>
      <c r="M194" s="6"/>
      <c r="N194" s="6"/>
    </row>
    <row r="195" spans="1:14" ht="12.5" x14ac:dyDescent="0.25">
      <c r="A195" s="36"/>
      <c r="B195" s="22"/>
      <c r="C195" s="22" t="s">
        <v>32</v>
      </c>
      <c r="D195" s="155">
        <v>4467851</v>
      </c>
      <c r="E195" s="147">
        <v>269184</v>
      </c>
      <c r="F195" s="147"/>
      <c r="G195" s="156">
        <f t="shared" si="17"/>
        <v>4737035</v>
      </c>
      <c r="H195" s="6"/>
      <c r="I195" s="1"/>
      <c r="J195" s="1"/>
      <c r="K195" s="1"/>
      <c r="M195" s="6"/>
      <c r="N195" s="6"/>
    </row>
    <row r="196" spans="1:14" ht="12.5" x14ac:dyDescent="0.25">
      <c r="A196" s="36"/>
      <c r="B196" s="22"/>
      <c r="C196" s="22" t="s">
        <v>33</v>
      </c>
      <c r="D196" s="155">
        <v>4492102</v>
      </c>
      <c r="E196" s="147">
        <v>269819</v>
      </c>
      <c r="F196" s="147"/>
      <c r="G196" s="156">
        <f t="shared" si="17"/>
        <v>4761921</v>
      </c>
      <c r="H196" s="6"/>
      <c r="I196" s="1"/>
      <c r="J196" s="1"/>
      <c r="K196" s="1"/>
      <c r="M196" s="6"/>
      <c r="N196" s="6"/>
    </row>
    <row r="197" spans="1:14" ht="13" thickBot="1" x14ac:dyDescent="0.3">
      <c r="A197" s="36"/>
      <c r="B197" s="27"/>
      <c r="C197" s="27" t="s">
        <v>34</v>
      </c>
      <c r="D197" s="157">
        <v>4502799</v>
      </c>
      <c r="E197" s="150">
        <v>271054</v>
      </c>
      <c r="F197" s="150"/>
      <c r="G197" s="158">
        <f t="shared" si="17"/>
        <v>4773853</v>
      </c>
      <c r="H197" s="6"/>
      <c r="I197" s="1"/>
      <c r="J197" s="1"/>
      <c r="K197" s="1"/>
      <c r="M197" s="6"/>
      <c r="N197" s="6"/>
    </row>
    <row r="198" spans="1:14" ht="13" thickBot="1" x14ac:dyDescent="0.3">
      <c r="A198" s="36"/>
      <c r="C198" s="102"/>
      <c r="D198" s="5"/>
      <c r="E198" s="6"/>
      <c r="F198" s="6"/>
      <c r="G198" s="6"/>
      <c r="H198" s="1"/>
      <c r="I198" s="1"/>
      <c r="J198" s="1"/>
      <c r="K198" s="1"/>
      <c r="M198" s="6"/>
      <c r="N198" s="6"/>
    </row>
    <row r="199" spans="1:14" ht="13" thickBot="1" x14ac:dyDescent="0.3">
      <c r="A199" s="36"/>
      <c r="B199" s="265" t="str">
        <f>VAR</f>
        <v>VAR. SEP.24-SEP.25</v>
      </c>
      <c r="C199" s="190"/>
      <c r="D199" s="188">
        <f>+D197/D185-1</f>
        <v>2.8561854207697968E-2</v>
      </c>
      <c r="E199" s="188">
        <f>+E197/E185-1</f>
        <v>5.1843830658320211E-3</v>
      </c>
      <c r="F199" s="188"/>
      <c r="G199" s="189">
        <f>+G197/G185-1</f>
        <v>2.7205428906975859E-2</v>
      </c>
      <c r="H199" s="1"/>
      <c r="I199" s="1"/>
      <c r="J199" s="1"/>
      <c r="K199" s="1"/>
      <c r="M199" s="6"/>
      <c r="N199" s="6"/>
    </row>
    <row r="200" spans="1:14" ht="12.5" x14ac:dyDescent="0.25">
      <c r="A200" s="36"/>
      <c r="C200" s="102"/>
      <c r="D200" s="5"/>
      <c r="E200" s="6"/>
      <c r="F200" s="6"/>
      <c r="G200" s="6"/>
      <c r="H200" s="1"/>
      <c r="I200" s="1"/>
      <c r="J200" s="1"/>
      <c r="K200" s="1"/>
      <c r="M200" s="6"/>
      <c r="N200" s="6"/>
    </row>
    <row r="201" spans="1:14" ht="12.5" x14ac:dyDescent="0.25">
      <c r="B201" s="25" t="s">
        <v>23</v>
      </c>
      <c r="D201" s="96"/>
      <c r="E201" s="96"/>
      <c r="F201" s="91"/>
      <c r="G201" s="91"/>
      <c r="H201" s="1"/>
      <c r="I201" s="1"/>
      <c r="J201" s="1"/>
      <c r="K201" s="1"/>
    </row>
    <row r="202" spans="1:14" ht="12.5" x14ac:dyDescent="0.25">
      <c r="D202" s="20"/>
      <c r="L202" s="44"/>
      <c r="M202" s="44"/>
      <c r="N202" s="44"/>
    </row>
    <row r="203" spans="1:14" ht="12.5" x14ac:dyDescent="0.25">
      <c r="D203" s="20"/>
      <c r="L203" s="44"/>
      <c r="M203" s="44"/>
      <c r="N203" s="44"/>
    </row>
    <row r="204" spans="1:14" ht="12.5" x14ac:dyDescent="0.25">
      <c r="D204" s="20"/>
      <c r="L204" s="44"/>
      <c r="M204" s="44"/>
      <c r="N204" s="44"/>
    </row>
    <row r="205" spans="1:14" ht="12.5" x14ac:dyDescent="0.25">
      <c r="D205" s="20"/>
      <c r="L205" s="44"/>
      <c r="M205" s="44"/>
      <c r="N205" s="44"/>
    </row>
    <row r="206" spans="1:14" ht="12.5" x14ac:dyDescent="0.25">
      <c r="D206" s="20"/>
      <c r="L206" s="44"/>
      <c r="M206" s="44"/>
      <c r="N206" s="44"/>
    </row>
    <row r="207" spans="1:14" ht="12.5" x14ac:dyDescent="0.25">
      <c r="D207" s="20"/>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c r="D217" s="20"/>
      <c r="L217" s="44"/>
      <c r="M217" s="44"/>
      <c r="N217" s="44"/>
    </row>
    <row r="218" spans="4:14" ht="12.5" x14ac:dyDescent="0.25">
      <c r="D218" s="20"/>
      <c r="L218" s="44"/>
      <c r="M218" s="44"/>
      <c r="N218" s="44"/>
    </row>
    <row r="219" spans="4:14" ht="12.5" x14ac:dyDescent="0.25">
      <c r="D219" s="20"/>
      <c r="L219" s="44"/>
      <c r="M219" s="44"/>
      <c r="N219" s="44"/>
    </row>
    <row r="220" spans="4:14" ht="12.5" x14ac:dyDescent="0.25">
      <c r="D220" s="20"/>
      <c r="L220" s="44"/>
      <c r="M220" s="44"/>
      <c r="N220" s="44"/>
    </row>
    <row r="221" spans="4:14" ht="12.5" x14ac:dyDescent="0.25"/>
    <row r="222" spans="4:14" ht="12.5" x14ac:dyDescent="0.25"/>
    <row r="223" spans="4:14" ht="12.5" x14ac:dyDescent="0.25"/>
    <row r="224" spans="4:14"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sheetData>
  <phoneticPr fontId="6" type="noConversion"/>
  <hyperlinks>
    <hyperlink ref="B6" location="ÍNDICE!A1" display="&lt;&lt; VOLVER" xr:uid="{00000000-0004-0000-0B00-000000000000}"/>
    <hyperlink ref="B201"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05"/>
  <sheetViews>
    <sheetView showGridLines="0" topLeftCell="A24" zoomScale="103" zoomScaleNormal="103" zoomScaleSheetLayoutView="100" workbookViewId="0">
      <pane xSplit="3" ySplit="1" topLeftCell="D196" activePane="bottomRight" state="frozen"/>
      <selection activeCell="A24" sqref="A24"/>
      <selection pane="topRight" activeCell="D24" sqref="D24"/>
      <selection pane="bottomLeft" activeCell="A25" sqref="A25"/>
      <selection pane="bottomRight" activeCell="J208" sqref="J208"/>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467</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7" t="s">
        <v>0</v>
      </c>
      <c r="C7" s="197" t="s">
        <v>31</v>
      </c>
      <c r="D7" s="192" t="s">
        <v>470</v>
      </c>
      <c r="E7" s="193" t="s">
        <v>509</v>
      </c>
      <c r="F7" s="194" t="s">
        <v>471</v>
      </c>
      <c r="G7" s="194" t="s">
        <v>85</v>
      </c>
      <c r="H7" s="194" t="s">
        <v>86</v>
      </c>
      <c r="I7" s="194" t="s">
        <v>92</v>
      </c>
      <c r="J7" s="191" t="s">
        <v>77</v>
      </c>
      <c r="K7" s="1"/>
      <c r="M7" s="6"/>
      <c r="N7" s="6"/>
    </row>
    <row r="8" spans="1:14" ht="13" thickBot="1" x14ac:dyDescent="0.3">
      <c r="A8" s="36"/>
      <c r="B8" s="41">
        <v>2009</v>
      </c>
      <c r="C8" s="41" t="s">
        <v>37</v>
      </c>
      <c r="D8" s="152">
        <v>888005</v>
      </c>
      <c r="E8" s="153">
        <v>748556</v>
      </c>
      <c r="F8" s="153">
        <v>3918</v>
      </c>
      <c r="G8" s="153">
        <v>7468</v>
      </c>
      <c r="H8" s="153">
        <v>6729</v>
      </c>
      <c r="I8" s="153"/>
      <c r="J8" s="154">
        <f t="shared" ref="J8:J20" si="0">SUM(D8:I8)</f>
        <v>1654676</v>
      </c>
      <c r="K8" s="6"/>
      <c r="M8" s="6"/>
      <c r="N8" s="6"/>
    </row>
    <row r="9" spans="1:14" ht="12.5" x14ac:dyDescent="0.25">
      <c r="A9" s="36"/>
      <c r="B9" s="22">
        <v>2010</v>
      </c>
      <c r="C9" s="22" t="s">
        <v>38</v>
      </c>
      <c r="D9" s="155">
        <v>888966</v>
      </c>
      <c r="E9" s="147">
        <v>754222</v>
      </c>
      <c r="F9" s="147">
        <v>4123</v>
      </c>
      <c r="G9" s="147">
        <v>7639</v>
      </c>
      <c r="H9" s="147">
        <v>6707</v>
      </c>
      <c r="I9" s="147"/>
      <c r="J9" s="156">
        <f t="shared" si="0"/>
        <v>1661657</v>
      </c>
      <c r="K9" s="6"/>
      <c r="M9" s="6"/>
      <c r="N9" s="6"/>
    </row>
    <row r="10" spans="1:14" ht="12.5" x14ac:dyDescent="0.25">
      <c r="A10" s="36"/>
      <c r="B10" s="34"/>
      <c r="C10" s="22" t="s">
        <v>39</v>
      </c>
      <c r="D10" s="155">
        <v>888022</v>
      </c>
      <c r="E10" s="147">
        <v>757169</v>
      </c>
      <c r="F10" s="147">
        <v>4295</v>
      </c>
      <c r="G10" s="147">
        <v>7640</v>
      </c>
      <c r="H10" s="147">
        <v>5548</v>
      </c>
      <c r="I10" s="147"/>
      <c r="J10" s="156">
        <f t="shared" si="0"/>
        <v>1662674</v>
      </c>
      <c r="K10" s="6"/>
      <c r="M10" s="6"/>
      <c r="N10" s="6"/>
    </row>
    <row r="11" spans="1:14" ht="12.5" x14ac:dyDescent="0.25">
      <c r="A11" s="36"/>
      <c r="B11" s="34"/>
      <c r="C11" s="22" t="s">
        <v>40</v>
      </c>
      <c r="D11" s="155">
        <v>886465</v>
      </c>
      <c r="E11" s="147">
        <v>769090</v>
      </c>
      <c r="F11" s="147">
        <v>4597</v>
      </c>
      <c r="G11" s="147">
        <v>7143</v>
      </c>
      <c r="H11" s="147">
        <v>5500</v>
      </c>
      <c r="I11" s="147"/>
      <c r="J11" s="156">
        <f t="shared" si="0"/>
        <v>1672795</v>
      </c>
      <c r="K11" s="6"/>
      <c r="M11" s="6"/>
      <c r="N11" s="6"/>
    </row>
    <row r="12" spans="1:14" ht="12.5" x14ac:dyDescent="0.25">
      <c r="A12" s="36"/>
      <c r="B12" s="34"/>
      <c r="C12" s="22" t="s">
        <v>41</v>
      </c>
      <c r="D12" s="155">
        <v>890931</v>
      </c>
      <c r="E12" s="147">
        <v>787434</v>
      </c>
      <c r="F12" s="147">
        <v>4891</v>
      </c>
      <c r="G12" s="147">
        <v>7274</v>
      </c>
      <c r="H12" s="147">
        <v>5445</v>
      </c>
      <c r="I12" s="147"/>
      <c r="J12" s="156">
        <f t="shared" si="0"/>
        <v>1695975</v>
      </c>
      <c r="K12" s="6"/>
      <c r="M12" s="6"/>
      <c r="N12" s="6"/>
    </row>
    <row r="13" spans="1:14" ht="12.5" x14ac:dyDescent="0.25">
      <c r="A13" s="36"/>
      <c r="B13" s="34"/>
      <c r="C13" s="22" t="s">
        <v>42</v>
      </c>
      <c r="D13" s="155">
        <v>897404</v>
      </c>
      <c r="E13" s="147">
        <v>801736</v>
      </c>
      <c r="F13" s="147">
        <v>5075</v>
      </c>
      <c r="G13" s="147">
        <v>7850</v>
      </c>
      <c r="H13" s="147">
        <v>5446</v>
      </c>
      <c r="I13" s="147">
        <v>6</v>
      </c>
      <c r="J13" s="156">
        <f t="shared" si="0"/>
        <v>1717517</v>
      </c>
      <c r="K13" s="6"/>
      <c r="M13" s="6"/>
      <c r="N13" s="6"/>
    </row>
    <row r="14" spans="1:14" ht="12.5" x14ac:dyDescent="0.25">
      <c r="A14" s="36"/>
      <c r="B14" s="34"/>
      <c r="C14" s="22" t="s">
        <v>43</v>
      </c>
      <c r="D14" s="155">
        <v>899440</v>
      </c>
      <c r="E14" s="147">
        <v>796571</v>
      </c>
      <c r="F14" s="147">
        <v>5125</v>
      </c>
      <c r="G14" s="147">
        <v>8021</v>
      </c>
      <c r="H14" s="147">
        <v>5417</v>
      </c>
      <c r="I14" s="147">
        <v>1</v>
      </c>
      <c r="J14" s="156">
        <f t="shared" si="0"/>
        <v>1714575</v>
      </c>
      <c r="K14" s="6"/>
      <c r="M14" s="6"/>
      <c r="N14" s="6"/>
    </row>
    <row r="15" spans="1:14" ht="12.5" x14ac:dyDescent="0.25">
      <c r="A15" s="36"/>
      <c r="B15" s="34"/>
      <c r="C15" s="22" t="s">
        <v>32</v>
      </c>
      <c r="D15" s="155">
        <v>910662</v>
      </c>
      <c r="E15" s="147">
        <v>807233</v>
      </c>
      <c r="F15" s="147">
        <v>5182</v>
      </c>
      <c r="G15" s="147">
        <v>7704</v>
      </c>
      <c r="H15" s="147">
        <v>5489</v>
      </c>
      <c r="I15" s="147"/>
      <c r="J15" s="156">
        <f t="shared" si="0"/>
        <v>1736270</v>
      </c>
      <c r="K15" s="6"/>
      <c r="M15" s="6"/>
      <c r="N15" s="6"/>
    </row>
    <row r="16" spans="1:14" ht="12.5" x14ac:dyDescent="0.25">
      <c r="A16" s="36"/>
      <c r="B16" s="34"/>
      <c r="C16" s="22" t="s">
        <v>33</v>
      </c>
      <c r="D16" s="155">
        <v>917751</v>
      </c>
      <c r="E16" s="147">
        <v>823209</v>
      </c>
      <c r="F16" s="147">
        <v>5115</v>
      </c>
      <c r="G16" s="147">
        <v>7679</v>
      </c>
      <c r="H16" s="147">
        <v>5517</v>
      </c>
      <c r="I16" s="147"/>
      <c r="J16" s="156">
        <f t="shared" si="0"/>
        <v>1759271</v>
      </c>
      <c r="K16" s="6"/>
      <c r="M16" s="6"/>
      <c r="N16" s="6"/>
    </row>
    <row r="17" spans="1:14" ht="12.5" x14ac:dyDescent="0.25">
      <c r="A17" s="36"/>
      <c r="B17" s="34"/>
      <c r="C17" s="22" t="s">
        <v>34</v>
      </c>
      <c r="D17" s="155">
        <v>921819</v>
      </c>
      <c r="E17" s="147">
        <v>835614</v>
      </c>
      <c r="F17" s="147">
        <v>5111</v>
      </c>
      <c r="G17" s="147">
        <v>7579</v>
      </c>
      <c r="H17" s="147">
        <v>5372</v>
      </c>
      <c r="I17" s="147"/>
      <c r="J17" s="156">
        <f t="shared" si="0"/>
        <v>1775495</v>
      </c>
      <c r="K17" s="6"/>
      <c r="M17" s="6"/>
      <c r="N17" s="6"/>
    </row>
    <row r="18" spans="1:14" ht="12.5" x14ac:dyDescent="0.25">
      <c r="A18" s="36"/>
      <c r="B18" s="34"/>
      <c r="C18" s="22" t="s">
        <v>35</v>
      </c>
      <c r="D18" s="155">
        <v>930024</v>
      </c>
      <c r="E18" s="147">
        <v>825805</v>
      </c>
      <c r="F18" s="147">
        <v>5125</v>
      </c>
      <c r="G18" s="147">
        <v>7670</v>
      </c>
      <c r="H18" s="147">
        <v>4089</v>
      </c>
      <c r="I18" s="147"/>
      <c r="J18" s="156">
        <f t="shared" si="0"/>
        <v>1772713</v>
      </c>
      <c r="K18" s="6"/>
      <c r="M18" s="6"/>
      <c r="N18" s="6"/>
    </row>
    <row r="19" spans="1:14" ht="12.5" x14ac:dyDescent="0.25">
      <c r="A19" s="36"/>
      <c r="B19" s="34"/>
      <c r="C19" s="22" t="s">
        <v>36</v>
      </c>
      <c r="D19" s="155">
        <v>931311</v>
      </c>
      <c r="E19" s="147">
        <v>836902</v>
      </c>
      <c r="F19" s="147">
        <v>5193</v>
      </c>
      <c r="G19" s="147">
        <v>7622</v>
      </c>
      <c r="H19" s="147">
        <v>5544</v>
      </c>
      <c r="I19" s="147"/>
      <c r="J19" s="156">
        <f t="shared" si="0"/>
        <v>1786572</v>
      </c>
      <c r="K19" s="6"/>
      <c r="M19" s="6"/>
      <c r="N19" s="6"/>
    </row>
    <row r="20" spans="1:14" ht="13" thickBot="1" x14ac:dyDescent="0.3">
      <c r="A20" s="36"/>
      <c r="B20" s="35"/>
      <c r="C20" s="27" t="s">
        <v>37</v>
      </c>
      <c r="D20" s="157">
        <v>931340</v>
      </c>
      <c r="E20" s="150">
        <v>839654</v>
      </c>
      <c r="F20" s="150">
        <v>5214</v>
      </c>
      <c r="G20" s="150">
        <v>7658</v>
      </c>
      <c r="H20" s="150">
        <v>5489</v>
      </c>
      <c r="I20" s="150"/>
      <c r="J20" s="158">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7" t="s">
        <v>0</v>
      </c>
      <c r="C24" s="197" t="s">
        <v>31</v>
      </c>
      <c r="D24" s="192" t="s">
        <v>470</v>
      </c>
      <c r="E24" s="193" t="s">
        <v>509</v>
      </c>
      <c r="F24" s="194" t="s">
        <v>471</v>
      </c>
      <c r="G24" s="193" t="s">
        <v>497</v>
      </c>
      <c r="H24" s="194" t="s">
        <v>85</v>
      </c>
      <c r="I24" s="194" t="s">
        <v>86</v>
      </c>
      <c r="J24" s="194" t="s">
        <v>92</v>
      </c>
      <c r="K24" s="191" t="s">
        <v>77</v>
      </c>
      <c r="M24" s="6"/>
      <c r="N24" s="6"/>
    </row>
    <row r="25" spans="1:14" ht="12.5" x14ac:dyDescent="0.25">
      <c r="A25" s="36"/>
      <c r="B25" s="22">
        <v>2011</v>
      </c>
      <c r="C25" s="22" t="s">
        <v>38</v>
      </c>
      <c r="D25" s="155">
        <v>926082</v>
      </c>
      <c r="E25" s="147">
        <v>843590</v>
      </c>
      <c r="F25" s="147">
        <v>5396</v>
      </c>
      <c r="G25" s="147">
        <v>6425</v>
      </c>
      <c r="H25" s="147">
        <v>2536</v>
      </c>
      <c r="I25" s="147">
        <v>5410</v>
      </c>
      <c r="J25" s="147">
        <v>70</v>
      </c>
      <c r="K25" s="156">
        <f t="shared" ref="K25:K63" si="1">SUM(D25:J25)</f>
        <v>1789509</v>
      </c>
      <c r="L25" s="36"/>
      <c r="M25" s="6"/>
      <c r="N25" s="6"/>
    </row>
    <row r="26" spans="1:14" ht="12.5" x14ac:dyDescent="0.25">
      <c r="A26" s="36"/>
      <c r="B26" s="34"/>
      <c r="C26" s="22" t="s">
        <v>39</v>
      </c>
      <c r="D26" s="155">
        <v>922424</v>
      </c>
      <c r="E26" s="147">
        <v>848752</v>
      </c>
      <c r="F26" s="147">
        <v>5711</v>
      </c>
      <c r="G26" s="147">
        <v>6799</v>
      </c>
      <c r="H26" s="147">
        <v>5473</v>
      </c>
      <c r="I26" s="147">
        <v>5330</v>
      </c>
      <c r="J26" s="147">
        <v>64</v>
      </c>
      <c r="K26" s="156">
        <f t="shared" si="1"/>
        <v>1794553</v>
      </c>
      <c r="L26" s="36"/>
      <c r="M26" s="6"/>
      <c r="N26" s="6"/>
    </row>
    <row r="27" spans="1:14" ht="12.5" x14ac:dyDescent="0.25">
      <c r="A27" s="36"/>
      <c r="B27" s="34"/>
      <c r="C27" s="22" t="s">
        <v>40</v>
      </c>
      <c r="D27" s="155">
        <v>928279</v>
      </c>
      <c r="E27" s="147">
        <v>873175</v>
      </c>
      <c r="F27" s="147">
        <v>6381</v>
      </c>
      <c r="G27" s="147">
        <v>7314</v>
      </c>
      <c r="H27" s="147">
        <v>5345</v>
      </c>
      <c r="I27" s="147">
        <v>5262</v>
      </c>
      <c r="J27" s="147">
        <v>63</v>
      </c>
      <c r="K27" s="156">
        <f t="shared" si="1"/>
        <v>1825819</v>
      </c>
      <c r="L27" s="36"/>
      <c r="M27" s="6"/>
      <c r="N27" s="6"/>
    </row>
    <row r="28" spans="1:14" ht="12.5" x14ac:dyDescent="0.25">
      <c r="A28" s="36"/>
      <c r="B28" s="22"/>
      <c r="C28" s="22" t="s">
        <v>41</v>
      </c>
      <c r="D28" s="155">
        <v>941902</v>
      </c>
      <c r="E28" s="147">
        <v>893487</v>
      </c>
      <c r="F28" s="147">
        <v>6919</v>
      </c>
      <c r="G28" s="147">
        <v>7695</v>
      </c>
      <c r="H28" s="147">
        <v>5396</v>
      </c>
      <c r="I28" s="147">
        <v>5221</v>
      </c>
      <c r="J28" s="147">
        <v>58</v>
      </c>
      <c r="K28" s="156">
        <f t="shared" si="1"/>
        <v>1860678</v>
      </c>
      <c r="L28" s="36"/>
      <c r="M28" s="6"/>
      <c r="N28" s="6"/>
    </row>
    <row r="29" spans="1:14" ht="12.5" x14ac:dyDescent="0.25">
      <c r="A29" s="36"/>
      <c r="B29" s="34"/>
      <c r="C29" s="22" t="s">
        <v>42</v>
      </c>
      <c r="D29" s="155">
        <v>956258</v>
      </c>
      <c r="E29" s="147">
        <v>909710</v>
      </c>
      <c r="F29" s="147">
        <v>7291</v>
      </c>
      <c r="G29" s="147">
        <v>8112</v>
      </c>
      <c r="H29" s="147">
        <v>5386</v>
      </c>
      <c r="I29" s="147">
        <v>5186</v>
      </c>
      <c r="J29" s="147">
        <v>55</v>
      </c>
      <c r="K29" s="156">
        <f t="shared" si="1"/>
        <v>1891998</v>
      </c>
      <c r="L29" s="36"/>
      <c r="M29" s="6"/>
      <c r="N29" s="6"/>
    </row>
    <row r="30" spans="1:14" ht="12.5" x14ac:dyDescent="0.25">
      <c r="A30" s="36"/>
      <c r="B30" s="34"/>
      <c r="C30" s="22" t="s">
        <v>43</v>
      </c>
      <c r="D30" s="155">
        <v>964683</v>
      </c>
      <c r="E30" s="147">
        <v>923809</v>
      </c>
      <c r="F30" s="147">
        <v>7645</v>
      </c>
      <c r="G30" s="147">
        <v>8510</v>
      </c>
      <c r="H30" s="147">
        <v>5364</v>
      </c>
      <c r="I30" s="147">
        <v>5426</v>
      </c>
      <c r="J30" s="147">
        <v>54</v>
      </c>
      <c r="K30" s="156">
        <f t="shared" si="1"/>
        <v>1915491</v>
      </c>
      <c r="L30" s="36"/>
      <c r="M30" s="6"/>
      <c r="N30" s="6"/>
    </row>
    <row r="31" spans="1:14" ht="12.5" x14ac:dyDescent="0.25">
      <c r="A31" s="36"/>
      <c r="B31" s="22"/>
      <c r="C31" s="22" t="s">
        <v>32</v>
      </c>
      <c r="D31" s="155">
        <v>974150</v>
      </c>
      <c r="E31" s="147">
        <v>935319</v>
      </c>
      <c r="F31" s="147">
        <v>7785</v>
      </c>
      <c r="G31" s="147">
        <v>8754</v>
      </c>
      <c r="H31" s="147">
        <v>5366</v>
      </c>
      <c r="I31" s="147">
        <v>5424</v>
      </c>
      <c r="J31" s="147">
        <v>48</v>
      </c>
      <c r="K31" s="156">
        <f t="shared" si="1"/>
        <v>1936846</v>
      </c>
      <c r="L31" s="36"/>
      <c r="M31" s="6"/>
      <c r="N31" s="6"/>
    </row>
    <row r="32" spans="1:14" ht="12.5" x14ac:dyDescent="0.25">
      <c r="A32" s="36"/>
      <c r="B32" s="34"/>
      <c r="C32" s="22" t="s">
        <v>33</v>
      </c>
      <c r="D32" s="155">
        <v>985602</v>
      </c>
      <c r="E32" s="147">
        <v>948091</v>
      </c>
      <c r="F32" s="147">
        <v>7936</v>
      </c>
      <c r="G32" s="147">
        <v>9308</v>
      </c>
      <c r="H32" s="147">
        <v>5470</v>
      </c>
      <c r="I32" s="147">
        <v>5432</v>
      </c>
      <c r="J32" s="147">
        <v>49</v>
      </c>
      <c r="K32" s="156">
        <f t="shared" si="1"/>
        <v>1961888</v>
      </c>
      <c r="L32" s="36"/>
      <c r="M32" s="6"/>
      <c r="N32" s="6"/>
    </row>
    <row r="33" spans="1:14" ht="12.5" x14ac:dyDescent="0.25">
      <c r="A33" s="36"/>
      <c r="B33" s="34"/>
      <c r="C33" s="22" t="s">
        <v>34</v>
      </c>
      <c r="D33" s="155">
        <v>991837</v>
      </c>
      <c r="E33" s="147">
        <v>957062</v>
      </c>
      <c r="F33" s="147">
        <v>8117</v>
      </c>
      <c r="G33" s="147">
        <v>9815</v>
      </c>
      <c r="H33" s="147">
        <v>5444</v>
      </c>
      <c r="I33" s="147">
        <v>5280</v>
      </c>
      <c r="J33" s="147">
        <v>45</v>
      </c>
      <c r="K33" s="156">
        <f t="shared" si="1"/>
        <v>1977600</v>
      </c>
      <c r="L33" s="36"/>
      <c r="M33" s="6"/>
      <c r="N33" s="6"/>
    </row>
    <row r="34" spans="1:14" ht="12.5" x14ac:dyDescent="0.25">
      <c r="A34" s="36"/>
      <c r="B34" s="22"/>
      <c r="C34" s="22" t="s">
        <v>35</v>
      </c>
      <c r="D34" s="155">
        <v>998210</v>
      </c>
      <c r="E34" s="147">
        <v>963419</v>
      </c>
      <c r="F34" s="147">
        <v>8078</v>
      </c>
      <c r="G34" s="147">
        <v>10179</v>
      </c>
      <c r="H34" s="147">
        <v>5468</v>
      </c>
      <c r="I34" s="147">
        <v>5253</v>
      </c>
      <c r="J34" s="147">
        <v>88</v>
      </c>
      <c r="K34" s="156">
        <f t="shared" si="1"/>
        <v>1990695</v>
      </c>
      <c r="L34" s="36"/>
      <c r="M34" s="6"/>
      <c r="N34" s="6"/>
    </row>
    <row r="35" spans="1:14" ht="12.5" x14ac:dyDescent="0.25">
      <c r="A35" s="36"/>
      <c r="B35" s="34"/>
      <c r="C35" s="22" t="s">
        <v>36</v>
      </c>
      <c r="D35" s="155">
        <v>1005200</v>
      </c>
      <c r="E35" s="147">
        <v>971628</v>
      </c>
      <c r="F35" s="147">
        <v>8198</v>
      </c>
      <c r="G35" s="147">
        <v>11118</v>
      </c>
      <c r="H35" s="147">
        <v>5528</v>
      </c>
      <c r="I35" s="147">
        <v>5249</v>
      </c>
      <c r="J35" s="147">
        <v>43</v>
      </c>
      <c r="K35" s="156">
        <f t="shared" si="1"/>
        <v>2006964</v>
      </c>
      <c r="L35" s="36"/>
      <c r="M35" s="6"/>
      <c r="N35" s="6"/>
    </row>
    <row r="36" spans="1:14" ht="13.15" customHeight="1" thickBot="1" x14ac:dyDescent="0.3">
      <c r="A36" s="36"/>
      <c r="B36" s="35"/>
      <c r="C36" s="27" t="s">
        <v>37</v>
      </c>
      <c r="D36" s="157">
        <v>1007434</v>
      </c>
      <c r="E36" s="150">
        <v>973457</v>
      </c>
      <c r="F36" s="150">
        <v>7942</v>
      </c>
      <c r="G36" s="150">
        <v>11557</v>
      </c>
      <c r="H36" s="150">
        <v>5575</v>
      </c>
      <c r="I36" s="150">
        <v>5237</v>
      </c>
      <c r="J36" s="150">
        <v>42</v>
      </c>
      <c r="K36" s="158">
        <f t="shared" si="1"/>
        <v>2011244</v>
      </c>
      <c r="L36" s="36"/>
      <c r="M36" s="6"/>
      <c r="N36" s="6"/>
    </row>
    <row r="37" spans="1:14" ht="12.5" x14ac:dyDescent="0.25">
      <c r="A37" s="36"/>
      <c r="B37" s="21">
        <v>2012</v>
      </c>
      <c r="C37" s="21" t="s">
        <v>38</v>
      </c>
      <c r="D37" s="159">
        <v>938535</v>
      </c>
      <c r="E37" s="144">
        <v>970282</v>
      </c>
      <c r="F37" s="144">
        <v>7878</v>
      </c>
      <c r="G37" s="144">
        <v>25303</v>
      </c>
      <c r="H37" s="144">
        <v>57785</v>
      </c>
      <c r="I37" s="144">
        <v>5197</v>
      </c>
      <c r="J37" s="144">
        <v>88</v>
      </c>
      <c r="K37" s="160">
        <f t="shared" si="1"/>
        <v>2005068</v>
      </c>
      <c r="L37" s="36"/>
      <c r="M37" s="6"/>
      <c r="N37" s="6"/>
    </row>
    <row r="38" spans="1:14" ht="12.5" x14ac:dyDescent="0.25">
      <c r="A38" s="36"/>
      <c r="B38" s="34"/>
      <c r="C38" s="22" t="s">
        <v>39</v>
      </c>
      <c r="D38" s="155">
        <v>939595</v>
      </c>
      <c r="E38" s="147">
        <v>976005</v>
      </c>
      <c r="F38" s="147">
        <v>7742</v>
      </c>
      <c r="G38" s="147">
        <v>27728</v>
      </c>
      <c r="H38" s="147">
        <v>55597</v>
      </c>
      <c r="I38" s="147">
        <v>4880</v>
      </c>
      <c r="J38" s="147">
        <v>89</v>
      </c>
      <c r="K38" s="156">
        <f t="shared" si="1"/>
        <v>2011636</v>
      </c>
      <c r="L38" s="36"/>
      <c r="M38" s="6"/>
      <c r="N38" s="6"/>
    </row>
    <row r="39" spans="1:14" ht="12.5" x14ac:dyDescent="0.25">
      <c r="A39" s="36"/>
      <c r="B39" s="34"/>
      <c r="C39" s="22" t="s">
        <v>40</v>
      </c>
      <c r="D39" s="155">
        <v>946753</v>
      </c>
      <c r="E39" s="147">
        <v>969840</v>
      </c>
      <c r="F39" s="147">
        <v>7554</v>
      </c>
      <c r="G39" s="147">
        <v>29710</v>
      </c>
      <c r="H39" s="147">
        <v>55213</v>
      </c>
      <c r="I39" s="147">
        <v>5186</v>
      </c>
      <c r="J39" s="147">
        <v>86</v>
      </c>
      <c r="K39" s="156">
        <f t="shared" si="1"/>
        <v>2014342</v>
      </c>
      <c r="L39" s="36"/>
      <c r="M39" s="6"/>
      <c r="N39" s="6"/>
    </row>
    <row r="40" spans="1:14" ht="12.5" x14ac:dyDescent="0.25">
      <c r="A40" s="36"/>
      <c r="B40" s="22"/>
      <c r="C40" s="22" t="s">
        <v>41</v>
      </c>
      <c r="D40" s="155">
        <v>950081</v>
      </c>
      <c r="E40" s="147">
        <v>1004459</v>
      </c>
      <c r="F40" s="147">
        <v>7758</v>
      </c>
      <c r="G40" s="147">
        <v>31283</v>
      </c>
      <c r="H40" s="147">
        <v>54389</v>
      </c>
      <c r="I40" s="147">
        <v>5123</v>
      </c>
      <c r="J40" s="147">
        <v>83</v>
      </c>
      <c r="K40" s="156">
        <f t="shared" si="1"/>
        <v>2053176</v>
      </c>
      <c r="L40" s="36"/>
      <c r="M40" s="6"/>
      <c r="N40" s="6"/>
    </row>
    <row r="41" spans="1:14" ht="12.5" x14ac:dyDescent="0.25">
      <c r="A41" s="36"/>
      <c r="B41" s="34"/>
      <c r="C41" s="22" t="s">
        <v>42</v>
      </c>
      <c r="D41" s="155">
        <v>956085</v>
      </c>
      <c r="E41" s="147">
        <v>1023687</v>
      </c>
      <c r="F41" s="147">
        <v>7802</v>
      </c>
      <c r="G41" s="147">
        <v>32425</v>
      </c>
      <c r="H41" s="147">
        <v>54230</v>
      </c>
      <c r="I41" s="147">
        <v>4283</v>
      </c>
      <c r="J41" s="147">
        <v>84</v>
      </c>
      <c r="K41" s="156">
        <f t="shared" si="1"/>
        <v>2078596</v>
      </c>
      <c r="L41" s="36"/>
      <c r="M41" s="6"/>
      <c r="N41" s="6"/>
    </row>
    <row r="42" spans="1:14" ht="12.5" x14ac:dyDescent="0.25">
      <c r="A42" s="36"/>
      <c r="B42" s="34"/>
      <c r="C42" s="22" t="s">
        <v>43</v>
      </c>
      <c r="D42" s="155">
        <v>964548</v>
      </c>
      <c r="E42" s="147">
        <v>1016005</v>
      </c>
      <c r="F42" s="147">
        <v>7588</v>
      </c>
      <c r="G42" s="147">
        <v>33866</v>
      </c>
      <c r="H42" s="147">
        <v>54166</v>
      </c>
      <c r="I42" s="147">
        <v>4265</v>
      </c>
      <c r="J42" s="147">
        <v>84</v>
      </c>
      <c r="K42" s="156">
        <f t="shared" si="1"/>
        <v>2080522</v>
      </c>
      <c r="L42" s="36"/>
      <c r="M42" s="6"/>
      <c r="N42" s="6"/>
    </row>
    <row r="43" spans="1:14" ht="12.5" x14ac:dyDescent="0.25">
      <c r="A43" s="36"/>
      <c r="B43" s="34"/>
      <c r="C43" s="22" t="s">
        <v>32</v>
      </c>
      <c r="D43" s="155">
        <v>972205</v>
      </c>
      <c r="E43" s="147">
        <v>1033397</v>
      </c>
      <c r="F43" s="147">
        <v>7570</v>
      </c>
      <c r="G43" s="147">
        <v>35444</v>
      </c>
      <c r="H43" s="147">
        <v>53536</v>
      </c>
      <c r="I43" s="147">
        <v>4241</v>
      </c>
      <c r="J43" s="147">
        <v>82</v>
      </c>
      <c r="K43" s="156">
        <f t="shared" si="1"/>
        <v>2106475</v>
      </c>
      <c r="L43" s="36"/>
      <c r="M43" s="6"/>
      <c r="N43" s="6"/>
    </row>
    <row r="44" spans="1:14" ht="12.5" x14ac:dyDescent="0.25">
      <c r="A44" s="36"/>
      <c r="B44" s="34"/>
      <c r="C44" s="22" t="s">
        <v>33</v>
      </c>
      <c r="D44" s="155">
        <v>980210</v>
      </c>
      <c r="E44" s="147">
        <v>1053426</v>
      </c>
      <c r="F44" s="147">
        <v>7630</v>
      </c>
      <c r="G44" s="147">
        <v>36826</v>
      </c>
      <c r="H44" s="147">
        <v>53417</v>
      </c>
      <c r="I44" s="147">
        <v>4762</v>
      </c>
      <c r="J44" s="147">
        <v>85</v>
      </c>
      <c r="K44" s="156">
        <f t="shared" si="1"/>
        <v>2136356</v>
      </c>
      <c r="L44" s="36"/>
      <c r="M44" s="6"/>
      <c r="N44" s="6"/>
    </row>
    <row r="45" spans="1:14" ht="12.5" x14ac:dyDescent="0.25">
      <c r="A45" s="36"/>
      <c r="B45" s="22"/>
      <c r="C45" s="22" t="s">
        <v>34</v>
      </c>
      <c r="D45" s="155">
        <v>983202</v>
      </c>
      <c r="E45" s="147">
        <v>1055493</v>
      </c>
      <c r="F45" s="147">
        <v>7539</v>
      </c>
      <c r="G45" s="147">
        <v>37573</v>
      </c>
      <c r="H45" s="147">
        <v>53362</v>
      </c>
      <c r="I45" s="147">
        <v>4717</v>
      </c>
      <c r="J45" s="147">
        <v>90</v>
      </c>
      <c r="K45" s="156">
        <f t="shared" si="1"/>
        <v>2141976</v>
      </c>
      <c r="L45" s="36"/>
      <c r="M45" s="6"/>
      <c r="N45" s="6"/>
    </row>
    <row r="46" spans="1:14" ht="12.5" x14ac:dyDescent="0.25">
      <c r="A46" s="36"/>
      <c r="B46" s="22"/>
      <c r="C46" s="22" t="s">
        <v>35</v>
      </c>
      <c r="D46" s="155">
        <v>990225</v>
      </c>
      <c r="E46" s="147">
        <v>1066342</v>
      </c>
      <c r="F46" s="147">
        <v>7472</v>
      </c>
      <c r="G46" s="147">
        <v>38514</v>
      </c>
      <c r="H46" s="147">
        <v>53643</v>
      </c>
      <c r="I46" s="147">
        <v>4870</v>
      </c>
      <c r="J46" s="147">
        <v>87</v>
      </c>
      <c r="K46" s="156">
        <f t="shared" si="1"/>
        <v>2161153</v>
      </c>
      <c r="L46" s="36"/>
      <c r="M46" s="6"/>
      <c r="N46" s="6"/>
    </row>
    <row r="47" spans="1:14" ht="12.5" x14ac:dyDescent="0.25">
      <c r="A47" s="36"/>
      <c r="B47" s="34"/>
      <c r="C47" s="22" t="s">
        <v>36</v>
      </c>
      <c r="D47" s="155">
        <v>992810</v>
      </c>
      <c r="E47" s="147">
        <v>1073252</v>
      </c>
      <c r="F47" s="147">
        <v>7417</v>
      </c>
      <c r="G47" s="147">
        <v>37280</v>
      </c>
      <c r="H47" s="147">
        <v>51781</v>
      </c>
      <c r="I47" s="147">
        <v>4883</v>
      </c>
      <c r="J47" s="147">
        <v>85</v>
      </c>
      <c r="K47" s="156">
        <f t="shared" si="1"/>
        <v>2167508</v>
      </c>
      <c r="L47" s="36"/>
      <c r="M47" s="6"/>
      <c r="N47" s="6"/>
    </row>
    <row r="48" spans="1:14" ht="13.15" customHeight="1" thickBot="1" x14ac:dyDescent="0.3">
      <c r="A48" s="36"/>
      <c r="B48" s="35"/>
      <c r="C48" s="27" t="s">
        <v>37</v>
      </c>
      <c r="D48" s="157">
        <v>991285</v>
      </c>
      <c r="E48" s="150">
        <v>1073373</v>
      </c>
      <c r="F48" s="150">
        <v>7266</v>
      </c>
      <c r="G48" s="150">
        <v>37903</v>
      </c>
      <c r="H48" s="150">
        <v>51516</v>
      </c>
      <c r="I48" s="150">
        <v>4902</v>
      </c>
      <c r="J48" s="150">
        <v>85</v>
      </c>
      <c r="K48" s="158">
        <f t="shared" si="1"/>
        <v>2166330</v>
      </c>
      <c r="L48" s="36"/>
      <c r="M48" s="6"/>
      <c r="N48" s="6"/>
    </row>
    <row r="49" spans="1:14" ht="12.5" x14ac:dyDescent="0.25">
      <c r="A49" s="36"/>
      <c r="B49" s="21">
        <v>2013</v>
      </c>
      <c r="C49" s="21" t="s">
        <v>38</v>
      </c>
      <c r="D49" s="159">
        <v>990537</v>
      </c>
      <c r="E49" s="144">
        <v>1079661</v>
      </c>
      <c r="F49" s="144">
        <v>7033</v>
      </c>
      <c r="G49" s="144">
        <v>39987</v>
      </c>
      <c r="H49" s="144">
        <v>52753</v>
      </c>
      <c r="I49" s="144">
        <v>4820</v>
      </c>
      <c r="J49" s="144">
        <v>85</v>
      </c>
      <c r="K49" s="160">
        <f t="shared" si="1"/>
        <v>2174876</v>
      </c>
      <c r="L49" s="36"/>
      <c r="M49" s="6"/>
      <c r="N49" s="6"/>
    </row>
    <row r="50" spans="1:14" ht="12.5" x14ac:dyDescent="0.25">
      <c r="A50" s="36"/>
      <c r="B50" s="34"/>
      <c r="C50" s="22" t="s">
        <v>39</v>
      </c>
      <c r="D50" s="155">
        <v>988987</v>
      </c>
      <c r="E50" s="147">
        <v>1086291</v>
      </c>
      <c r="F50" s="147">
        <v>6970</v>
      </c>
      <c r="G50" s="147">
        <v>41202</v>
      </c>
      <c r="H50" s="147">
        <v>52165</v>
      </c>
      <c r="I50" s="147">
        <v>4291</v>
      </c>
      <c r="J50" s="147">
        <v>87</v>
      </c>
      <c r="K50" s="156">
        <f t="shared" si="1"/>
        <v>2179993</v>
      </c>
      <c r="L50" s="36"/>
      <c r="M50" s="6"/>
      <c r="N50" s="6"/>
    </row>
    <row r="51" spans="1:14" ht="12.5" x14ac:dyDescent="0.25">
      <c r="A51" s="36"/>
      <c r="B51" s="34"/>
      <c r="C51" s="22" t="s">
        <v>40</v>
      </c>
      <c r="D51" s="155">
        <v>975908</v>
      </c>
      <c r="E51" s="147">
        <v>1108699</v>
      </c>
      <c r="F51" s="147">
        <v>7597</v>
      </c>
      <c r="G51" s="147">
        <v>45263</v>
      </c>
      <c r="H51" s="147">
        <v>78645</v>
      </c>
      <c r="I51" s="147">
        <v>4484</v>
      </c>
      <c r="J51" s="147">
        <v>12</v>
      </c>
      <c r="K51" s="156">
        <f t="shared" si="1"/>
        <v>2220608</v>
      </c>
      <c r="L51" s="36"/>
      <c r="M51" s="6"/>
      <c r="N51" s="6"/>
    </row>
    <row r="52" spans="1:14" ht="12.5" x14ac:dyDescent="0.25">
      <c r="A52" s="36"/>
      <c r="B52" s="22"/>
      <c r="C52" s="22" t="s">
        <v>41</v>
      </c>
      <c r="D52" s="155">
        <v>951722</v>
      </c>
      <c r="E52" s="147">
        <v>1124476</v>
      </c>
      <c r="F52" s="147">
        <v>7506</v>
      </c>
      <c r="G52" s="147">
        <v>45489</v>
      </c>
      <c r="H52" s="147">
        <v>76407</v>
      </c>
      <c r="I52" s="147">
        <v>4627</v>
      </c>
      <c r="J52" s="147">
        <v>12</v>
      </c>
      <c r="K52" s="156">
        <f t="shared" si="1"/>
        <v>2210239</v>
      </c>
      <c r="L52" s="36"/>
      <c r="M52" s="6"/>
      <c r="N52" s="6"/>
    </row>
    <row r="53" spans="1:14" ht="12.5" x14ac:dyDescent="0.25">
      <c r="A53" s="36"/>
      <c r="B53" s="34"/>
      <c r="C53" s="22" t="s">
        <v>42</v>
      </c>
      <c r="D53" s="155">
        <v>958594</v>
      </c>
      <c r="E53" s="147">
        <v>1135684</v>
      </c>
      <c r="F53" s="147">
        <v>7401</v>
      </c>
      <c r="G53" s="147">
        <v>46416</v>
      </c>
      <c r="H53" s="147">
        <v>77023</v>
      </c>
      <c r="I53" s="147">
        <v>4588</v>
      </c>
      <c r="J53" s="147">
        <v>12</v>
      </c>
      <c r="K53" s="156">
        <f t="shared" si="1"/>
        <v>2229718</v>
      </c>
      <c r="L53" s="36"/>
      <c r="M53" s="6"/>
      <c r="N53" s="6"/>
    </row>
    <row r="54" spans="1:14" ht="12.5" x14ac:dyDescent="0.25">
      <c r="A54" s="36"/>
      <c r="B54" s="34"/>
      <c r="C54" s="22" t="s">
        <v>43</v>
      </c>
      <c r="D54" s="155">
        <v>959272</v>
      </c>
      <c r="E54" s="147">
        <v>1144991</v>
      </c>
      <c r="F54" s="147">
        <v>7365</v>
      </c>
      <c r="G54" s="147">
        <v>45549</v>
      </c>
      <c r="H54" s="147">
        <v>77177</v>
      </c>
      <c r="I54" s="147">
        <v>5039</v>
      </c>
      <c r="J54" s="147">
        <v>8</v>
      </c>
      <c r="K54" s="156">
        <f t="shared" si="1"/>
        <v>2239401</v>
      </c>
      <c r="L54" s="36"/>
      <c r="M54" s="6"/>
      <c r="N54" s="6"/>
    </row>
    <row r="55" spans="1:14" ht="12.5" x14ac:dyDescent="0.25">
      <c r="A55" s="36"/>
      <c r="B55" s="22"/>
      <c r="C55" s="22" t="s">
        <v>32</v>
      </c>
      <c r="D55" s="155">
        <v>969198</v>
      </c>
      <c r="E55" s="147">
        <v>1157138</v>
      </c>
      <c r="F55" s="147">
        <v>7201</v>
      </c>
      <c r="G55" s="147">
        <v>46386</v>
      </c>
      <c r="H55" s="147">
        <v>78023</v>
      </c>
      <c r="I55" s="147">
        <v>5179</v>
      </c>
      <c r="J55" s="147">
        <v>6</v>
      </c>
      <c r="K55" s="156">
        <f t="shared" si="1"/>
        <v>2263131</v>
      </c>
      <c r="L55" s="36"/>
      <c r="M55" s="6"/>
      <c r="N55" s="6"/>
    </row>
    <row r="56" spans="1:14" ht="12.5" x14ac:dyDescent="0.25">
      <c r="A56" s="36"/>
      <c r="B56" s="34"/>
      <c r="C56" s="22" t="s">
        <v>33</v>
      </c>
      <c r="D56" s="155">
        <v>974396</v>
      </c>
      <c r="E56" s="147">
        <v>1151252</v>
      </c>
      <c r="F56" s="147">
        <v>7036</v>
      </c>
      <c r="G56" s="147">
        <v>47707</v>
      </c>
      <c r="H56" s="147">
        <v>78553</v>
      </c>
      <c r="I56" s="147">
        <v>5463</v>
      </c>
      <c r="J56" s="147">
        <v>6</v>
      </c>
      <c r="K56" s="156">
        <f t="shared" si="1"/>
        <v>2264413</v>
      </c>
      <c r="L56" s="36"/>
      <c r="M56" s="6"/>
      <c r="N56" s="6"/>
    </row>
    <row r="57" spans="1:14" ht="12.5" x14ac:dyDescent="0.25">
      <c r="A57" s="36"/>
      <c r="B57" s="34"/>
      <c r="C57" s="22" t="s">
        <v>34</v>
      </c>
      <c r="D57" s="155">
        <v>979053</v>
      </c>
      <c r="E57" s="147">
        <v>1153803</v>
      </c>
      <c r="F57" s="147">
        <v>6828</v>
      </c>
      <c r="G57" s="147">
        <v>49995</v>
      </c>
      <c r="H57" s="147">
        <v>79262</v>
      </c>
      <c r="I57" s="147">
        <v>5604</v>
      </c>
      <c r="J57" s="147">
        <v>11</v>
      </c>
      <c r="K57" s="156">
        <f t="shared" si="1"/>
        <v>2274556</v>
      </c>
      <c r="L57" s="36"/>
      <c r="M57" s="6"/>
      <c r="N57" s="6"/>
    </row>
    <row r="58" spans="1:14" ht="12.5" x14ac:dyDescent="0.25">
      <c r="A58" s="36"/>
      <c r="B58" s="22"/>
      <c r="C58" s="22" t="s">
        <v>35</v>
      </c>
      <c r="D58" s="155">
        <v>990979</v>
      </c>
      <c r="E58" s="147">
        <v>1163684</v>
      </c>
      <c r="F58" s="147">
        <v>6617</v>
      </c>
      <c r="G58" s="147">
        <v>52345</v>
      </c>
      <c r="H58" s="147">
        <v>81232</v>
      </c>
      <c r="I58" s="147">
        <v>5842</v>
      </c>
      <c r="J58" s="147">
        <v>9</v>
      </c>
      <c r="K58" s="156">
        <f t="shared" si="1"/>
        <v>2300708</v>
      </c>
      <c r="L58" s="36"/>
      <c r="M58" s="6"/>
      <c r="N58" s="6"/>
    </row>
    <row r="59" spans="1:14" ht="12.5" x14ac:dyDescent="0.25">
      <c r="A59" s="36"/>
      <c r="B59" s="34"/>
      <c r="C59" s="22" t="s">
        <v>36</v>
      </c>
      <c r="D59" s="155">
        <v>981576</v>
      </c>
      <c r="E59" s="147">
        <v>1169591</v>
      </c>
      <c r="F59" s="147">
        <v>6415</v>
      </c>
      <c r="G59" s="147">
        <v>55149</v>
      </c>
      <c r="H59" s="147">
        <v>81523</v>
      </c>
      <c r="I59" s="147">
        <v>6037</v>
      </c>
      <c r="J59" s="147">
        <v>10</v>
      </c>
      <c r="K59" s="156">
        <f t="shared" si="1"/>
        <v>2300301</v>
      </c>
      <c r="L59" s="36"/>
      <c r="M59" s="6"/>
      <c r="N59" s="6"/>
    </row>
    <row r="60" spans="1:14" ht="13.15" customHeight="1" thickBot="1" x14ac:dyDescent="0.3">
      <c r="A60" s="36"/>
      <c r="B60" s="35"/>
      <c r="C60" s="27" t="s">
        <v>37</v>
      </c>
      <c r="D60" s="157">
        <v>972399</v>
      </c>
      <c r="E60" s="150">
        <v>1162388</v>
      </c>
      <c r="F60" s="150">
        <v>6237</v>
      </c>
      <c r="G60" s="150">
        <v>66942</v>
      </c>
      <c r="H60" s="150">
        <v>80133</v>
      </c>
      <c r="I60" s="150">
        <v>7065</v>
      </c>
      <c r="J60" s="150">
        <v>5</v>
      </c>
      <c r="K60" s="158">
        <f t="shared" si="1"/>
        <v>2295169</v>
      </c>
      <c r="L60" s="36"/>
      <c r="M60" s="6"/>
      <c r="N60" s="6"/>
    </row>
    <row r="61" spans="1:14" ht="12.5" x14ac:dyDescent="0.25">
      <c r="A61" s="36"/>
      <c r="B61" s="21">
        <v>2014</v>
      </c>
      <c r="C61" s="21" t="s">
        <v>38</v>
      </c>
      <c r="D61" s="159">
        <v>938858</v>
      </c>
      <c r="E61" s="144">
        <v>1161858</v>
      </c>
      <c r="F61" s="144">
        <v>6055</v>
      </c>
      <c r="G61" s="144">
        <v>99844</v>
      </c>
      <c r="H61" s="144">
        <v>80477</v>
      </c>
      <c r="I61" s="144">
        <v>7461</v>
      </c>
      <c r="J61" s="144">
        <v>5</v>
      </c>
      <c r="K61" s="160">
        <f t="shared" si="1"/>
        <v>2294558</v>
      </c>
      <c r="L61" s="36"/>
      <c r="M61" s="6"/>
      <c r="N61" s="6"/>
    </row>
    <row r="62" spans="1:14" ht="12.5" x14ac:dyDescent="0.25">
      <c r="A62" s="36"/>
      <c r="B62" s="34"/>
      <c r="C62" s="22" t="s">
        <v>39</v>
      </c>
      <c r="D62" s="155">
        <v>914920</v>
      </c>
      <c r="E62" s="147">
        <v>1166060</v>
      </c>
      <c r="F62" s="147">
        <v>5919</v>
      </c>
      <c r="G62" s="147">
        <v>100146</v>
      </c>
      <c r="H62" s="147">
        <v>78920</v>
      </c>
      <c r="I62" s="147">
        <v>7800</v>
      </c>
      <c r="J62" s="147">
        <v>4</v>
      </c>
      <c r="K62" s="156">
        <f t="shared" si="1"/>
        <v>2273769</v>
      </c>
      <c r="L62" s="36"/>
      <c r="M62" s="6"/>
      <c r="N62" s="6"/>
    </row>
    <row r="63" spans="1:14" ht="12.5" x14ac:dyDescent="0.25">
      <c r="A63" s="36"/>
      <c r="B63" s="34"/>
      <c r="C63" s="22" t="s">
        <v>40</v>
      </c>
      <c r="D63" s="155">
        <v>936515</v>
      </c>
      <c r="E63" s="147">
        <v>1189387</v>
      </c>
      <c r="F63" s="147">
        <v>5812</v>
      </c>
      <c r="G63" s="147">
        <v>111661</v>
      </c>
      <c r="H63" s="147">
        <v>87440</v>
      </c>
      <c r="I63" s="147">
        <v>8281</v>
      </c>
      <c r="J63" s="147">
        <v>6</v>
      </c>
      <c r="K63" s="156">
        <f t="shared" si="1"/>
        <v>2339102</v>
      </c>
      <c r="L63" s="36"/>
      <c r="M63" s="6"/>
      <c r="N63" s="6"/>
    </row>
    <row r="64" spans="1:14" ht="12.5" x14ac:dyDescent="0.25">
      <c r="A64" s="36"/>
      <c r="B64" s="22"/>
      <c r="C64" s="22" t="s">
        <v>41</v>
      </c>
      <c r="D64" s="155">
        <v>938106</v>
      </c>
      <c r="E64" s="147">
        <v>1202259</v>
      </c>
      <c r="F64" s="147">
        <v>5702</v>
      </c>
      <c r="G64" s="147">
        <v>118161</v>
      </c>
      <c r="H64" s="147">
        <v>89080</v>
      </c>
      <c r="I64" s="147">
        <v>8988</v>
      </c>
      <c r="J64" s="147">
        <v>4</v>
      </c>
      <c r="K64" s="156">
        <f>SUM(D64:J64)</f>
        <v>2362300</v>
      </c>
      <c r="L64" s="36"/>
      <c r="M64" s="6"/>
      <c r="N64" s="6"/>
    </row>
    <row r="65" spans="1:14" ht="12.5" x14ac:dyDescent="0.25">
      <c r="A65" s="36"/>
      <c r="B65" s="34"/>
      <c r="C65" s="22" t="s">
        <v>42</v>
      </c>
      <c r="D65" s="155">
        <v>938764</v>
      </c>
      <c r="E65" s="147">
        <v>1213151</v>
      </c>
      <c r="F65" s="147">
        <v>5647</v>
      </c>
      <c r="G65" s="147">
        <v>123875</v>
      </c>
      <c r="H65" s="147">
        <v>86881</v>
      </c>
      <c r="I65" s="147">
        <v>9421</v>
      </c>
      <c r="J65" s="147">
        <v>3</v>
      </c>
      <c r="K65" s="156">
        <f>SUM(D65:J65)</f>
        <v>2377742</v>
      </c>
      <c r="L65" s="36"/>
      <c r="M65" s="6"/>
      <c r="N65" s="6"/>
    </row>
    <row r="66" spans="1:14" ht="12.5" x14ac:dyDescent="0.25">
      <c r="A66" s="36"/>
      <c r="B66" s="34"/>
      <c r="C66" s="22" t="s">
        <v>43</v>
      </c>
      <c r="D66" s="155">
        <v>943320</v>
      </c>
      <c r="E66" s="147">
        <v>1231786</v>
      </c>
      <c r="F66" s="147">
        <v>5587</v>
      </c>
      <c r="G66" s="147">
        <v>129711</v>
      </c>
      <c r="H66" s="147">
        <v>95045</v>
      </c>
      <c r="I66" s="147">
        <v>10077</v>
      </c>
      <c r="J66" s="147">
        <v>4</v>
      </c>
      <c r="K66" s="156">
        <f>SUM(D66:J66)</f>
        <v>2415530</v>
      </c>
      <c r="L66" s="36"/>
      <c r="M66" s="6"/>
      <c r="N66" s="6"/>
    </row>
    <row r="67" spans="1:14" ht="12.5" x14ac:dyDescent="0.25">
      <c r="A67" s="36"/>
      <c r="B67" s="22"/>
      <c r="C67" s="22" t="s">
        <v>32</v>
      </c>
      <c r="D67" s="155">
        <v>945832</v>
      </c>
      <c r="E67" s="147">
        <v>1239254</v>
      </c>
      <c r="F67" s="147">
        <v>5470</v>
      </c>
      <c r="G67" s="147">
        <v>135263</v>
      </c>
      <c r="H67" s="147">
        <v>98514</v>
      </c>
      <c r="I67" s="147">
        <v>10783</v>
      </c>
      <c r="J67" s="147">
        <v>3</v>
      </c>
      <c r="K67" s="156">
        <f t="shared" ref="K67:K75" si="2">SUM(D67:J67)</f>
        <v>2435119</v>
      </c>
      <c r="L67" s="36"/>
      <c r="M67" s="6"/>
      <c r="N67" s="6"/>
    </row>
    <row r="68" spans="1:14" ht="12.5" x14ac:dyDescent="0.25">
      <c r="A68" s="36"/>
      <c r="B68" s="34"/>
      <c r="C68" s="22" t="s">
        <v>33</v>
      </c>
      <c r="D68" s="155">
        <v>949602</v>
      </c>
      <c r="E68" s="147">
        <v>1246499</v>
      </c>
      <c r="F68" s="147">
        <v>5327</v>
      </c>
      <c r="G68" s="147">
        <v>142042</v>
      </c>
      <c r="H68" s="147">
        <v>101650</v>
      </c>
      <c r="I68" s="147">
        <v>11579</v>
      </c>
      <c r="J68" s="147">
        <v>0</v>
      </c>
      <c r="K68" s="156">
        <f t="shared" si="2"/>
        <v>2456699</v>
      </c>
      <c r="L68" s="36"/>
      <c r="M68" s="6"/>
      <c r="N68" s="6"/>
    </row>
    <row r="69" spans="1:14" ht="12.5" x14ac:dyDescent="0.25">
      <c r="A69" s="36"/>
      <c r="B69" s="34"/>
      <c r="C69" s="22" t="s">
        <v>34</v>
      </c>
      <c r="D69" s="155">
        <v>950623</v>
      </c>
      <c r="E69" s="147">
        <v>1251573</v>
      </c>
      <c r="F69" s="147">
        <v>5169</v>
      </c>
      <c r="G69" s="147">
        <v>147093</v>
      </c>
      <c r="H69" s="147">
        <v>104051</v>
      </c>
      <c r="I69" s="147">
        <v>12117</v>
      </c>
      <c r="J69" s="147">
        <v>0</v>
      </c>
      <c r="K69" s="156">
        <f t="shared" si="2"/>
        <v>2470626</v>
      </c>
      <c r="L69" s="36"/>
      <c r="M69" s="6"/>
      <c r="N69" s="6"/>
    </row>
    <row r="70" spans="1:14" ht="12.5" x14ac:dyDescent="0.25">
      <c r="A70" s="36"/>
      <c r="B70" s="22"/>
      <c r="C70" s="22" t="s">
        <v>35</v>
      </c>
      <c r="D70" s="155">
        <v>959494</v>
      </c>
      <c r="E70" s="147">
        <v>1258429</v>
      </c>
      <c r="F70" s="147">
        <v>5003</v>
      </c>
      <c r="G70" s="147">
        <v>143589</v>
      </c>
      <c r="H70" s="147">
        <v>105210</v>
      </c>
      <c r="I70" s="147">
        <v>12316</v>
      </c>
      <c r="J70" s="147"/>
      <c r="K70" s="156">
        <f t="shared" si="2"/>
        <v>2484041</v>
      </c>
      <c r="L70" s="36"/>
      <c r="M70" s="6"/>
      <c r="N70" s="6"/>
    </row>
    <row r="71" spans="1:14" ht="12.5" x14ac:dyDescent="0.25">
      <c r="A71" s="36"/>
      <c r="B71" s="34"/>
      <c r="C71" s="22" t="s">
        <v>36</v>
      </c>
      <c r="D71" s="155">
        <v>951825</v>
      </c>
      <c r="E71" s="147">
        <v>1261673</v>
      </c>
      <c r="F71" s="147">
        <v>4871</v>
      </c>
      <c r="G71" s="147">
        <v>150230</v>
      </c>
      <c r="H71" s="147">
        <v>109071</v>
      </c>
      <c r="I71" s="147">
        <v>13804</v>
      </c>
      <c r="J71" s="147"/>
      <c r="K71" s="156">
        <f t="shared" si="2"/>
        <v>2491474</v>
      </c>
      <c r="L71" s="36"/>
      <c r="M71" s="6"/>
      <c r="N71" s="6"/>
    </row>
    <row r="72" spans="1:14" ht="13.15" customHeight="1" thickBot="1" x14ac:dyDescent="0.3">
      <c r="A72" s="36"/>
      <c r="B72" s="35"/>
      <c r="C72" s="27" t="s">
        <v>37</v>
      </c>
      <c r="D72" s="157">
        <v>947654</v>
      </c>
      <c r="E72" s="150">
        <v>1257118</v>
      </c>
      <c r="F72" s="150">
        <v>4749</v>
      </c>
      <c r="G72" s="150">
        <v>154547</v>
      </c>
      <c r="H72" s="150">
        <v>111802</v>
      </c>
      <c r="I72" s="150">
        <v>13847</v>
      </c>
      <c r="J72" s="150"/>
      <c r="K72" s="158">
        <f t="shared" si="2"/>
        <v>2489717</v>
      </c>
      <c r="L72" s="36"/>
      <c r="M72" s="6"/>
      <c r="N72" s="6"/>
    </row>
    <row r="73" spans="1:14" ht="12.5" x14ac:dyDescent="0.25">
      <c r="A73" s="36"/>
      <c r="B73" s="21">
        <v>2015</v>
      </c>
      <c r="C73" s="21" t="s">
        <v>38</v>
      </c>
      <c r="D73" s="159">
        <v>941736</v>
      </c>
      <c r="E73" s="144">
        <v>1264199</v>
      </c>
      <c r="F73" s="144">
        <v>4539</v>
      </c>
      <c r="G73" s="144">
        <v>159294</v>
      </c>
      <c r="H73" s="144">
        <v>114342</v>
      </c>
      <c r="I73" s="144">
        <v>14253</v>
      </c>
      <c r="J73" s="144"/>
      <c r="K73" s="160">
        <f t="shared" si="2"/>
        <v>2498363</v>
      </c>
      <c r="L73" s="36"/>
      <c r="M73" s="6"/>
      <c r="N73" s="6"/>
    </row>
    <row r="74" spans="1:14" ht="12.5" x14ac:dyDescent="0.25">
      <c r="A74" s="36"/>
      <c r="B74" s="34"/>
      <c r="C74" s="22" t="s">
        <v>39</v>
      </c>
      <c r="D74" s="155">
        <v>928299</v>
      </c>
      <c r="E74" s="147">
        <v>1270716</v>
      </c>
      <c r="F74" s="147">
        <v>4468</v>
      </c>
      <c r="G74" s="147">
        <v>163651</v>
      </c>
      <c r="H74" s="147">
        <v>116774</v>
      </c>
      <c r="I74" s="147">
        <v>14632</v>
      </c>
      <c r="J74" s="147"/>
      <c r="K74" s="156">
        <f t="shared" si="2"/>
        <v>2498540</v>
      </c>
      <c r="L74" s="36"/>
      <c r="M74" s="6"/>
      <c r="N74" s="6"/>
    </row>
    <row r="75" spans="1:14" ht="12.5" x14ac:dyDescent="0.25">
      <c r="A75" s="36"/>
      <c r="B75" s="34"/>
      <c r="C75" s="22" t="s">
        <v>40</v>
      </c>
      <c r="D75" s="155">
        <v>937659</v>
      </c>
      <c r="E75" s="147">
        <v>1293402</v>
      </c>
      <c r="F75" s="147">
        <v>4376</v>
      </c>
      <c r="G75" s="147">
        <v>172182</v>
      </c>
      <c r="H75" s="147">
        <v>122737</v>
      </c>
      <c r="I75" s="147">
        <v>15246</v>
      </c>
      <c r="J75" s="147"/>
      <c r="K75" s="156">
        <f t="shared" si="2"/>
        <v>2545602</v>
      </c>
      <c r="L75" s="36"/>
      <c r="M75" s="6"/>
      <c r="N75" s="6"/>
    </row>
    <row r="76" spans="1:14" ht="12.5" x14ac:dyDescent="0.25">
      <c r="A76" s="36"/>
      <c r="B76" s="22"/>
      <c r="C76" s="22" t="s">
        <v>41</v>
      </c>
      <c r="D76" s="155">
        <v>938229</v>
      </c>
      <c r="E76" s="147">
        <v>1312884</v>
      </c>
      <c r="F76" s="147">
        <v>4280</v>
      </c>
      <c r="G76" s="147">
        <v>179665</v>
      </c>
      <c r="H76" s="147">
        <v>126942</v>
      </c>
      <c r="I76" s="147">
        <v>16031</v>
      </c>
      <c r="J76" s="147"/>
      <c r="K76" s="156">
        <f t="shared" ref="K76:K87" si="3">SUM(D76:J76)</f>
        <v>2578031</v>
      </c>
      <c r="L76" s="36"/>
      <c r="M76" s="6"/>
      <c r="N76" s="6"/>
    </row>
    <row r="77" spans="1:14" ht="12.5" x14ac:dyDescent="0.25">
      <c r="A77" s="36"/>
      <c r="B77" s="34"/>
      <c r="C77" s="22" t="s">
        <v>42</v>
      </c>
      <c r="D77" s="155">
        <v>939342</v>
      </c>
      <c r="E77" s="147">
        <v>1316765</v>
      </c>
      <c r="F77" s="147">
        <v>4184</v>
      </c>
      <c r="G77" s="147">
        <v>184630</v>
      </c>
      <c r="H77" s="147">
        <v>131925</v>
      </c>
      <c r="I77" s="147">
        <v>16401</v>
      </c>
      <c r="J77" s="147"/>
      <c r="K77" s="156">
        <f t="shared" si="3"/>
        <v>2593247</v>
      </c>
      <c r="L77" s="36"/>
      <c r="M77" s="6"/>
      <c r="N77" s="6"/>
    </row>
    <row r="78" spans="1:14" ht="12.5" x14ac:dyDescent="0.25">
      <c r="A78" s="36"/>
      <c r="B78" s="34"/>
      <c r="C78" s="22" t="s">
        <v>43</v>
      </c>
      <c r="D78" s="155">
        <v>926751</v>
      </c>
      <c r="E78" s="147">
        <v>1340416</v>
      </c>
      <c r="F78" s="147">
        <v>4084</v>
      </c>
      <c r="G78" s="147">
        <v>186046</v>
      </c>
      <c r="H78" s="147">
        <v>130225</v>
      </c>
      <c r="I78" s="147">
        <v>16446</v>
      </c>
      <c r="J78" s="147"/>
      <c r="K78" s="156">
        <f t="shared" si="3"/>
        <v>2603968</v>
      </c>
      <c r="L78" s="36"/>
      <c r="M78" s="6"/>
      <c r="N78" s="6"/>
    </row>
    <row r="79" spans="1:14" ht="12.5" x14ac:dyDescent="0.25">
      <c r="A79" s="36"/>
      <c r="B79" s="22"/>
      <c r="C79" s="22" t="s">
        <v>32</v>
      </c>
      <c r="D79" s="155">
        <v>946405</v>
      </c>
      <c r="E79" s="147">
        <v>1352121</v>
      </c>
      <c r="F79" s="147">
        <v>3988</v>
      </c>
      <c r="G79" s="147">
        <v>193510</v>
      </c>
      <c r="H79" s="147">
        <v>133325</v>
      </c>
      <c r="I79" s="147">
        <v>16739</v>
      </c>
      <c r="J79" s="147"/>
      <c r="K79" s="156">
        <f t="shared" si="3"/>
        <v>2646088</v>
      </c>
      <c r="L79" s="36"/>
      <c r="M79" s="6"/>
      <c r="N79" s="6"/>
    </row>
    <row r="80" spans="1:14" ht="12.5" x14ac:dyDescent="0.25">
      <c r="A80" s="36"/>
      <c r="B80" s="34"/>
      <c r="C80" s="22" t="s">
        <v>33</v>
      </c>
      <c r="D80" s="155">
        <v>931383</v>
      </c>
      <c r="E80" s="147">
        <v>1364770</v>
      </c>
      <c r="F80" s="147">
        <v>3917</v>
      </c>
      <c r="G80" s="147">
        <v>204319</v>
      </c>
      <c r="H80" s="147">
        <v>147548</v>
      </c>
      <c r="I80" s="147">
        <v>17326</v>
      </c>
      <c r="J80" s="147"/>
      <c r="K80" s="156">
        <f t="shared" si="3"/>
        <v>2669263</v>
      </c>
      <c r="L80" s="36"/>
      <c r="M80" s="6"/>
      <c r="N80" s="6"/>
    </row>
    <row r="81" spans="1:14" ht="12.5" x14ac:dyDescent="0.25">
      <c r="A81" s="36"/>
      <c r="B81" s="34"/>
      <c r="C81" s="22" t="s">
        <v>34</v>
      </c>
      <c r="D81" s="155">
        <v>929373</v>
      </c>
      <c r="E81" s="147">
        <v>1370609</v>
      </c>
      <c r="F81" s="147">
        <v>3858</v>
      </c>
      <c r="G81" s="147">
        <v>213242</v>
      </c>
      <c r="H81" s="147">
        <v>153528</v>
      </c>
      <c r="I81" s="147">
        <v>17124</v>
      </c>
      <c r="J81" s="147"/>
      <c r="K81" s="156">
        <f t="shared" si="3"/>
        <v>2687734</v>
      </c>
      <c r="L81" s="36"/>
      <c r="M81" s="6"/>
      <c r="N81" s="6"/>
    </row>
    <row r="82" spans="1:14" ht="12.5" x14ac:dyDescent="0.25">
      <c r="A82" s="36"/>
      <c r="B82" s="22"/>
      <c r="C82" s="22" t="s">
        <v>35</v>
      </c>
      <c r="D82" s="155">
        <v>926178</v>
      </c>
      <c r="E82" s="147">
        <v>1382374</v>
      </c>
      <c r="F82" s="147">
        <v>3726</v>
      </c>
      <c r="G82" s="147">
        <v>218596</v>
      </c>
      <c r="H82" s="147">
        <v>159206</v>
      </c>
      <c r="I82" s="147">
        <v>16696</v>
      </c>
      <c r="J82" s="147"/>
      <c r="K82" s="156">
        <f t="shared" si="3"/>
        <v>2706776</v>
      </c>
      <c r="L82" s="36"/>
      <c r="M82" s="6"/>
      <c r="N82" s="6"/>
    </row>
    <row r="83" spans="1:14" ht="12.5" x14ac:dyDescent="0.25">
      <c r="A83" s="36"/>
      <c r="B83" s="34"/>
      <c r="C83" s="22" t="s">
        <v>36</v>
      </c>
      <c r="D83" s="155">
        <v>926445</v>
      </c>
      <c r="E83" s="147">
        <v>1389761</v>
      </c>
      <c r="F83" s="147">
        <v>3662</v>
      </c>
      <c r="G83" s="147">
        <v>221317</v>
      </c>
      <c r="H83" s="147">
        <v>159528</v>
      </c>
      <c r="I83" s="147">
        <v>16769</v>
      </c>
      <c r="J83" s="147"/>
      <c r="K83" s="156">
        <f t="shared" si="3"/>
        <v>2717482</v>
      </c>
      <c r="L83" s="36"/>
      <c r="M83" s="6"/>
      <c r="N83" s="6"/>
    </row>
    <row r="84" spans="1:14" ht="13.15" customHeight="1" thickBot="1" x14ac:dyDescent="0.3">
      <c r="A84" s="36"/>
      <c r="B84" s="35"/>
      <c r="C84" s="27" t="s">
        <v>37</v>
      </c>
      <c r="D84" s="157">
        <v>921731</v>
      </c>
      <c r="E84" s="150">
        <v>1394150</v>
      </c>
      <c r="F84" s="150">
        <v>3560</v>
      </c>
      <c r="G84" s="150">
        <v>223936</v>
      </c>
      <c r="H84" s="150">
        <v>159137</v>
      </c>
      <c r="I84" s="150">
        <v>16925</v>
      </c>
      <c r="J84" s="150"/>
      <c r="K84" s="158">
        <f t="shared" si="3"/>
        <v>2719439</v>
      </c>
      <c r="L84" s="36"/>
      <c r="M84" s="6"/>
      <c r="N84" s="6"/>
    </row>
    <row r="85" spans="1:14" ht="12.5" x14ac:dyDescent="0.25">
      <c r="A85" s="36"/>
      <c r="B85" s="21">
        <v>2016</v>
      </c>
      <c r="C85" s="21" t="s">
        <v>38</v>
      </c>
      <c r="D85" s="159">
        <v>910306</v>
      </c>
      <c r="E85" s="144">
        <v>1398978</v>
      </c>
      <c r="F85" s="144">
        <v>3442</v>
      </c>
      <c r="G85" s="144">
        <v>232202</v>
      </c>
      <c r="H85" s="144">
        <v>163889</v>
      </c>
      <c r="I85" s="144">
        <v>15290</v>
      </c>
      <c r="J85" s="144"/>
      <c r="K85" s="160">
        <f t="shared" si="3"/>
        <v>2724107</v>
      </c>
      <c r="L85" s="36"/>
      <c r="M85" s="6"/>
      <c r="N85" s="6"/>
    </row>
    <row r="86" spans="1:14" ht="12.5" x14ac:dyDescent="0.25">
      <c r="A86" s="36"/>
      <c r="B86" s="34"/>
      <c r="C86" s="22" t="s">
        <v>39</v>
      </c>
      <c r="D86" s="155">
        <v>901598</v>
      </c>
      <c r="E86" s="147">
        <v>1406504</v>
      </c>
      <c r="F86" s="147">
        <v>3374</v>
      </c>
      <c r="G86" s="147">
        <v>237086</v>
      </c>
      <c r="H86" s="147">
        <v>163938</v>
      </c>
      <c r="I86" s="147">
        <v>14776</v>
      </c>
      <c r="J86" s="147"/>
      <c r="K86" s="156">
        <f t="shared" si="3"/>
        <v>2727276</v>
      </c>
      <c r="L86" s="36"/>
      <c r="M86" s="6"/>
      <c r="N86" s="6"/>
    </row>
    <row r="87" spans="1:14" ht="12.5" x14ac:dyDescent="0.25">
      <c r="A87" s="36"/>
      <c r="B87" s="34"/>
      <c r="C87" s="22" t="s">
        <v>40</v>
      </c>
      <c r="D87" s="155">
        <v>882132</v>
      </c>
      <c r="E87" s="147">
        <v>1431653</v>
      </c>
      <c r="F87" s="147">
        <v>3328</v>
      </c>
      <c r="G87" s="147">
        <v>243546</v>
      </c>
      <c r="H87" s="147">
        <v>158674</v>
      </c>
      <c r="I87" s="147">
        <v>14532</v>
      </c>
      <c r="J87" s="147"/>
      <c r="K87" s="156">
        <f t="shared" si="3"/>
        <v>2733865</v>
      </c>
      <c r="L87" s="36"/>
      <c r="M87" s="6"/>
      <c r="N87" s="6"/>
    </row>
    <row r="88" spans="1:14" ht="12.5" x14ac:dyDescent="0.25">
      <c r="A88" s="36"/>
      <c r="B88" s="22"/>
      <c r="C88" s="22" t="s">
        <v>41</v>
      </c>
      <c r="D88" s="155">
        <v>878748</v>
      </c>
      <c r="E88" s="147">
        <v>1453472</v>
      </c>
      <c r="F88" s="147">
        <v>3196</v>
      </c>
      <c r="G88" s="147">
        <v>251144</v>
      </c>
      <c r="H88" s="147">
        <v>161858</v>
      </c>
      <c r="I88" s="147">
        <v>14231</v>
      </c>
      <c r="J88" s="147"/>
      <c r="K88" s="156">
        <f>SUM(D88:J88)</f>
        <v>2762649</v>
      </c>
      <c r="L88" s="36"/>
      <c r="M88" s="6"/>
      <c r="N88" s="6"/>
    </row>
    <row r="89" spans="1:14" ht="12.5" x14ac:dyDescent="0.25">
      <c r="A89" s="36"/>
      <c r="B89" s="34"/>
      <c r="C89" s="22" t="s">
        <v>42</v>
      </c>
      <c r="D89" s="155">
        <v>888750</v>
      </c>
      <c r="E89" s="147">
        <v>1471256</v>
      </c>
      <c r="F89" s="147">
        <v>3114</v>
      </c>
      <c r="G89" s="147">
        <v>258759</v>
      </c>
      <c r="H89" s="147">
        <v>173245</v>
      </c>
      <c r="I89" s="147">
        <v>14302</v>
      </c>
      <c r="J89" s="147"/>
      <c r="K89" s="156">
        <f>SUM(D89:J89)</f>
        <v>2809426</v>
      </c>
      <c r="L89" s="36"/>
      <c r="M89" s="6"/>
      <c r="N89" s="6"/>
    </row>
    <row r="90" spans="1:14" ht="12.5" x14ac:dyDescent="0.25">
      <c r="A90" s="36"/>
      <c r="B90" s="34"/>
      <c r="C90" s="22" t="s">
        <v>43</v>
      </c>
      <c r="D90" s="155">
        <v>877350</v>
      </c>
      <c r="E90" s="147">
        <v>1490471</v>
      </c>
      <c r="F90" s="147">
        <v>3059</v>
      </c>
      <c r="G90" s="147">
        <v>264643</v>
      </c>
      <c r="H90" s="147">
        <v>172446</v>
      </c>
      <c r="I90" s="147">
        <v>14160</v>
      </c>
      <c r="J90" s="147"/>
      <c r="K90" s="156">
        <f>SUM(D90:J90)</f>
        <v>2822129</v>
      </c>
      <c r="L90" s="36"/>
      <c r="M90" s="6"/>
      <c r="N90" s="6"/>
    </row>
    <row r="91" spans="1:14" ht="12.5" x14ac:dyDescent="0.25">
      <c r="A91" s="36"/>
      <c r="B91" s="34"/>
      <c r="C91" s="22" t="s">
        <v>32</v>
      </c>
      <c r="D91" s="155">
        <v>876020</v>
      </c>
      <c r="E91" s="147">
        <v>1506715</v>
      </c>
      <c r="F91" s="147">
        <v>3021</v>
      </c>
      <c r="G91" s="147">
        <v>269923</v>
      </c>
      <c r="H91" s="147">
        <v>182346</v>
      </c>
      <c r="I91" s="147">
        <v>14028</v>
      </c>
      <c r="J91" s="147"/>
      <c r="K91" s="156">
        <f>SUM(D91:J91)</f>
        <v>2852053</v>
      </c>
      <c r="L91" s="36"/>
      <c r="M91" s="6"/>
      <c r="N91" s="6"/>
    </row>
    <row r="92" spans="1:14" ht="12.5" x14ac:dyDescent="0.25">
      <c r="A92" s="36"/>
      <c r="B92" s="22"/>
      <c r="C92" s="22" t="s">
        <v>33</v>
      </c>
      <c r="D92" s="155">
        <v>859439</v>
      </c>
      <c r="E92" s="147">
        <v>1522225</v>
      </c>
      <c r="F92" s="147">
        <v>2963</v>
      </c>
      <c r="G92" s="147">
        <v>271323</v>
      </c>
      <c r="H92" s="147">
        <v>182869</v>
      </c>
      <c r="I92" s="147">
        <v>13855</v>
      </c>
      <c r="J92" s="147"/>
      <c r="K92" s="156">
        <f t="shared" ref="K92:K99" si="4">SUM(D92:J92)</f>
        <v>2852674</v>
      </c>
      <c r="L92" s="36"/>
      <c r="M92" s="6"/>
      <c r="N92" s="6"/>
    </row>
    <row r="93" spans="1:14" ht="12.5" x14ac:dyDescent="0.25">
      <c r="A93" s="36"/>
      <c r="B93" s="34"/>
      <c r="C93" s="22" t="s">
        <v>34</v>
      </c>
      <c r="D93" s="155">
        <v>858467</v>
      </c>
      <c r="E93" s="147">
        <v>1534894</v>
      </c>
      <c r="F93" s="147">
        <v>2864</v>
      </c>
      <c r="G93" s="147">
        <v>279799</v>
      </c>
      <c r="H93" s="147">
        <v>191528</v>
      </c>
      <c r="I93" s="147">
        <v>13472</v>
      </c>
      <c r="J93" s="147"/>
      <c r="K93" s="156">
        <f t="shared" si="4"/>
        <v>2881024</v>
      </c>
      <c r="L93" s="36"/>
      <c r="M93" s="6"/>
      <c r="N93" s="6"/>
    </row>
    <row r="94" spans="1:14" ht="12.5" x14ac:dyDescent="0.25">
      <c r="A94" s="36"/>
      <c r="B94" s="34"/>
      <c r="C94" s="22" t="s">
        <v>35</v>
      </c>
      <c r="D94" s="155">
        <v>852282</v>
      </c>
      <c r="E94" s="147">
        <v>1548629</v>
      </c>
      <c r="F94" s="147">
        <v>2822</v>
      </c>
      <c r="G94" s="147">
        <v>284860</v>
      </c>
      <c r="H94" s="147">
        <v>193749</v>
      </c>
      <c r="I94" s="147">
        <v>13247</v>
      </c>
      <c r="J94" s="147"/>
      <c r="K94" s="156">
        <f t="shared" si="4"/>
        <v>2895589</v>
      </c>
      <c r="L94" s="36"/>
      <c r="M94" s="6"/>
      <c r="N94" s="6"/>
    </row>
    <row r="95" spans="1:14" ht="12.5" x14ac:dyDescent="0.25">
      <c r="A95" s="36"/>
      <c r="B95" s="22"/>
      <c r="C95" s="22" t="s">
        <v>36</v>
      </c>
      <c r="D95" s="155">
        <v>848743</v>
      </c>
      <c r="E95" s="147">
        <v>1560578</v>
      </c>
      <c r="F95" s="147">
        <v>2704</v>
      </c>
      <c r="G95" s="147">
        <v>286786</v>
      </c>
      <c r="H95" s="147">
        <v>193555</v>
      </c>
      <c r="I95" s="147">
        <v>12984</v>
      </c>
      <c r="J95" s="147"/>
      <c r="K95" s="156">
        <f t="shared" si="4"/>
        <v>2905350</v>
      </c>
      <c r="L95" s="36"/>
      <c r="M95" s="6"/>
      <c r="N95" s="6"/>
    </row>
    <row r="96" spans="1:14" ht="13.15" customHeight="1" thickBot="1" x14ac:dyDescent="0.3">
      <c r="A96" s="36"/>
      <c r="B96" s="35"/>
      <c r="C96" s="27" t="s">
        <v>37</v>
      </c>
      <c r="D96" s="157">
        <v>832168</v>
      </c>
      <c r="E96" s="150">
        <v>1567804</v>
      </c>
      <c r="F96" s="150">
        <v>2597</v>
      </c>
      <c r="G96" s="150">
        <v>293128</v>
      </c>
      <c r="H96" s="150">
        <v>196232</v>
      </c>
      <c r="I96" s="150">
        <v>12651</v>
      </c>
      <c r="J96" s="150"/>
      <c r="K96" s="158">
        <f t="shared" si="4"/>
        <v>2904580</v>
      </c>
      <c r="L96" s="36"/>
      <c r="M96" s="6"/>
      <c r="N96" s="6"/>
    </row>
    <row r="97" spans="1:14" ht="12.5" x14ac:dyDescent="0.25">
      <c r="A97" s="36"/>
      <c r="B97" s="21">
        <v>2017</v>
      </c>
      <c r="C97" s="21" t="s">
        <v>38</v>
      </c>
      <c r="D97" s="159">
        <v>823065</v>
      </c>
      <c r="E97" s="144">
        <v>1558276</v>
      </c>
      <c r="F97" s="144">
        <v>2549</v>
      </c>
      <c r="G97" s="144">
        <v>312320</v>
      </c>
      <c r="H97" s="144">
        <v>195492</v>
      </c>
      <c r="I97" s="144">
        <v>12510</v>
      </c>
      <c r="J97" s="144"/>
      <c r="K97" s="160">
        <f t="shared" si="4"/>
        <v>2904212</v>
      </c>
      <c r="L97" s="36"/>
      <c r="M97" s="6"/>
      <c r="N97" s="6"/>
    </row>
    <row r="98" spans="1:14" ht="12.5" x14ac:dyDescent="0.25">
      <c r="A98" s="36"/>
      <c r="B98" s="34"/>
      <c r="C98" s="22" t="s">
        <v>39</v>
      </c>
      <c r="D98" s="155">
        <v>825921</v>
      </c>
      <c r="E98" s="147">
        <v>1567942</v>
      </c>
      <c r="F98" s="147">
        <v>2491</v>
      </c>
      <c r="G98" s="147">
        <v>316467</v>
      </c>
      <c r="H98" s="147">
        <v>196479</v>
      </c>
      <c r="I98" s="147">
        <v>12441</v>
      </c>
      <c r="J98" s="147"/>
      <c r="K98" s="156">
        <f t="shared" si="4"/>
        <v>2921741</v>
      </c>
      <c r="L98" s="36"/>
      <c r="M98" s="6"/>
      <c r="N98" s="6"/>
    </row>
    <row r="99" spans="1:14" ht="12.5" x14ac:dyDescent="0.25">
      <c r="A99" s="36"/>
      <c r="B99" s="34"/>
      <c r="C99" s="22" t="s">
        <v>40</v>
      </c>
      <c r="D99" s="155">
        <v>813856</v>
      </c>
      <c r="E99" s="147">
        <v>1594085</v>
      </c>
      <c r="F99" s="147">
        <v>2424</v>
      </c>
      <c r="G99" s="147">
        <v>325695</v>
      </c>
      <c r="H99" s="147">
        <v>195633</v>
      </c>
      <c r="I99" s="147">
        <v>11980</v>
      </c>
      <c r="J99" s="147"/>
      <c r="K99" s="156">
        <f t="shared" si="4"/>
        <v>2943673</v>
      </c>
      <c r="L99" s="36"/>
      <c r="M99" s="6"/>
      <c r="N99" s="6"/>
    </row>
    <row r="100" spans="1:14" ht="12.5" x14ac:dyDescent="0.25">
      <c r="A100" s="36"/>
      <c r="B100" s="22"/>
      <c r="C100" s="22" t="s">
        <v>41</v>
      </c>
      <c r="D100" s="155">
        <v>812837</v>
      </c>
      <c r="E100" s="147">
        <v>1609866</v>
      </c>
      <c r="F100" s="147">
        <v>2373</v>
      </c>
      <c r="G100" s="147">
        <v>333791</v>
      </c>
      <c r="H100" s="147">
        <v>196456</v>
      </c>
      <c r="I100" s="147">
        <v>11784</v>
      </c>
      <c r="J100" s="147"/>
      <c r="K100" s="156">
        <f t="shared" ref="K100:K111" si="5">SUM(D100:J100)</f>
        <v>2967107</v>
      </c>
      <c r="L100" s="36"/>
      <c r="M100" s="6"/>
      <c r="N100" s="6"/>
    </row>
    <row r="101" spans="1:14" ht="12.5" x14ac:dyDescent="0.25">
      <c r="A101" s="36"/>
      <c r="B101" s="34"/>
      <c r="C101" s="22" t="s">
        <v>42</v>
      </c>
      <c r="D101" s="155">
        <v>818874</v>
      </c>
      <c r="E101" s="147">
        <v>1622990</v>
      </c>
      <c r="F101" s="147">
        <v>2274</v>
      </c>
      <c r="G101" s="147">
        <v>343409</v>
      </c>
      <c r="H101" s="147">
        <v>198401</v>
      </c>
      <c r="I101" s="147">
        <v>12134</v>
      </c>
      <c r="J101" s="147"/>
      <c r="K101" s="156">
        <f t="shared" si="5"/>
        <v>2998082</v>
      </c>
      <c r="L101" s="36"/>
      <c r="M101" s="6"/>
      <c r="N101" s="6"/>
    </row>
    <row r="102" spans="1:14" ht="12.5" x14ac:dyDescent="0.25">
      <c r="A102" s="36"/>
      <c r="B102" s="34"/>
      <c r="C102" s="22" t="s">
        <v>43</v>
      </c>
      <c r="D102" s="155">
        <v>808640</v>
      </c>
      <c r="E102" s="147">
        <v>1633792</v>
      </c>
      <c r="F102" s="147">
        <v>2170</v>
      </c>
      <c r="G102" s="147">
        <v>348886</v>
      </c>
      <c r="H102" s="147">
        <v>201448</v>
      </c>
      <c r="I102" s="147">
        <v>12140</v>
      </c>
      <c r="J102" s="147"/>
      <c r="K102" s="156">
        <f t="shared" si="5"/>
        <v>3007076</v>
      </c>
      <c r="L102" s="36"/>
      <c r="M102" s="6"/>
      <c r="N102" s="6"/>
    </row>
    <row r="103" spans="1:14" ht="12.5" x14ac:dyDescent="0.25">
      <c r="A103" s="36"/>
      <c r="B103" s="22"/>
      <c r="C103" s="22" t="s">
        <v>32</v>
      </c>
      <c r="D103" s="155">
        <v>806057</v>
      </c>
      <c r="E103" s="147">
        <v>1643052</v>
      </c>
      <c r="F103" s="147">
        <v>2099</v>
      </c>
      <c r="G103" s="147">
        <v>356805</v>
      </c>
      <c r="H103" s="147">
        <v>202521</v>
      </c>
      <c r="I103" s="147">
        <v>11905</v>
      </c>
      <c r="J103" s="147"/>
      <c r="K103" s="156">
        <f t="shared" si="5"/>
        <v>3022439</v>
      </c>
      <c r="L103" s="36"/>
      <c r="M103" s="6"/>
      <c r="N103" s="6"/>
    </row>
    <row r="104" spans="1:14" ht="12.5" x14ac:dyDescent="0.25">
      <c r="A104" s="36"/>
      <c r="B104" s="34"/>
      <c r="C104" s="22" t="s">
        <v>33</v>
      </c>
      <c r="D104" s="155">
        <v>804870</v>
      </c>
      <c r="E104" s="147">
        <v>1655854</v>
      </c>
      <c r="F104" s="147">
        <v>2047</v>
      </c>
      <c r="G104" s="147">
        <v>363971</v>
      </c>
      <c r="H104" s="147">
        <v>203180</v>
      </c>
      <c r="I104" s="147">
        <v>11823</v>
      </c>
      <c r="J104" s="147"/>
      <c r="K104" s="156">
        <f t="shared" si="5"/>
        <v>3041745</v>
      </c>
      <c r="L104" s="36"/>
      <c r="M104" s="6"/>
      <c r="N104" s="6"/>
    </row>
    <row r="105" spans="1:14" ht="12.5" x14ac:dyDescent="0.25">
      <c r="A105" s="36"/>
      <c r="B105" s="34"/>
      <c r="C105" s="22" t="s">
        <v>34</v>
      </c>
      <c r="D105" s="155">
        <v>805191</v>
      </c>
      <c r="E105" s="147">
        <v>1665239</v>
      </c>
      <c r="F105" s="147">
        <v>1992</v>
      </c>
      <c r="G105" s="147">
        <v>369884</v>
      </c>
      <c r="H105" s="147">
        <v>203772</v>
      </c>
      <c r="I105" s="147">
        <v>11707</v>
      </c>
      <c r="J105" s="147"/>
      <c r="K105" s="156">
        <f t="shared" si="5"/>
        <v>3057785</v>
      </c>
      <c r="L105" s="36"/>
      <c r="M105" s="6"/>
      <c r="N105" s="6"/>
    </row>
    <row r="106" spans="1:14" ht="12.5" x14ac:dyDescent="0.25">
      <c r="A106" s="36"/>
      <c r="B106" s="22"/>
      <c r="C106" s="22" t="s">
        <v>35</v>
      </c>
      <c r="D106" s="155">
        <v>790721</v>
      </c>
      <c r="E106" s="147">
        <v>1672698</v>
      </c>
      <c r="F106" s="147">
        <v>1967</v>
      </c>
      <c r="G106" s="147">
        <v>386997</v>
      </c>
      <c r="H106" s="147">
        <v>199965</v>
      </c>
      <c r="I106" s="147">
        <v>11229</v>
      </c>
      <c r="J106" s="147"/>
      <c r="K106" s="156">
        <f t="shared" si="5"/>
        <v>3063577</v>
      </c>
      <c r="L106" s="36"/>
      <c r="M106" s="6"/>
      <c r="N106" s="6"/>
    </row>
    <row r="107" spans="1:14" ht="12.5" x14ac:dyDescent="0.25">
      <c r="A107" s="36"/>
      <c r="B107" s="34"/>
      <c r="C107" s="22" t="s">
        <v>36</v>
      </c>
      <c r="D107" s="155">
        <v>780482</v>
      </c>
      <c r="E107" s="147">
        <v>1680613</v>
      </c>
      <c r="F107" s="147">
        <v>1891</v>
      </c>
      <c r="G107" s="147">
        <v>389272</v>
      </c>
      <c r="H107" s="147">
        <v>197656</v>
      </c>
      <c r="I107" s="147">
        <v>11056</v>
      </c>
      <c r="J107" s="147"/>
      <c r="K107" s="156">
        <f t="shared" si="5"/>
        <v>3060970</v>
      </c>
      <c r="L107" s="36"/>
      <c r="M107" s="6"/>
      <c r="N107" s="6"/>
    </row>
    <row r="108" spans="1:14" ht="13.15" customHeight="1" thickBot="1" x14ac:dyDescent="0.3">
      <c r="A108" s="36"/>
      <c r="B108" s="35"/>
      <c r="C108" s="27" t="s">
        <v>37</v>
      </c>
      <c r="D108" s="157">
        <v>769950</v>
      </c>
      <c r="E108" s="150">
        <v>1683030</v>
      </c>
      <c r="F108" s="150">
        <v>1860</v>
      </c>
      <c r="G108" s="150">
        <v>401825</v>
      </c>
      <c r="H108" s="150">
        <v>194788</v>
      </c>
      <c r="I108" s="150">
        <v>10939</v>
      </c>
      <c r="J108" s="150"/>
      <c r="K108" s="158">
        <f t="shared" si="5"/>
        <v>3062392</v>
      </c>
      <c r="L108" s="36"/>
      <c r="M108" s="6"/>
      <c r="N108" s="6"/>
    </row>
    <row r="109" spans="1:14" ht="12.5" x14ac:dyDescent="0.25">
      <c r="A109" s="36"/>
      <c r="B109" s="21">
        <v>2018</v>
      </c>
      <c r="C109" s="21" t="s">
        <v>38</v>
      </c>
      <c r="D109" s="159">
        <v>759171</v>
      </c>
      <c r="E109" s="144">
        <v>1688621</v>
      </c>
      <c r="F109" s="144">
        <v>1821</v>
      </c>
      <c r="G109" s="144">
        <v>413738</v>
      </c>
      <c r="H109" s="144">
        <v>191930</v>
      </c>
      <c r="I109" s="144">
        <v>10820</v>
      </c>
      <c r="J109" s="144"/>
      <c r="K109" s="160">
        <f t="shared" si="5"/>
        <v>3066101</v>
      </c>
      <c r="L109" s="36"/>
      <c r="M109" s="6"/>
      <c r="N109" s="6"/>
    </row>
    <row r="110" spans="1:14" ht="12.5" x14ac:dyDescent="0.25">
      <c r="A110" s="36"/>
      <c r="B110" s="34"/>
      <c r="C110" s="22" t="s">
        <v>39</v>
      </c>
      <c r="D110" s="155">
        <v>744378</v>
      </c>
      <c r="E110" s="147">
        <v>1695533</v>
      </c>
      <c r="F110" s="147">
        <v>1798</v>
      </c>
      <c r="G110" s="147">
        <v>418723</v>
      </c>
      <c r="H110" s="147">
        <v>187597</v>
      </c>
      <c r="I110" s="147">
        <v>10702</v>
      </c>
      <c r="J110" s="147"/>
      <c r="K110" s="156">
        <f t="shared" si="5"/>
        <v>3058731</v>
      </c>
      <c r="L110" s="36"/>
      <c r="M110" s="6"/>
      <c r="N110" s="6"/>
    </row>
    <row r="111" spans="1:14" ht="12.5" x14ac:dyDescent="0.25">
      <c r="A111" s="36"/>
      <c r="B111" s="34"/>
      <c r="C111" s="22" t="s">
        <v>40</v>
      </c>
      <c r="D111" s="155">
        <v>730846</v>
      </c>
      <c r="E111" s="147">
        <v>1710811</v>
      </c>
      <c r="F111" s="147">
        <v>1741</v>
      </c>
      <c r="G111" s="147">
        <v>444528</v>
      </c>
      <c r="H111" s="147">
        <v>193447</v>
      </c>
      <c r="I111" s="147">
        <v>10576</v>
      </c>
      <c r="J111" s="147"/>
      <c r="K111" s="156">
        <f t="shared" si="5"/>
        <v>3091949</v>
      </c>
      <c r="L111" s="36"/>
      <c r="M111" s="6"/>
      <c r="N111" s="6"/>
    </row>
    <row r="112" spans="1:14" ht="12.5" x14ac:dyDescent="0.25">
      <c r="A112" s="36"/>
      <c r="B112" s="22"/>
      <c r="C112" s="22" t="s">
        <v>41</v>
      </c>
      <c r="D112" s="155">
        <v>720445</v>
      </c>
      <c r="E112" s="147">
        <v>1723683</v>
      </c>
      <c r="F112" s="147">
        <v>1711</v>
      </c>
      <c r="G112" s="147">
        <v>465794</v>
      </c>
      <c r="H112" s="147">
        <v>191923</v>
      </c>
      <c r="I112" s="147">
        <v>10475</v>
      </c>
      <c r="J112" s="147"/>
      <c r="K112" s="156">
        <f t="shared" ref="K112:K123" si="6">SUM(D112:J112)</f>
        <v>3114031</v>
      </c>
      <c r="L112" s="36"/>
      <c r="M112" s="6"/>
      <c r="N112" s="6"/>
    </row>
    <row r="113" spans="1:14" ht="12.5" x14ac:dyDescent="0.25">
      <c r="A113" s="36"/>
      <c r="B113" s="34"/>
      <c r="C113" s="22" t="s">
        <v>42</v>
      </c>
      <c r="D113" s="155">
        <v>706505</v>
      </c>
      <c r="E113" s="147">
        <v>1734657</v>
      </c>
      <c r="F113" s="147">
        <v>1687</v>
      </c>
      <c r="G113" s="147">
        <v>486002</v>
      </c>
      <c r="H113" s="147">
        <v>190681</v>
      </c>
      <c r="I113" s="147">
        <v>10362</v>
      </c>
      <c r="J113" s="147"/>
      <c r="K113" s="156">
        <f t="shared" si="6"/>
        <v>3129894</v>
      </c>
      <c r="L113" s="36"/>
      <c r="M113" s="6"/>
      <c r="N113" s="6"/>
    </row>
    <row r="114" spans="1:14" ht="12.5" x14ac:dyDescent="0.25">
      <c r="A114" s="36"/>
      <c r="B114" s="34"/>
      <c r="C114" s="22" t="s">
        <v>43</v>
      </c>
      <c r="D114" s="155">
        <v>692893</v>
      </c>
      <c r="E114" s="147">
        <v>1743321</v>
      </c>
      <c r="F114" s="147">
        <v>1635</v>
      </c>
      <c r="G114" s="147">
        <v>513045</v>
      </c>
      <c r="H114" s="147">
        <v>188513</v>
      </c>
      <c r="I114" s="147">
        <v>10182</v>
      </c>
      <c r="J114" s="147"/>
      <c r="K114" s="156">
        <f t="shared" si="6"/>
        <v>3149589</v>
      </c>
      <c r="L114" s="36"/>
      <c r="M114" s="6"/>
      <c r="N114" s="6"/>
    </row>
    <row r="115" spans="1:14" ht="12.5" x14ac:dyDescent="0.25">
      <c r="A115" s="36"/>
      <c r="B115" s="22"/>
      <c r="C115" s="22" t="s">
        <v>32</v>
      </c>
      <c r="D115" s="155">
        <v>674294</v>
      </c>
      <c r="E115" s="147">
        <v>1752584</v>
      </c>
      <c r="F115" s="147">
        <v>1599</v>
      </c>
      <c r="G115" s="147">
        <v>540673</v>
      </c>
      <c r="H115" s="147">
        <v>185093</v>
      </c>
      <c r="I115" s="147">
        <v>10168</v>
      </c>
      <c r="J115" s="147"/>
      <c r="K115" s="156">
        <f t="shared" si="6"/>
        <v>3164411</v>
      </c>
      <c r="L115" s="36"/>
      <c r="M115" s="6"/>
      <c r="N115" s="6"/>
    </row>
    <row r="116" spans="1:14" ht="12.5" x14ac:dyDescent="0.25">
      <c r="A116" s="36"/>
      <c r="B116" s="34"/>
      <c r="C116" s="22" t="s">
        <v>33</v>
      </c>
      <c r="D116" s="155">
        <v>659868</v>
      </c>
      <c r="E116" s="147">
        <v>1765424</v>
      </c>
      <c r="F116" s="147">
        <v>1566</v>
      </c>
      <c r="G116" s="147">
        <v>573019</v>
      </c>
      <c r="H116" s="147">
        <v>181544</v>
      </c>
      <c r="I116" s="147">
        <v>10089</v>
      </c>
      <c r="J116" s="147"/>
      <c r="K116" s="156">
        <f t="shared" si="6"/>
        <v>3191510</v>
      </c>
      <c r="L116" s="36"/>
      <c r="M116" s="6"/>
      <c r="N116" s="6"/>
    </row>
    <row r="117" spans="1:14" ht="12.5" x14ac:dyDescent="0.25">
      <c r="A117" s="36"/>
      <c r="B117" s="34"/>
      <c r="C117" s="22" t="s">
        <v>34</v>
      </c>
      <c r="D117" s="155">
        <v>653081</v>
      </c>
      <c r="E117" s="147">
        <v>1772596</v>
      </c>
      <c r="F117" s="147">
        <v>1558</v>
      </c>
      <c r="G117" s="147">
        <v>586328</v>
      </c>
      <c r="H117" s="147">
        <v>174492</v>
      </c>
      <c r="I117" s="147">
        <v>9952</v>
      </c>
      <c r="J117" s="147"/>
      <c r="K117" s="156">
        <f t="shared" si="6"/>
        <v>3198007</v>
      </c>
      <c r="L117" s="36"/>
      <c r="M117" s="6"/>
      <c r="N117" s="6"/>
    </row>
    <row r="118" spans="1:14" ht="12.5" x14ac:dyDescent="0.25">
      <c r="A118" s="36"/>
      <c r="B118" s="22"/>
      <c r="C118" s="22" t="s">
        <v>35</v>
      </c>
      <c r="D118" s="155">
        <v>644268</v>
      </c>
      <c r="E118" s="147">
        <v>1785579</v>
      </c>
      <c r="F118" s="147">
        <v>1481</v>
      </c>
      <c r="G118" s="147">
        <v>605754</v>
      </c>
      <c r="H118" s="147">
        <v>173422</v>
      </c>
      <c r="I118" s="147">
        <v>10041</v>
      </c>
      <c r="J118" s="147"/>
      <c r="K118" s="156">
        <f t="shared" si="6"/>
        <v>3220545</v>
      </c>
      <c r="L118" s="36"/>
      <c r="M118" s="6"/>
      <c r="N118" s="6"/>
    </row>
    <row r="119" spans="1:14" ht="12.5" x14ac:dyDescent="0.25">
      <c r="A119" s="36"/>
      <c r="B119" s="34"/>
      <c r="C119" s="22" t="s">
        <v>36</v>
      </c>
      <c r="D119" s="155">
        <v>614707</v>
      </c>
      <c r="E119" s="147">
        <v>1789881</v>
      </c>
      <c r="F119" s="147">
        <v>1462</v>
      </c>
      <c r="G119" s="147">
        <v>643271</v>
      </c>
      <c r="H119" s="147">
        <v>169859</v>
      </c>
      <c r="I119" s="147">
        <v>9842</v>
      </c>
      <c r="J119" s="147"/>
      <c r="K119" s="156">
        <f t="shared" si="6"/>
        <v>3229022</v>
      </c>
      <c r="L119" s="36"/>
      <c r="M119" s="6"/>
      <c r="N119" s="6"/>
    </row>
    <row r="120" spans="1:14" ht="13.15" customHeight="1" thickBot="1" x14ac:dyDescent="0.3">
      <c r="A120" s="36"/>
      <c r="B120" s="35"/>
      <c r="C120" s="27" t="s">
        <v>37</v>
      </c>
      <c r="D120" s="157">
        <v>586272</v>
      </c>
      <c r="E120" s="150">
        <v>1782843</v>
      </c>
      <c r="F120" s="150">
        <v>1441</v>
      </c>
      <c r="G120" s="150">
        <v>702759</v>
      </c>
      <c r="H120" s="150">
        <v>167789</v>
      </c>
      <c r="I120" s="150">
        <v>9784</v>
      </c>
      <c r="J120" s="150"/>
      <c r="K120" s="158">
        <f t="shared" si="6"/>
        <v>3250888</v>
      </c>
      <c r="L120" s="36"/>
      <c r="M120" s="6"/>
      <c r="N120" s="6"/>
    </row>
    <row r="121" spans="1:14" ht="13.15" customHeight="1" x14ac:dyDescent="0.25">
      <c r="A121" s="36"/>
      <c r="B121" s="21">
        <v>2019</v>
      </c>
      <c r="C121" s="21" t="s">
        <v>38</v>
      </c>
      <c r="D121" s="159">
        <v>564627</v>
      </c>
      <c r="E121" s="144">
        <v>1786485</v>
      </c>
      <c r="F121" s="144">
        <v>1554</v>
      </c>
      <c r="G121" s="144">
        <v>728965</v>
      </c>
      <c r="H121" s="144">
        <v>162444</v>
      </c>
      <c r="I121" s="144">
        <v>76552</v>
      </c>
      <c r="J121" s="144"/>
      <c r="K121" s="160">
        <f t="shared" si="6"/>
        <v>3320627</v>
      </c>
      <c r="L121" s="36"/>
      <c r="M121" s="6"/>
      <c r="N121" s="6"/>
    </row>
    <row r="122" spans="1:14" ht="13.15" customHeight="1" x14ac:dyDescent="0.25">
      <c r="A122" s="36"/>
      <c r="B122" s="34"/>
      <c r="C122" s="22" t="s">
        <v>39</v>
      </c>
      <c r="D122" s="155">
        <v>546576</v>
      </c>
      <c r="E122" s="147">
        <v>1793857</v>
      </c>
      <c r="F122" s="147">
        <v>1375</v>
      </c>
      <c r="G122" s="147">
        <v>747124</v>
      </c>
      <c r="H122" s="147">
        <v>156820</v>
      </c>
      <c r="I122" s="147">
        <v>80526</v>
      </c>
      <c r="J122" s="147"/>
      <c r="K122" s="156">
        <f t="shared" si="6"/>
        <v>3326278</v>
      </c>
      <c r="L122" s="36"/>
      <c r="M122" s="6"/>
      <c r="N122" s="6"/>
    </row>
    <row r="123" spans="1:14" ht="13.15" customHeight="1" x14ac:dyDescent="0.25">
      <c r="A123" s="36"/>
      <c r="B123" s="34"/>
      <c r="C123" s="22" t="s">
        <v>40</v>
      </c>
      <c r="D123" s="155">
        <v>531836</v>
      </c>
      <c r="E123" s="147">
        <v>1806038</v>
      </c>
      <c r="F123" s="147">
        <v>1356</v>
      </c>
      <c r="G123" s="147">
        <v>781942</v>
      </c>
      <c r="H123" s="147">
        <v>148902</v>
      </c>
      <c r="I123" s="147">
        <v>86930</v>
      </c>
      <c r="J123" s="147"/>
      <c r="K123" s="156">
        <f t="shared" si="6"/>
        <v>3357004</v>
      </c>
      <c r="L123" s="36"/>
      <c r="M123" s="6"/>
      <c r="N123" s="6"/>
    </row>
    <row r="124" spans="1:14" ht="13.15" customHeight="1" x14ac:dyDescent="0.25">
      <c r="A124" s="36"/>
      <c r="B124" s="22"/>
      <c r="C124" s="22" t="s">
        <v>41</v>
      </c>
      <c r="D124" s="155">
        <v>513847</v>
      </c>
      <c r="E124" s="147">
        <v>1809630</v>
      </c>
      <c r="F124" s="147">
        <v>1352</v>
      </c>
      <c r="G124" s="147">
        <v>802686</v>
      </c>
      <c r="H124" s="147">
        <v>142635</v>
      </c>
      <c r="I124" s="147">
        <v>94253</v>
      </c>
      <c r="J124" s="147"/>
      <c r="K124" s="156">
        <f t="shared" ref="K124:K135" si="7">SUM(D124:J124)</f>
        <v>3364403</v>
      </c>
      <c r="L124" s="36"/>
      <c r="M124" s="6"/>
      <c r="N124" s="6"/>
    </row>
    <row r="125" spans="1:14" ht="13.15" customHeight="1" x14ac:dyDescent="0.25">
      <c r="A125" s="36"/>
      <c r="B125" s="34"/>
      <c r="C125" s="22" t="s">
        <v>42</v>
      </c>
      <c r="D125" s="155">
        <v>493385</v>
      </c>
      <c r="E125" s="147">
        <v>1812180</v>
      </c>
      <c r="F125" s="147">
        <v>1345</v>
      </c>
      <c r="G125" s="147">
        <v>827110</v>
      </c>
      <c r="H125" s="147">
        <v>137511</v>
      </c>
      <c r="I125" s="147">
        <v>99453</v>
      </c>
      <c r="J125" s="147"/>
      <c r="K125" s="156">
        <f t="shared" si="7"/>
        <v>3370984</v>
      </c>
      <c r="L125" s="36"/>
      <c r="M125" s="6"/>
      <c r="N125" s="6"/>
    </row>
    <row r="126" spans="1:14" ht="13.15" customHeight="1" x14ac:dyDescent="0.25">
      <c r="A126" s="36"/>
      <c r="B126" s="34"/>
      <c r="C126" s="22" t="s">
        <v>43</v>
      </c>
      <c r="D126" s="155">
        <v>483230</v>
      </c>
      <c r="E126" s="147">
        <v>1817946</v>
      </c>
      <c r="F126" s="147">
        <v>1329</v>
      </c>
      <c r="G126" s="147">
        <v>854076</v>
      </c>
      <c r="H126" s="147">
        <v>134304</v>
      </c>
      <c r="I126" s="147">
        <v>104165</v>
      </c>
      <c r="J126" s="147"/>
      <c r="K126" s="156">
        <f t="shared" si="7"/>
        <v>3395050</v>
      </c>
      <c r="L126" s="36"/>
      <c r="M126" s="6"/>
      <c r="N126" s="6"/>
    </row>
    <row r="127" spans="1:14" ht="13.15" customHeight="1" x14ac:dyDescent="0.25">
      <c r="A127" s="36"/>
      <c r="B127" s="22"/>
      <c r="C127" s="22" t="s">
        <v>32</v>
      </c>
      <c r="D127" s="155">
        <v>470865</v>
      </c>
      <c r="E127" s="147">
        <v>1820107</v>
      </c>
      <c r="F127" s="147">
        <v>1152</v>
      </c>
      <c r="G127" s="147">
        <v>877549</v>
      </c>
      <c r="H127" s="147">
        <v>130444</v>
      </c>
      <c r="I127" s="147">
        <v>110535</v>
      </c>
      <c r="J127" s="147"/>
      <c r="K127" s="156">
        <f t="shared" si="7"/>
        <v>3410652</v>
      </c>
      <c r="L127" s="36"/>
      <c r="M127" s="6"/>
      <c r="N127" s="6"/>
    </row>
    <row r="128" spans="1:14" ht="13.15" customHeight="1" x14ac:dyDescent="0.25">
      <c r="A128" s="36"/>
      <c r="B128" s="34"/>
      <c r="C128" s="22" t="s">
        <v>33</v>
      </c>
      <c r="D128" s="155">
        <v>459166</v>
      </c>
      <c r="E128" s="147">
        <v>1829928</v>
      </c>
      <c r="F128" s="147">
        <v>1115</v>
      </c>
      <c r="G128" s="147">
        <v>893328</v>
      </c>
      <c r="H128" s="147">
        <v>127278</v>
      </c>
      <c r="I128" s="147">
        <v>115002</v>
      </c>
      <c r="J128" s="147"/>
      <c r="K128" s="156">
        <f t="shared" si="7"/>
        <v>3425817</v>
      </c>
      <c r="L128" s="36"/>
      <c r="M128" s="6"/>
      <c r="N128" s="6"/>
    </row>
    <row r="129" spans="1:14" ht="13.15" customHeight="1" x14ac:dyDescent="0.25">
      <c r="A129" s="36"/>
      <c r="B129" s="34"/>
      <c r="C129" s="22" t="s">
        <v>34</v>
      </c>
      <c r="D129" s="155">
        <v>443884</v>
      </c>
      <c r="E129" s="147">
        <v>1830385</v>
      </c>
      <c r="F129" s="147">
        <v>1111</v>
      </c>
      <c r="G129" s="147">
        <v>908997</v>
      </c>
      <c r="H129" s="147">
        <v>123161</v>
      </c>
      <c r="I129" s="147">
        <v>119316</v>
      </c>
      <c r="J129" s="147"/>
      <c r="K129" s="156">
        <f t="shared" si="7"/>
        <v>3426854</v>
      </c>
      <c r="L129" s="36"/>
      <c r="M129" s="6"/>
      <c r="N129" s="6"/>
    </row>
    <row r="130" spans="1:14" ht="13.15" customHeight="1" x14ac:dyDescent="0.25">
      <c r="A130" s="36"/>
      <c r="B130" s="22"/>
      <c r="C130" s="22" t="s">
        <v>35</v>
      </c>
      <c r="D130" s="155">
        <v>431601</v>
      </c>
      <c r="E130" s="147">
        <v>1831228</v>
      </c>
      <c r="F130" s="147">
        <v>1096</v>
      </c>
      <c r="G130" s="147">
        <v>922967</v>
      </c>
      <c r="H130" s="147">
        <v>119638</v>
      </c>
      <c r="I130" s="147">
        <v>122509</v>
      </c>
      <c r="J130" s="147"/>
      <c r="K130" s="156">
        <f t="shared" si="7"/>
        <v>3429039</v>
      </c>
      <c r="L130" s="36"/>
      <c r="M130" s="6"/>
      <c r="N130" s="6"/>
    </row>
    <row r="131" spans="1:14" ht="13.15" customHeight="1" x14ac:dyDescent="0.25">
      <c r="A131" s="36"/>
      <c r="B131" s="34"/>
      <c r="C131" s="22" t="s">
        <v>36</v>
      </c>
      <c r="D131" s="155">
        <v>417487</v>
      </c>
      <c r="E131" s="147">
        <v>1830237</v>
      </c>
      <c r="F131" s="147">
        <v>1077</v>
      </c>
      <c r="G131" s="147">
        <v>941105</v>
      </c>
      <c r="H131" s="147">
        <v>115589</v>
      </c>
      <c r="I131" s="147">
        <v>125817</v>
      </c>
      <c r="J131" s="147"/>
      <c r="K131" s="156">
        <f t="shared" si="7"/>
        <v>3431312</v>
      </c>
      <c r="L131" s="36"/>
      <c r="M131" s="6"/>
      <c r="N131" s="6"/>
    </row>
    <row r="132" spans="1:14" ht="13.15" customHeight="1" thickBot="1" x14ac:dyDescent="0.3">
      <c r="A132" s="36"/>
      <c r="B132" s="35"/>
      <c r="C132" s="27" t="s">
        <v>37</v>
      </c>
      <c r="D132" s="157">
        <v>402740</v>
      </c>
      <c r="E132" s="150">
        <v>1827474</v>
      </c>
      <c r="F132" s="150">
        <v>1063</v>
      </c>
      <c r="G132" s="150">
        <v>957235</v>
      </c>
      <c r="H132" s="150">
        <v>112292</v>
      </c>
      <c r="I132" s="150">
        <v>128864</v>
      </c>
      <c r="J132" s="150"/>
      <c r="K132" s="158">
        <f t="shared" si="7"/>
        <v>3429668</v>
      </c>
      <c r="L132" s="36"/>
      <c r="M132" s="6"/>
      <c r="N132" s="6"/>
    </row>
    <row r="133" spans="1:14" ht="13.15" customHeight="1" x14ac:dyDescent="0.25">
      <c r="A133" s="36"/>
      <c r="B133" s="21">
        <v>2020</v>
      </c>
      <c r="C133" s="21" t="s">
        <v>38</v>
      </c>
      <c r="D133" s="159">
        <v>383005</v>
      </c>
      <c r="E133" s="144">
        <v>1824990</v>
      </c>
      <c r="F133" s="144">
        <v>1043</v>
      </c>
      <c r="G133" s="144">
        <v>975131</v>
      </c>
      <c r="H133" s="144">
        <v>107172</v>
      </c>
      <c r="I133" s="144">
        <v>136573</v>
      </c>
      <c r="J133" s="144"/>
      <c r="K133" s="160">
        <f t="shared" si="7"/>
        <v>3427914</v>
      </c>
      <c r="L133" s="36"/>
      <c r="M133" s="6"/>
      <c r="N133" s="6"/>
    </row>
    <row r="134" spans="1:14" ht="13.15" customHeight="1" x14ac:dyDescent="0.25">
      <c r="A134" s="36"/>
      <c r="B134" s="34"/>
      <c r="C134" s="22" t="s">
        <v>39</v>
      </c>
      <c r="D134" s="155">
        <v>364848</v>
      </c>
      <c r="E134" s="147">
        <v>1827868</v>
      </c>
      <c r="F134" s="147">
        <v>1037</v>
      </c>
      <c r="G134" s="147">
        <v>999380</v>
      </c>
      <c r="H134" s="147">
        <v>102298</v>
      </c>
      <c r="I134" s="147">
        <v>142787</v>
      </c>
      <c r="J134" s="147"/>
      <c r="K134" s="156">
        <f t="shared" si="7"/>
        <v>3438218</v>
      </c>
      <c r="L134" s="36"/>
      <c r="M134" s="6"/>
      <c r="N134" s="6"/>
    </row>
    <row r="135" spans="1:14" ht="13.15" customHeight="1" x14ac:dyDescent="0.25">
      <c r="A135" s="36"/>
      <c r="B135" s="34"/>
      <c r="C135" s="22" t="s">
        <v>40</v>
      </c>
      <c r="D135" s="155">
        <v>351094</v>
      </c>
      <c r="E135" s="147">
        <v>1842074</v>
      </c>
      <c r="F135" s="147">
        <v>1036</v>
      </c>
      <c r="G135" s="147">
        <v>1044538</v>
      </c>
      <c r="H135" s="147">
        <v>98251</v>
      </c>
      <c r="I135" s="147">
        <v>146903</v>
      </c>
      <c r="J135" s="147"/>
      <c r="K135" s="156">
        <f t="shared" si="7"/>
        <v>3483896</v>
      </c>
      <c r="L135" s="36"/>
      <c r="M135" s="6"/>
      <c r="N135" s="6"/>
    </row>
    <row r="136" spans="1:14" ht="13.15" customHeight="1" x14ac:dyDescent="0.25">
      <c r="A136" s="36"/>
      <c r="B136" s="22"/>
      <c r="C136" s="22" t="s">
        <v>41</v>
      </c>
      <c r="D136" s="155">
        <v>329802</v>
      </c>
      <c r="E136" s="147">
        <v>1864983</v>
      </c>
      <c r="F136" s="147">
        <v>1033</v>
      </c>
      <c r="G136" s="147">
        <v>1085147</v>
      </c>
      <c r="H136" s="147">
        <v>92288</v>
      </c>
      <c r="I136" s="147">
        <v>154128</v>
      </c>
      <c r="J136" s="147"/>
      <c r="K136" s="156">
        <f t="shared" ref="K136:K147" si="8">SUM(D136:J136)</f>
        <v>3527381</v>
      </c>
      <c r="L136" s="36"/>
      <c r="M136" s="6"/>
      <c r="N136" s="6"/>
    </row>
    <row r="137" spans="1:14" ht="13.15" customHeight="1" x14ac:dyDescent="0.25">
      <c r="A137" s="36"/>
      <c r="B137" s="34"/>
      <c r="C137" s="22" t="s">
        <v>42</v>
      </c>
      <c r="D137" s="155">
        <v>312342</v>
      </c>
      <c r="E137" s="147">
        <v>1874091</v>
      </c>
      <c r="F137" s="147">
        <v>1025</v>
      </c>
      <c r="G137" s="147">
        <v>1129087</v>
      </c>
      <c r="H137" s="147">
        <v>87050</v>
      </c>
      <c r="I137" s="147">
        <v>151978</v>
      </c>
      <c r="J137" s="147"/>
      <c r="K137" s="156">
        <f t="shared" si="8"/>
        <v>3555573</v>
      </c>
      <c r="L137" s="36"/>
      <c r="M137" s="6"/>
      <c r="N137" s="6"/>
    </row>
    <row r="138" spans="1:14" ht="13.15" customHeight="1" x14ac:dyDescent="0.25">
      <c r="A138" s="36"/>
      <c r="B138" s="34"/>
      <c r="C138" s="22" t="s">
        <v>43</v>
      </c>
      <c r="D138" s="155">
        <v>298568</v>
      </c>
      <c r="E138" s="147">
        <v>1871514</v>
      </c>
      <c r="F138" s="147">
        <v>1015</v>
      </c>
      <c r="G138" s="147">
        <v>1175000</v>
      </c>
      <c r="H138" s="147">
        <v>82939</v>
      </c>
      <c r="I138" s="147">
        <v>154100</v>
      </c>
      <c r="J138" s="147"/>
      <c r="K138" s="156">
        <f t="shared" si="8"/>
        <v>3583136</v>
      </c>
      <c r="L138" s="36"/>
      <c r="M138" s="6"/>
      <c r="N138" s="6"/>
    </row>
    <row r="139" spans="1:14" ht="13.15" customHeight="1" x14ac:dyDescent="0.25">
      <c r="A139" s="36"/>
      <c r="B139" s="22"/>
      <c r="C139" s="22" t="s">
        <v>32</v>
      </c>
      <c r="D139" s="155">
        <v>285461</v>
      </c>
      <c r="E139" s="147">
        <v>1855902</v>
      </c>
      <c r="F139" s="147">
        <v>945</v>
      </c>
      <c r="G139" s="147">
        <v>1215206</v>
      </c>
      <c r="H139" s="147">
        <v>78642</v>
      </c>
      <c r="I139" s="147">
        <v>159359</v>
      </c>
      <c r="J139" s="147"/>
      <c r="K139" s="156">
        <f t="shared" si="8"/>
        <v>3595515</v>
      </c>
      <c r="L139" s="36"/>
      <c r="M139" s="6"/>
      <c r="N139" s="6"/>
    </row>
    <row r="140" spans="1:14" ht="13.15" customHeight="1" x14ac:dyDescent="0.25">
      <c r="A140" s="36"/>
      <c r="B140" s="34"/>
      <c r="C140" s="22" t="s">
        <v>33</v>
      </c>
      <c r="D140" s="155">
        <v>274869</v>
      </c>
      <c r="E140" s="147">
        <v>1841578</v>
      </c>
      <c r="F140" s="147">
        <v>919</v>
      </c>
      <c r="G140" s="147">
        <v>1272705</v>
      </c>
      <c r="H140" s="147">
        <v>74812</v>
      </c>
      <c r="I140" s="147">
        <v>160154</v>
      </c>
      <c r="J140" s="147"/>
      <c r="K140" s="156">
        <f t="shared" si="8"/>
        <v>3625037</v>
      </c>
      <c r="L140" s="36"/>
      <c r="M140" s="6"/>
      <c r="N140" s="6"/>
    </row>
    <row r="141" spans="1:14" ht="13.15" customHeight="1" x14ac:dyDescent="0.25">
      <c r="A141" s="36"/>
      <c r="B141" s="34"/>
      <c r="C141" s="22" t="s">
        <v>34</v>
      </c>
      <c r="D141" s="155">
        <v>264959</v>
      </c>
      <c r="E141" s="147">
        <v>1833071</v>
      </c>
      <c r="F141" s="147">
        <v>907</v>
      </c>
      <c r="G141" s="147">
        <v>1337604</v>
      </c>
      <c r="H141" s="147">
        <v>71671</v>
      </c>
      <c r="I141" s="147">
        <v>161841</v>
      </c>
      <c r="J141" s="147"/>
      <c r="K141" s="156">
        <f t="shared" si="8"/>
        <v>3670053</v>
      </c>
      <c r="L141" s="36"/>
      <c r="M141" s="6"/>
      <c r="N141" s="6"/>
    </row>
    <row r="142" spans="1:14" ht="13.15" customHeight="1" x14ac:dyDescent="0.25">
      <c r="A142" s="36"/>
      <c r="B142" s="22"/>
      <c r="C142" s="22" t="s">
        <v>35</v>
      </c>
      <c r="D142" s="155">
        <v>256177</v>
      </c>
      <c r="E142" s="147">
        <v>1821526</v>
      </c>
      <c r="F142" s="147">
        <v>899</v>
      </c>
      <c r="G142" s="147">
        <v>1404595</v>
      </c>
      <c r="H142" s="147">
        <v>67708</v>
      </c>
      <c r="I142" s="147">
        <v>163186</v>
      </c>
      <c r="J142" s="147"/>
      <c r="K142" s="156">
        <f t="shared" si="8"/>
        <v>3714091</v>
      </c>
      <c r="L142" s="36"/>
      <c r="M142" s="6"/>
      <c r="N142" s="6"/>
    </row>
    <row r="143" spans="1:14" ht="13.15" customHeight="1" x14ac:dyDescent="0.25">
      <c r="A143" s="36"/>
      <c r="B143" s="34"/>
      <c r="C143" s="22" t="s">
        <v>36</v>
      </c>
      <c r="D143" s="155">
        <v>245452</v>
      </c>
      <c r="E143" s="147">
        <v>1806440</v>
      </c>
      <c r="F143" s="147">
        <v>869</v>
      </c>
      <c r="G143" s="147">
        <v>1464722</v>
      </c>
      <c r="H143" s="147">
        <v>64434</v>
      </c>
      <c r="I143" s="147">
        <v>162111</v>
      </c>
      <c r="J143" s="147"/>
      <c r="K143" s="156">
        <f t="shared" si="8"/>
        <v>3744028</v>
      </c>
      <c r="L143" s="36"/>
      <c r="M143" s="6"/>
      <c r="N143" s="6"/>
    </row>
    <row r="144" spans="1:14" ht="13.15" customHeight="1" thickBot="1" x14ac:dyDescent="0.3">
      <c r="A144" s="36"/>
      <c r="B144" s="35"/>
      <c r="C144" s="27" t="s">
        <v>37</v>
      </c>
      <c r="D144" s="157">
        <v>237777</v>
      </c>
      <c r="E144" s="150">
        <v>1785536</v>
      </c>
      <c r="F144" s="150">
        <v>835</v>
      </c>
      <c r="G144" s="150">
        <v>1519550</v>
      </c>
      <c r="H144" s="150">
        <v>60991</v>
      </c>
      <c r="I144" s="150">
        <v>159137</v>
      </c>
      <c r="J144" s="150"/>
      <c r="K144" s="158">
        <f t="shared" si="8"/>
        <v>3763826</v>
      </c>
      <c r="L144" s="36"/>
      <c r="M144" s="6"/>
      <c r="N144" s="6"/>
    </row>
    <row r="145" spans="1:14" ht="13.15" customHeight="1" x14ac:dyDescent="0.25">
      <c r="A145" s="36"/>
      <c r="B145" s="21">
        <v>2021</v>
      </c>
      <c r="C145" s="21" t="s">
        <v>38</v>
      </c>
      <c r="D145" s="159">
        <v>229634</v>
      </c>
      <c r="E145" s="144">
        <v>1760225</v>
      </c>
      <c r="F145" s="144">
        <v>835</v>
      </c>
      <c r="G145" s="144">
        <v>1536698</v>
      </c>
      <c r="H145" s="144">
        <v>61889</v>
      </c>
      <c r="I145" s="144">
        <v>158224</v>
      </c>
      <c r="J145" s="144"/>
      <c r="K145" s="160">
        <f t="shared" si="8"/>
        <v>3747505</v>
      </c>
      <c r="L145" s="36"/>
      <c r="M145" s="6"/>
      <c r="N145" s="6"/>
    </row>
    <row r="146" spans="1:14" ht="13.15" customHeight="1" x14ac:dyDescent="0.25">
      <c r="A146" s="36"/>
      <c r="B146" s="34"/>
      <c r="C146" s="22" t="s">
        <v>39</v>
      </c>
      <c r="D146" s="155">
        <v>222535</v>
      </c>
      <c r="E146" s="147">
        <v>1753984</v>
      </c>
      <c r="F146" s="147">
        <v>824</v>
      </c>
      <c r="G146" s="147">
        <v>1641661</v>
      </c>
      <c r="H146" s="147">
        <v>55240</v>
      </c>
      <c r="I146" s="147">
        <v>158683</v>
      </c>
      <c r="J146" s="147"/>
      <c r="K146" s="156">
        <f t="shared" si="8"/>
        <v>3832927</v>
      </c>
      <c r="L146" s="36"/>
      <c r="M146" s="6"/>
      <c r="N146" s="6"/>
    </row>
    <row r="147" spans="1:14" ht="13.15" customHeight="1" x14ac:dyDescent="0.25">
      <c r="A147" s="36"/>
      <c r="B147" s="34"/>
      <c r="C147" s="22" t="s">
        <v>40</v>
      </c>
      <c r="D147" s="155">
        <v>213840</v>
      </c>
      <c r="E147" s="147">
        <v>1744597</v>
      </c>
      <c r="F147" s="147">
        <v>815</v>
      </c>
      <c r="G147" s="147">
        <v>1726549</v>
      </c>
      <c r="H147" s="147">
        <v>52267</v>
      </c>
      <c r="I147" s="147">
        <v>162295</v>
      </c>
      <c r="J147" s="147"/>
      <c r="K147" s="156">
        <f t="shared" si="8"/>
        <v>3900363</v>
      </c>
      <c r="L147" s="36"/>
      <c r="M147" s="6"/>
      <c r="N147" s="6"/>
    </row>
    <row r="148" spans="1:14" ht="13.15" customHeight="1" x14ac:dyDescent="0.25">
      <c r="A148" s="36"/>
      <c r="B148" s="22"/>
      <c r="C148" s="22" t="s">
        <v>41</v>
      </c>
      <c r="D148" s="155">
        <v>203959</v>
      </c>
      <c r="E148" s="147">
        <v>1731451</v>
      </c>
      <c r="F148" s="147">
        <v>811</v>
      </c>
      <c r="G148" s="147">
        <v>1820352</v>
      </c>
      <c r="H148" s="147">
        <v>48983</v>
      </c>
      <c r="I148" s="147">
        <v>163947</v>
      </c>
      <c r="J148" s="147"/>
      <c r="K148" s="156">
        <f t="shared" ref="K148:K159" si="9">SUM(D148:J148)</f>
        <v>3969503</v>
      </c>
      <c r="L148" s="36"/>
      <c r="M148" s="6"/>
      <c r="N148" s="6"/>
    </row>
    <row r="149" spans="1:14" ht="13.15" customHeight="1" x14ac:dyDescent="0.25">
      <c r="A149" s="36"/>
      <c r="B149" s="34"/>
      <c r="C149" s="22" t="s">
        <v>42</v>
      </c>
      <c r="D149" s="155">
        <v>195310</v>
      </c>
      <c r="E149" s="147">
        <v>1709809</v>
      </c>
      <c r="F149" s="147">
        <v>797</v>
      </c>
      <c r="G149" s="147">
        <v>1900050</v>
      </c>
      <c r="H149" s="147">
        <v>45527</v>
      </c>
      <c r="I149" s="147">
        <v>161896</v>
      </c>
      <c r="J149" s="147"/>
      <c r="K149" s="156">
        <f t="shared" si="9"/>
        <v>4013389</v>
      </c>
      <c r="L149" s="36"/>
      <c r="M149" s="6"/>
      <c r="N149" s="6"/>
    </row>
    <row r="150" spans="1:14" ht="13.15" customHeight="1" x14ac:dyDescent="0.25">
      <c r="A150" s="36"/>
      <c r="B150" s="34"/>
      <c r="C150" s="22" t="s">
        <v>43</v>
      </c>
      <c r="D150" s="155">
        <v>187083</v>
      </c>
      <c r="E150" s="147">
        <v>1690302</v>
      </c>
      <c r="F150" s="147">
        <v>795</v>
      </c>
      <c r="G150" s="147">
        <v>2009322</v>
      </c>
      <c r="H150" s="147">
        <v>43445</v>
      </c>
      <c r="I150" s="147">
        <v>154585</v>
      </c>
      <c r="J150" s="147"/>
      <c r="K150" s="156">
        <f t="shared" si="9"/>
        <v>4085532</v>
      </c>
      <c r="L150" s="36"/>
      <c r="M150" s="6"/>
      <c r="N150" s="6"/>
    </row>
    <row r="151" spans="1:14" ht="13.15" customHeight="1" x14ac:dyDescent="0.25">
      <c r="A151" s="36"/>
      <c r="B151" s="22"/>
      <c r="C151" s="22" t="s">
        <v>32</v>
      </c>
      <c r="D151" s="155">
        <v>179298</v>
      </c>
      <c r="E151" s="147">
        <v>1669716</v>
      </c>
      <c r="F151" s="147">
        <v>792</v>
      </c>
      <c r="G151" s="147">
        <v>2081897</v>
      </c>
      <c r="H151" s="147">
        <v>41140</v>
      </c>
      <c r="I151" s="147">
        <v>147428</v>
      </c>
      <c r="J151" s="147"/>
      <c r="K151" s="156">
        <f t="shared" si="9"/>
        <v>4120271</v>
      </c>
      <c r="L151" s="36"/>
      <c r="M151" s="6"/>
      <c r="N151" s="6"/>
    </row>
    <row r="152" spans="1:14" ht="13.15" customHeight="1" x14ac:dyDescent="0.25">
      <c r="A152" s="36"/>
      <c r="B152" s="34"/>
      <c r="C152" s="22" t="s">
        <v>33</v>
      </c>
      <c r="D152" s="155">
        <v>170221</v>
      </c>
      <c r="E152" s="147">
        <v>1655529</v>
      </c>
      <c r="F152" s="147">
        <v>789</v>
      </c>
      <c r="G152" s="147">
        <v>2134267</v>
      </c>
      <c r="H152" s="147">
        <v>39028</v>
      </c>
      <c r="I152" s="147">
        <v>141806</v>
      </c>
      <c r="J152" s="147"/>
      <c r="K152" s="156">
        <f t="shared" si="9"/>
        <v>4141640</v>
      </c>
      <c r="L152" s="36"/>
      <c r="M152" s="6"/>
      <c r="N152" s="6"/>
    </row>
    <row r="153" spans="1:14" ht="13.15" customHeight="1" x14ac:dyDescent="0.25">
      <c r="A153" s="36"/>
      <c r="B153" s="34"/>
      <c r="C153" s="22" t="s">
        <v>34</v>
      </c>
      <c r="D153" s="155">
        <v>161346</v>
      </c>
      <c r="E153" s="147">
        <v>1636365</v>
      </c>
      <c r="F153" s="147">
        <v>780</v>
      </c>
      <c r="G153" s="147">
        <v>2221712</v>
      </c>
      <c r="H153" s="147">
        <v>37215</v>
      </c>
      <c r="I153" s="147">
        <v>136664</v>
      </c>
      <c r="J153" s="147"/>
      <c r="K153" s="156">
        <f t="shared" si="9"/>
        <v>4194082</v>
      </c>
      <c r="L153" s="36"/>
      <c r="M153" s="6"/>
      <c r="N153" s="6"/>
    </row>
    <row r="154" spans="1:14" ht="13.15" customHeight="1" x14ac:dyDescent="0.25">
      <c r="A154" s="36"/>
      <c r="B154" s="22"/>
      <c r="C154" s="22" t="s">
        <v>35</v>
      </c>
      <c r="D154" s="155">
        <v>153084</v>
      </c>
      <c r="E154" s="147">
        <v>1621582</v>
      </c>
      <c r="F154" s="147">
        <v>776</v>
      </c>
      <c r="G154" s="147">
        <v>2287661</v>
      </c>
      <c r="H154" s="147">
        <v>35713</v>
      </c>
      <c r="I154" s="147">
        <v>132900</v>
      </c>
      <c r="J154" s="147"/>
      <c r="K154" s="156">
        <f t="shared" si="9"/>
        <v>4231716</v>
      </c>
      <c r="L154" s="36"/>
      <c r="M154" s="6"/>
      <c r="N154" s="6"/>
    </row>
    <row r="155" spans="1:14" ht="13.15" customHeight="1" x14ac:dyDescent="0.25">
      <c r="A155" s="36"/>
      <c r="B155" s="34"/>
      <c r="C155" s="22" t="s">
        <v>36</v>
      </c>
      <c r="D155" s="155">
        <v>143640</v>
      </c>
      <c r="E155" s="147">
        <v>1605993</v>
      </c>
      <c r="F155" s="147">
        <v>771</v>
      </c>
      <c r="G155" s="147">
        <v>2346186</v>
      </c>
      <c r="H155" s="147">
        <v>34278</v>
      </c>
      <c r="I155" s="147">
        <v>120614</v>
      </c>
      <c r="J155" s="147"/>
      <c r="K155" s="156">
        <f t="shared" si="9"/>
        <v>4251482</v>
      </c>
      <c r="L155" s="36"/>
      <c r="M155" s="6"/>
      <c r="N155" s="6"/>
    </row>
    <row r="156" spans="1:14" ht="13.15" customHeight="1" thickBot="1" x14ac:dyDescent="0.3">
      <c r="A156" s="36"/>
      <c r="B156" s="35"/>
      <c r="C156" s="27" t="s">
        <v>37</v>
      </c>
      <c r="D156" s="157">
        <v>136490</v>
      </c>
      <c r="E156" s="150">
        <v>1553157</v>
      </c>
      <c r="F156" s="150">
        <v>759</v>
      </c>
      <c r="G156" s="150">
        <v>2429655</v>
      </c>
      <c r="H156" s="150">
        <v>32997</v>
      </c>
      <c r="I156" s="150">
        <v>130628</v>
      </c>
      <c r="J156" s="150"/>
      <c r="K156" s="158">
        <f t="shared" si="9"/>
        <v>4283686</v>
      </c>
      <c r="L156" s="36"/>
      <c r="M156" s="6"/>
      <c r="N156" s="6"/>
    </row>
    <row r="157" spans="1:14" ht="13.15" customHeight="1" x14ac:dyDescent="0.25">
      <c r="A157" s="36"/>
      <c r="B157" s="21">
        <v>2022</v>
      </c>
      <c r="C157" s="21" t="s">
        <v>38</v>
      </c>
      <c r="D157" s="159">
        <v>127969</v>
      </c>
      <c r="E157" s="144">
        <v>1527146</v>
      </c>
      <c r="F157" s="144">
        <v>763</v>
      </c>
      <c r="G157" s="144">
        <v>2476581</v>
      </c>
      <c r="H157" s="144">
        <v>31184</v>
      </c>
      <c r="I157" s="144">
        <v>128414</v>
      </c>
      <c r="J157" s="144"/>
      <c r="K157" s="160">
        <f t="shared" si="9"/>
        <v>4292057</v>
      </c>
      <c r="L157" s="36"/>
      <c r="M157" s="6"/>
      <c r="N157" s="6"/>
    </row>
    <row r="158" spans="1:14" ht="13.15" customHeight="1" x14ac:dyDescent="0.25">
      <c r="A158" s="36"/>
      <c r="B158" s="34"/>
      <c r="C158" s="22" t="s">
        <v>39</v>
      </c>
      <c r="D158" s="155">
        <v>118662</v>
      </c>
      <c r="E158" s="147">
        <v>1519570</v>
      </c>
      <c r="F158" s="147">
        <v>761</v>
      </c>
      <c r="G158" s="147">
        <v>2488364</v>
      </c>
      <c r="H158" s="147">
        <v>29137</v>
      </c>
      <c r="I158" s="147">
        <v>126303</v>
      </c>
      <c r="J158" s="147"/>
      <c r="K158" s="156">
        <f t="shared" si="9"/>
        <v>4282797</v>
      </c>
      <c r="L158" s="36"/>
      <c r="M158" s="6"/>
      <c r="N158" s="6"/>
    </row>
    <row r="159" spans="1:14" ht="13.15" customHeight="1" x14ac:dyDescent="0.25">
      <c r="A159" s="36"/>
      <c r="B159" s="34"/>
      <c r="C159" s="22" t="s">
        <v>40</v>
      </c>
      <c r="D159" s="155">
        <v>114382</v>
      </c>
      <c r="E159" s="147">
        <v>1524308</v>
      </c>
      <c r="F159" s="147">
        <v>756</v>
      </c>
      <c r="G159" s="147">
        <v>2556066</v>
      </c>
      <c r="H159" s="147">
        <v>28270</v>
      </c>
      <c r="I159" s="147">
        <v>128285</v>
      </c>
      <c r="J159" s="147"/>
      <c r="K159" s="156">
        <f t="shared" si="9"/>
        <v>4352067</v>
      </c>
      <c r="L159" s="36"/>
      <c r="M159" s="6"/>
      <c r="N159" s="6"/>
    </row>
    <row r="160" spans="1:14" ht="13.15" customHeight="1" x14ac:dyDescent="0.25">
      <c r="A160" s="36"/>
      <c r="B160" s="22"/>
      <c r="C160" s="22" t="s">
        <v>41</v>
      </c>
      <c r="D160" s="155">
        <v>107596</v>
      </c>
      <c r="E160" s="147">
        <v>1498380</v>
      </c>
      <c r="F160" s="147">
        <v>720</v>
      </c>
      <c r="G160" s="147">
        <v>2607935</v>
      </c>
      <c r="H160" s="147">
        <v>27459</v>
      </c>
      <c r="I160" s="147">
        <v>125698</v>
      </c>
      <c r="J160" s="147"/>
      <c r="K160" s="156">
        <f t="shared" ref="K160:K170" si="10">SUM(D160:J160)</f>
        <v>4367788</v>
      </c>
      <c r="L160" s="36"/>
      <c r="M160" s="6"/>
      <c r="N160" s="6"/>
    </row>
    <row r="161" spans="1:14" ht="13.15" customHeight="1" x14ac:dyDescent="0.25">
      <c r="A161" s="36"/>
      <c r="B161" s="22"/>
      <c r="C161" s="22" t="s">
        <v>42</v>
      </c>
      <c r="D161" s="155">
        <v>101008</v>
      </c>
      <c r="E161" s="147">
        <v>1482213</v>
      </c>
      <c r="F161" s="147">
        <v>719</v>
      </c>
      <c r="G161" s="147">
        <v>2643941</v>
      </c>
      <c r="H161" s="147">
        <v>26358</v>
      </c>
      <c r="I161" s="147">
        <v>122842</v>
      </c>
      <c r="J161" s="147"/>
      <c r="K161" s="156">
        <f t="shared" si="10"/>
        <v>4377081</v>
      </c>
      <c r="L161" s="36"/>
      <c r="M161" s="6"/>
      <c r="N161" s="6"/>
    </row>
    <row r="162" spans="1:14" ht="13.15" customHeight="1" x14ac:dyDescent="0.25">
      <c r="A162" s="36"/>
      <c r="B162" s="34"/>
      <c r="C162" s="22" t="s">
        <v>43</v>
      </c>
      <c r="D162" s="155">
        <v>95103</v>
      </c>
      <c r="E162" s="147">
        <v>1466779</v>
      </c>
      <c r="F162" s="147">
        <v>717</v>
      </c>
      <c r="G162" s="147">
        <v>2709594</v>
      </c>
      <c r="H162" s="147">
        <v>25511</v>
      </c>
      <c r="I162" s="147">
        <v>120884</v>
      </c>
      <c r="J162" s="147"/>
      <c r="K162" s="156">
        <f t="shared" si="10"/>
        <v>4418588</v>
      </c>
      <c r="L162" s="36"/>
      <c r="M162" s="6"/>
      <c r="N162" s="6"/>
    </row>
    <row r="163" spans="1:14" ht="13.15" customHeight="1" x14ac:dyDescent="0.25">
      <c r="A163" s="36"/>
      <c r="B163" s="22"/>
      <c r="C163" s="22" t="s">
        <v>32</v>
      </c>
      <c r="D163" s="155">
        <v>89405</v>
      </c>
      <c r="E163" s="147">
        <v>1456580</v>
      </c>
      <c r="F163" s="147">
        <v>714</v>
      </c>
      <c r="G163" s="147">
        <v>2752585</v>
      </c>
      <c r="H163" s="147">
        <v>24983</v>
      </c>
      <c r="I163" s="147">
        <v>118782</v>
      </c>
      <c r="J163" s="147"/>
      <c r="K163" s="156">
        <f t="shared" si="10"/>
        <v>4443049</v>
      </c>
      <c r="L163" s="36"/>
      <c r="M163" s="6"/>
      <c r="N163" s="6"/>
    </row>
    <row r="164" spans="1:14" ht="13.15" customHeight="1" x14ac:dyDescent="0.25">
      <c r="A164" s="36"/>
      <c r="B164" s="34"/>
      <c r="C164" s="22" t="s">
        <v>33</v>
      </c>
      <c r="D164" s="155">
        <v>84875</v>
      </c>
      <c r="E164" s="147">
        <v>1437856</v>
      </c>
      <c r="F164" s="147">
        <v>710</v>
      </c>
      <c r="G164" s="147">
        <v>2801554</v>
      </c>
      <c r="H164" s="147">
        <v>24108</v>
      </c>
      <c r="I164" s="147">
        <v>122755</v>
      </c>
      <c r="J164" s="147"/>
      <c r="K164" s="156">
        <f t="shared" si="10"/>
        <v>4471858</v>
      </c>
      <c r="L164" s="36"/>
      <c r="M164" s="6"/>
      <c r="N164" s="6"/>
    </row>
    <row r="165" spans="1:14" ht="13.15" customHeight="1" x14ac:dyDescent="0.25">
      <c r="A165" s="36"/>
      <c r="B165" s="34"/>
      <c r="C165" s="22" t="s">
        <v>34</v>
      </c>
      <c r="D165" s="155">
        <v>80730</v>
      </c>
      <c r="E165" s="147">
        <v>1421609</v>
      </c>
      <c r="F165" s="147">
        <v>706</v>
      </c>
      <c r="G165" s="147">
        <v>2834952</v>
      </c>
      <c r="H165" s="147">
        <v>23464</v>
      </c>
      <c r="I165" s="147">
        <v>115695</v>
      </c>
      <c r="J165" s="147"/>
      <c r="K165" s="156">
        <f t="shared" si="10"/>
        <v>4477156</v>
      </c>
      <c r="L165" s="36"/>
      <c r="M165" s="6"/>
      <c r="N165" s="6"/>
    </row>
    <row r="166" spans="1:14" ht="13.15" customHeight="1" x14ac:dyDescent="0.25">
      <c r="A166" s="36"/>
      <c r="B166" s="22"/>
      <c r="C166" s="22" t="s">
        <v>35</v>
      </c>
      <c r="D166" s="155">
        <v>76674</v>
      </c>
      <c r="E166" s="147">
        <v>1407548</v>
      </c>
      <c r="F166" s="147">
        <v>706</v>
      </c>
      <c r="G166" s="147">
        <v>2878299</v>
      </c>
      <c r="H166" s="147">
        <v>22702</v>
      </c>
      <c r="I166" s="147">
        <v>113932</v>
      </c>
      <c r="J166" s="147"/>
      <c r="K166" s="156">
        <f t="shared" si="10"/>
        <v>4499861</v>
      </c>
      <c r="L166" s="36"/>
      <c r="M166" s="6"/>
      <c r="N166" s="6"/>
    </row>
    <row r="167" spans="1:14" ht="13.15" customHeight="1" x14ac:dyDescent="0.25">
      <c r="A167" s="36"/>
      <c r="B167" s="34"/>
      <c r="C167" s="22" t="s">
        <v>36</v>
      </c>
      <c r="D167" s="155">
        <v>75123</v>
      </c>
      <c r="E167" s="147">
        <v>1389816</v>
      </c>
      <c r="F167" s="147">
        <v>703</v>
      </c>
      <c r="G167" s="147">
        <v>2920808</v>
      </c>
      <c r="H167" s="147">
        <v>19927</v>
      </c>
      <c r="I167" s="147">
        <v>113642</v>
      </c>
      <c r="J167" s="147"/>
      <c r="K167" s="156">
        <f t="shared" si="10"/>
        <v>4520019</v>
      </c>
      <c r="L167" s="36"/>
      <c r="M167" s="6"/>
      <c r="N167" s="6"/>
    </row>
    <row r="168" spans="1:14" ht="13.15" customHeight="1" thickBot="1" x14ac:dyDescent="0.3">
      <c r="A168" s="36"/>
      <c r="B168" s="35"/>
      <c r="C168" s="27" t="s">
        <v>37</v>
      </c>
      <c r="D168" s="157">
        <v>64200</v>
      </c>
      <c r="E168" s="150">
        <v>1308266</v>
      </c>
      <c r="F168" s="150">
        <v>695</v>
      </c>
      <c r="G168" s="150">
        <v>2952440</v>
      </c>
      <c r="H168" s="150">
        <v>19684</v>
      </c>
      <c r="I168" s="150">
        <v>110889</v>
      </c>
      <c r="J168" s="150"/>
      <c r="K168" s="158">
        <f t="shared" si="10"/>
        <v>4456174</v>
      </c>
      <c r="L168" s="36"/>
      <c r="M168" s="6"/>
      <c r="N168" s="6"/>
    </row>
    <row r="169" spans="1:14" ht="13.15" customHeight="1" x14ac:dyDescent="0.25">
      <c r="A169" s="36"/>
      <c r="B169" s="21">
        <v>2023</v>
      </c>
      <c r="C169" s="21" t="s">
        <v>38</v>
      </c>
      <c r="D169" s="159">
        <v>62570</v>
      </c>
      <c r="E169" s="144">
        <v>1258077</v>
      </c>
      <c r="F169" s="144">
        <v>694</v>
      </c>
      <c r="G169" s="144">
        <v>2975024</v>
      </c>
      <c r="H169" s="144">
        <v>19606</v>
      </c>
      <c r="I169" s="144">
        <v>108000</v>
      </c>
      <c r="J169" s="144"/>
      <c r="K169" s="160">
        <f t="shared" si="10"/>
        <v>4423971</v>
      </c>
      <c r="L169" s="36"/>
      <c r="M169" s="6"/>
      <c r="N169" s="6"/>
    </row>
    <row r="170" spans="1:14" ht="13.15" customHeight="1" x14ac:dyDescent="0.25">
      <c r="A170" s="36"/>
      <c r="B170" s="34"/>
      <c r="C170" s="22" t="s">
        <v>39</v>
      </c>
      <c r="D170" s="155">
        <v>62446</v>
      </c>
      <c r="E170" s="147">
        <v>1241628</v>
      </c>
      <c r="F170" s="147">
        <v>689</v>
      </c>
      <c r="G170" s="147">
        <v>2991802</v>
      </c>
      <c r="H170" s="147">
        <v>19711</v>
      </c>
      <c r="I170" s="147">
        <v>107563</v>
      </c>
      <c r="J170" s="147"/>
      <c r="K170" s="156">
        <f t="shared" si="10"/>
        <v>4423839</v>
      </c>
      <c r="L170" s="36"/>
      <c r="M170" s="6"/>
      <c r="N170" s="6"/>
    </row>
    <row r="171" spans="1:14" ht="13.15" customHeight="1" x14ac:dyDescent="0.25">
      <c r="A171" s="36"/>
      <c r="B171" s="22"/>
      <c r="C171" s="22" t="s">
        <v>40</v>
      </c>
      <c r="D171" s="155">
        <v>66782</v>
      </c>
      <c r="E171" s="147">
        <v>1233610</v>
      </c>
      <c r="F171" s="147">
        <v>685</v>
      </c>
      <c r="G171" s="147">
        <v>3043977</v>
      </c>
      <c r="H171" s="147">
        <v>16193</v>
      </c>
      <c r="I171" s="147">
        <v>108410</v>
      </c>
      <c r="J171" s="147"/>
      <c r="K171" s="156">
        <f t="shared" ref="K171:K181" si="11">SUM(D171:J171)</f>
        <v>4469657</v>
      </c>
      <c r="L171" s="36"/>
      <c r="M171" s="6"/>
      <c r="N171" s="6"/>
    </row>
    <row r="172" spans="1:14" ht="13.15" customHeight="1" x14ac:dyDescent="0.25">
      <c r="A172" s="36"/>
      <c r="B172" s="22"/>
      <c r="C172" s="22" t="s">
        <v>41</v>
      </c>
      <c r="D172" s="155">
        <v>61455</v>
      </c>
      <c r="E172" s="147">
        <v>1224448</v>
      </c>
      <c r="F172" s="147">
        <v>683</v>
      </c>
      <c r="G172" s="147">
        <v>3058772</v>
      </c>
      <c r="H172" s="147">
        <v>16214</v>
      </c>
      <c r="I172" s="147">
        <v>107388</v>
      </c>
      <c r="J172" s="147"/>
      <c r="K172" s="156">
        <f t="shared" si="11"/>
        <v>4468960</v>
      </c>
      <c r="L172" s="36"/>
      <c r="M172" s="6"/>
      <c r="N172" s="6"/>
    </row>
    <row r="173" spans="1:14" ht="13.15" customHeight="1" x14ac:dyDescent="0.25">
      <c r="A173" s="36"/>
      <c r="B173" s="22"/>
      <c r="C173" s="22" t="s">
        <v>42</v>
      </c>
      <c r="D173" s="155">
        <v>59097</v>
      </c>
      <c r="E173" s="147">
        <v>1209454</v>
      </c>
      <c r="F173" s="147">
        <v>682</v>
      </c>
      <c r="G173" s="147">
        <v>3064018</v>
      </c>
      <c r="H173" s="147">
        <v>16317</v>
      </c>
      <c r="I173" s="147">
        <v>109290</v>
      </c>
      <c r="J173" s="147"/>
      <c r="K173" s="156">
        <f t="shared" si="11"/>
        <v>4458858</v>
      </c>
      <c r="L173" s="36"/>
      <c r="M173" s="6"/>
      <c r="N173" s="6"/>
    </row>
    <row r="174" spans="1:14" ht="13.15" customHeight="1" x14ac:dyDescent="0.25">
      <c r="A174" s="36"/>
      <c r="B174" s="22"/>
      <c r="C174" s="22" t="s">
        <v>43</v>
      </c>
      <c r="D174" s="155">
        <v>56064</v>
      </c>
      <c r="E174" s="147">
        <v>1203102</v>
      </c>
      <c r="F174" s="147">
        <v>682</v>
      </c>
      <c r="G174" s="147">
        <v>3070790</v>
      </c>
      <c r="H174" s="147">
        <v>16353</v>
      </c>
      <c r="I174" s="147">
        <v>108872</v>
      </c>
      <c r="J174" s="147"/>
      <c r="K174" s="156">
        <f t="shared" si="11"/>
        <v>4455863</v>
      </c>
      <c r="L174" s="36"/>
      <c r="M174" s="6"/>
      <c r="N174" s="6"/>
    </row>
    <row r="175" spans="1:14" ht="13.15" customHeight="1" x14ac:dyDescent="0.25">
      <c r="A175" s="36"/>
      <c r="B175" s="22"/>
      <c r="C175" s="22" t="s">
        <v>32</v>
      </c>
      <c r="D175" s="155">
        <v>53096</v>
      </c>
      <c r="E175" s="147">
        <v>1199579</v>
      </c>
      <c r="F175" s="147">
        <v>678</v>
      </c>
      <c r="G175" s="147">
        <v>3078883</v>
      </c>
      <c r="H175" s="147">
        <v>16332</v>
      </c>
      <c r="I175" s="147">
        <v>109289</v>
      </c>
      <c r="J175" s="147"/>
      <c r="K175" s="156">
        <f t="shared" si="11"/>
        <v>4457857</v>
      </c>
      <c r="L175" s="36"/>
      <c r="M175" s="6"/>
      <c r="N175" s="6"/>
    </row>
    <row r="176" spans="1:14" ht="13.15" customHeight="1" x14ac:dyDescent="0.25">
      <c r="A176" s="36"/>
      <c r="B176" s="34"/>
      <c r="C176" s="22" t="s">
        <v>33</v>
      </c>
      <c r="D176" s="155">
        <v>49699</v>
      </c>
      <c r="E176" s="147">
        <v>1220067</v>
      </c>
      <c r="F176" s="147">
        <v>676</v>
      </c>
      <c r="G176" s="147">
        <v>3104783</v>
      </c>
      <c r="H176" s="147">
        <v>15893</v>
      </c>
      <c r="I176" s="147">
        <v>108612</v>
      </c>
      <c r="J176" s="147"/>
      <c r="K176" s="156">
        <f t="shared" si="11"/>
        <v>4499730</v>
      </c>
      <c r="L176" s="36"/>
      <c r="M176" s="6"/>
      <c r="N176" s="6"/>
    </row>
    <row r="177" spans="1:14" ht="13.15" customHeight="1" x14ac:dyDescent="0.25">
      <c r="A177" s="36"/>
      <c r="B177" s="22"/>
      <c r="C177" s="22" t="s">
        <v>34</v>
      </c>
      <c r="D177" s="155">
        <v>47166</v>
      </c>
      <c r="E177" s="147">
        <v>1219250</v>
      </c>
      <c r="F177" s="147">
        <v>674</v>
      </c>
      <c r="G177" s="147">
        <v>3111298</v>
      </c>
      <c r="H177" s="147">
        <v>16371</v>
      </c>
      <c r="I177" s="147">
        <v>108550</v>
      </c>
      <c r="J177" s="147"/>
      <c r="K177" s="156">
        <f t="shared" si="11"/>
        <v>4503309</v>
      </c>
      <c r="L177" s="36"/>
      <c r="M177" s="6"/>
      <c r="N177" s="6"/>
    </row>
    <row r="178" spans="1:14" ht="13.15" customHeight="1" x14ac:dyDescent="0.25">
      <c r="A178" s="36"/>
      <c r="B178" s="22"/>
      <c r="C178" s="22" t="s">
        <v>35</v>
      </c>
      <c r="D178" s="155">
        <v>43904</v>
      </c>
      <c r="E178" s="147">
        <v>1221017</v>
      </c>
      <c r="F178" s="147">
        <v>669</v>
      </c>
      <c r="G178" s="147">
        <v>3126156</v>
      </c>
      <c r="H178" s="147">
        <v>16388</v>
      </c>
      <c r="I178" s="147">
        <v>108872</v>
      </c>
      <c r="J178" s="147"/>
      <c r="K178" s="156">
        <f t="shared" si="11"/>
        <v>4517006</v>
      </c>
      <c r="L178" s="36"/>
      <c r="M178" s="6"/>
      <c r="N178" s="6"/>
    </row>
    <row r="179" spans="1:14" ht="13.15" customHeight="1" x14ac:dyDescent="0.25">
      <c r="A179" s="36"/>
      <c r="B179" s="22"/>
      <c r="C179" s="22" t="s">
        <v>36</v>
      </c>
      <c r="D179" s="155">
        <v>39150</v>
      </c>
      <c r="E179" s="147">
        <v>1218242</v>
      </c>
      <c r="F179" s="147">
        <v>668</v>
      </c>
      <c r="G179" s="147">
        <v>3135103</v>
      </c>
      <c r="H179" s="147">
        <v>17543</v>
      </c>
      <c r="I179" s="147">
        <v>108842</v>
      </c>
      <c r="J179" s="147"/>
      <c r="K179" s="156">
        <f t="shared" si="11"/>
        <v>4519548</v>
      </c>
      <c r="L179" s="36"/>
      <c r="M179" s="6"/>
      <c r="N179" s="6"/>
    </row>
    <row r="180" spans="1:14" ht="13.15" customHeight="1" thickBot="1" x14ac:dyDescent="0.3">
      <c r="A180" s="36"/>
      <c r="B180" s="27"/>
      <c r="C180" s="27" t="s">
        <v>37</v>
      </c>
      <c r="D180" s="157">
        <v>35670</v>
      </c>
      <c r="E180" s="150">
        <v>1216909</v>
      </c>
      <c r="F180" s="150">
        <v>666</v>
      </c>
      <c r="G180" s="150">
        <v>3139189</v>
      </c>
      <c r="H180" s="150">
        <v>17593</v>
      </c>
      <c r="I180" s="150">
        <v>110604</v>
      </c>
      <c r="J180" s="150"/>
      <c r="K180" s="158">
        <f t="shared" si="11"/>
        <v>4520631</v>
      </c>
      <c r="L180" s="36"/>
      <c r="M180" s="6"/>
      <c r="N180" s="6"/>
    </row>
    <row r="181" spans="1:14" ht="13.15" customHeight="1" x14ac:dyDescent="0.25">
      <c r="A181" s="36"/>
      <c r="B181" s="21">
        <v>2024</v>
      </c>
      <c r="C181" s="21" t="s">
        <v>38</v>
      </c>
      <c r="D181" s="159">
        <v>32190</v>
      </c>
      <c r="E181" s="144">
        <v>1216134</v>
      </c>
      <c r="F181" s="144">
        <v>637</v>
      </c>
      <c r="G181" s="144">
        <v>3145447</v>
      </c>
      <c r="H181" s="144">
        <v>17501</v>
      </c>
      <c r="I181" s="144">
        <v>112298</v>
      </c>
      <c r="J181" s="144"/>
      <c r="K181" s="160">
        <f t="shared" si="11"/>
        <v>4524207</v>
      </c>
      <c r="L181" s="36"/>
      <c r="M181" s="6"/>
      <c r="N181" s="6"/>
    </row>
    <row r="182" spans="1:14" ht="13.15" customHeight="1" x14ac:dyDescent="0.25">
      <c r="A182" s="36"/>
      <c r="B182" s="22"/>
      <c r="C182" s="22" t="s">
        <v>39</v>
      </c>
      <c r="D182" s="155">
        <v>29945</v>
      </c>
      <c r="E182" s="147">
        <v>1212279</v>
      </c>
      <c r="F182" s="147">
        <v>631</v>
      </c>
      <c r="G182" s="147">
        <v>3144696</v>
      </c>
      <c r="H182" s="147">
        <v>17498</v>
      </c>
      <c r="I182" s="147">
        <v>113668</v>
      </c>
      <c r="J182" s="147"/>
      <c r="K182" s="156">
        <f t="shared" ref="K182:K193" si="12">SUM(D182:J182)</f>
        <v>4518717</v>
      </c>
      <c r="L182" s="36"/>
      <c r="M182" s="6"/>
      <c r="N182" s="6"/>
    </row>
    <row r="183" spans="1:14" ht="13.15" customHeight="1" x14ac:dyDescent="0.25">
      <c r="A183" s="36"/>
      <c r="B183" s="22"/>
      <c r="C183" s="22" t="s">
        <v>40</v>
      </c>
      <c r="D183" s="155">
        <v>28523</v>
      </c>
      <c r="E183" s="147">
        <v>1212461</v>
      </c>
      <c r="F183" s="147">
        <v>629</v>
      </c>
      <c r="G183" s="147">
        <v>3169096</v>
      </c>
      <c r="H183" s="147">
        <v>17455</v>
      </c>
      <c r="I183" s="147">
        <v>115797</v>
      </c>
      <c r="J183" s="147"/>
      <c r="K183" s="156">
        <f t="shared" si="12"/>
        <v>4543961</v>
      </c>
      <c r="L183" s="36"/>
      <c r="M183" s="6"/>
      <c r="N183" s="6"/>
    </row>
    <row r="184" spans="1:14" ht="13.15" customHeight="1" x14ac:dyDescent="0.25">
      <c r="A184" s="36"/>
      <c r="B184" s="22"/>
      <c r="C184" s="22" t="s">
        <v>41</v>
      </c>
      <c r="D184" s="155">
        <v>27383</v>
      </c>
      <c r="E184" s="147">
        <v>1215353</v>
      </c>
      <c r="F184" s="147">
        <v>627</v>
      </c>
      <c r="G184" s="147">
        <v>3196972</v>
      </c>
      <c r="H184" s="147">
        <v>17445</v>
      </c>
      <c r="I184" s="147">
        <v>115896</v>
      </c>
      <c r="J184" s="147"/>
      <c r="K184" s="156">
        <f t="shared" si="12"/>
        <v>4573676</v>
      </c>
      <c r="L184" s="36"/>
      <c r="M184" s="6"/>
      <c r="N184" s="6"/>
    </row>
    <row r="185" spans="1:14" ht="13.15" customHeight="1" x14ac:dyDescent="0.25">
      <c r="A185" s="36"/>
      <c r="B185" s="22"/>
      <c r="C185" s="22" t="s">
        <v>42</v>
      </c>
      <c r="D185" s="155">
        <v>26024</v>
      </c>
      <c r="E185" s="147">
        <v>1216098</v>
      </c>
      <c r="F185" s="147">
        <v>625</v>
      </c>
      <c r="G185" s="147">
        <v>3215941</v>
      </c>
      <c r="H185" s="147">
        <v>17418</v>
      </c>
      <c r="I185" s="147">
        <v>116061</v>
      </c>
      <c r="J185" s="147"/>
      <c r="K185" s="156">
        <f t="shared" si="12"/>
        <v>4592167</v>
      </c>
      <c r="L185" s="36"/>
      <c r="M185" s="6"/>
      <c r="N185" s="6"/>
    </row>
    <row r="186" spans="1:14" ht="13.15" customHeight="1" x14ac:dyDescent="0.25">
      <c r="A186" s="36"/>
      <c r="B186" s="22"/>
      <c r="C186" s="22" t="s">
        <v>43</v>
      </c>
      <c r="D186" s="155">
        <v>25474</v>
      </c>
      <c r="E186" s="147">
        <v>1215136</v>
      </c>
      <c r="F186" s="147">
        <v>619</v>
      </c>
      <c r="G186" s="147">
        <v>3230714</v>
      </c>
      <c r="H186" s="147">
        <v>17388</v>
      </c>
      <c r="I186" s="147">
        <v>117386</v>
      </c>
      <c r="J186" s="147"/>
      <c r="K186" s="156">
        <f t="shared" si="12"/>
        <v>4606717</v>
      </c>
      <c r="L186" s="36"/>
      <c r="M186" s="6"/>
      <c r="N186" s="6"/>
    </row>
    <row r="187" spans="1:14" ht="13.15" customHeight="1" x14ac:dyDescent="0.25">
      <c r="A187" s="36"/>
      <c r="B187" s="22"/>
      <c r="C187" s="22" t="s">
        <v>32</v>
      </c>
      <c r="D187" s="155">
        <v>24716</v>
      </c>
      <c r="E187" s="147">
        <v>1204220</v>
      </c>
      <c r="F187" s="147">
        <v>616</v>
      </c>
      <c r="G187" s="147">
        <v>3251125</v>
      </c>
      <c r="H187" s="147">
        <v>18257</v>
      </c>
      <c r="I187" s="147">
        <v>117009</v>
      </c>
      <c r="J187" s="147"/>
      <c r="K187" s="156">
        <f t="shared" si="12"/>
        <v>4615943</v>
      </c>
      <c r="L187" s="36"/>
      <c r="M187" s="6"/>
      <c r="N187" s="6"/>
    </row>
    <row r="188" spans="1:14" ht="13.15" customHeight="1" x14ac:dyDescent="0.25">
      <c r="A188" s="36"/>
      <c r="B188" s="22"/>
      <c r="C188" s="22" t="s">
        <v>33</v>
      </c>
      <c r="D188" s="155">
        <v>23944</v>
      </c>
      <c r="E188" s="147">
        <v>1197403</v>
      </c>
      <c r="F188" s="147">
        <v>616</v>
      </c>
      <c r="G188" s="147">
        <v>3282132</v>
      </c>
      <c r="H188" s="147">
        <v>17589</v>
      </c>
      <c r="I188" s="147">
        <v>120106</v>
      </c>
      <c r="J188" s="147"/>
      <c r="K188" s="156">
        <f t="shared" si="12"/>
        <v>4641790</v>
      </c>
      <c r="L188" s="36"/>
      <c r="M188" s="6"/>
      <c r="N188" s="6"/>
    </row>
    <row r="189" spans="1:14" ht="13.15" customHeight="1" x14ac:dyDescent="0.25">
      <c r="A189" s="36"/>
      <c r="B189" s="22"/>
      <c r="C189" s="22" t="s">
        <v>34</v>
      </c>
      <c r="D189" s="155">
        <v>23024</v>
      </c>
      <c r="E189" s="147">
        <v>1185070</v>
      </c>
      <c r="F189" s="147">
        <v>603</v>
      </c>
      <c r="G189" s="147">
        <v>3299393</v>
      </c>
      <c r="H189" s="147">
        <v>17362</v>
      </c>
      <c r="I189" s="147">
        <v>121966</v>
      </c>
      <c r="J189" s="147"/>
      <c r="K189" s="156">
        <f t="shared" si="12"/>
        <v>4647418</v>
      </c>
      <c r="L189" s="36"/>
      <c r="M189" s="6"/>
      <c r="N189" s="6"/>
    </row>
    <row r="190" spans="1:14" ht="13.15" customHeight="1" x14ac:dyDescent="0.25">
      <c r="A190" s="36"/>
      <c r="B190" s="22"/>
      <c r="C190" s="22" t="s">
        <v>35</v>
      </c>
      <c r="D190" s="155">
        <v>15465</v>
      </c>
      <c r="E190" s="147">
        <v>1176115</v>
      </c>
      <c r="F190" s="147">
        <v>231</v>
      </c>
      <c r="G190" s="147">
        <v>3345890</v>
      </c>
      <c r="H190" s="147">
        <v>5651</v>
      </c>
      <c r="I190" s="147">
        <v>122249</v>
      </c>
      <c r="J190" s="147"/>
      <c r="K190" s="156">
        <f t="shared" si="12"/>
        <v>4665601</v>
      </c>
      <c r="L190" s="36"/>
      <c r="M190" s="6"/>
      <c r="N190" s="6"/>
    </row>
    <row r="191" spans="1:14" ht="13.15" customHeight="1" x14ac:dyDescent="0.25">
      <c r="A191" s="36"/>
      <c r="B191" s="22"/>
      <c r="C191" s="22" t="s">
        <v>36</v>
      </c>
      <c r="D191" s="155">
        <v>14751</v>
      </c>
      <c r="E191" s="147">
        <v>1155903</v>
      </c>
      <c r="F191" s="147">
        <v>232</v>
      </c>
      <c r="G191" s="147">
        <v>3365105</v>
      </c>
      <c r="H191" s="147">
        <v>5728</v>
      </c>
      <c r="I191" s="147">
        <v>122711</v>
      </c>
      <c r="J191" s="147"/>
      <c r="K191" s="156">
        <f t="shared" si="12"/>
        <v>4664430</v>
      </c>
      <c r="L191" s="36"/>
      <c r="M191" s="6"/>
      <c r="N191" s="6"/>
    </row>
    <row r="192" spans="1:14" ht="13.15" customHeight="1" thickBot="1" x14ac:dyDescent="0.3">
      <c r="A192" s="36"/>
      <c r="B192" s="27"/>
      <c r="C192" s="27" t="s">
        <v>37</v>
      </c>
      <c r="D192" s="157">
        <v>14167</v>
      </c>
      <c r="E192" s="150">
        <v>1149852</v>
      </c>
      <c r="F192" s="150">
        <v>232</v>
      </c>
      <c r="G192" s="150">
        <v>3398006</v>
      </c>
      <c r="H192" s="150">
        <v>5593</v>
      </c>
      <c r="I192" s="150">
        <v>122654</v>
      </c>
      <c r="J192" s="150"/>
      <c r="K192" s="158">
        <f t="shared" si="12"/>
        <v>4690504</v>
      </c>
      <c r="L192" s="36"/>
      <c r="M192" s="6"/>
      <c r="N192" s="6"/>
    </row>
    <row r="193" spans="1:14" ht="13.15" customHeight="1" x14ac:dyDescent="0.25">
      <c r="A193" s="36"/>
      <c r="B193" s="21">
        <v>2025</v>
      </c>
      <c r="C193" s="21" t="s">
        <v>38</v>
      </c>
      <c r="D193" s="159">
        <v>13246</v>
      </c>
      <c r="E193" s="144">
        <v>1128410</v>
      </c>
      <c r="F193" s="144">
        <v>234</v>
      </c>
      <c r="G193" s="144">
        <v>3402723</v>
      </c>
      <c r="H193" s="144">
        <v>5559</v>
      </c>
      <c r="I193" s="144">
        <v>125425</v>
      </c>
      <c r="J193" s="144"/>
      <c r="K193" s="160">
        <f t="shared" si="12"/>
        <v>4675597</v>
      </c>
      <c r="L193" s="36"/>
      <c r="M193" s="6"/>
      <c r="N193" s="6"/>
    </row>
    <row r="194" spans="1:14" ht="13.15" customHeight="1" x14ac:dyDescent="0.25">
      <c r="A194" s="36"/>
      <c r="B194" s="22"/>
      <c r="C194" s="22" t="s">
        <v>39</v>
      </c>
      <c r="D194" s="155">
        <v>12517</v>
      </c>
      <c r="E194" s="147">
        <v>1127658</v>
      </c>
      <c r="F194" s="147">
        <v>235</v>
      </c>
      <c r="G194" s="147">
        <v>3436250</v>
      </c>
      <c r="H194" s="147">
        <v>5596</v>
      </c>
      <c r="I194" s="147">
        <v>127811</v>
      </c>
      <c r="J194" s="147"/>
      <c r="K194" s="156">
        <f t="shared" ref="K194:K201" si="13">SUM(D194:J194)</f>
        <v>4710067</v>
      </c>
      <c r="L194" s="36"/>
      <c r="M194" s="6"/>
      <c r="N194" s="6"/>
    </row>
    <row r="195" spans="1:14" ht="13.15" customHeight="1" x14ac:dyDescent="0.25">
      <c r="A195" s="36"/>
      <c r="B195" s="22"/>
      <c r="C195" s="22" t="s">
        <v>40</v>
      </c>
      <c r="D195" s="155">
        <v>12237</v>
      </c>
      <c r="E195" s="147">
        <v>1103585</v>
      </c>
      <c r="F195" s="147">
        <v>233</v>
      </c>
      <c r="G195" s="147">
        <v>3468221</v>
      </c>
      <c r="H195" s="147">
        <v>5571</v>
      </c>
      <c r="I195" s="147">
        <v>131032</v>
      </c>
      <c r="J195" s="147"/>
      <c r="K195" s="156">
        <f t="shared" si="13"/>
        <v>4720879</v>
      </c>
      <c r="L195" s="36"/>
      <c r="M195" s="6"/>
      <c r="N195" s="6"/>
    </row>
    <row r="196" spans="1:14" ht="13.15" customHeight="1" x14ac:dyDescent="0.25">
      <c r="A196" s="36"/>
      <c r="B196" s="22"/>
      <c r="C196" s="22" t="s">
        <v>41</v>
      </c>
      <c r="D196" s="155">
        <v>12020</v>
      </c>
      <c r="E196" s="147">
        <v>1085217</v>
      </c>
      <c r="F196" s="147">
        <v>232</v>
      </c>
      <c r="G196" s="147">
        <v>3494306</v>
      </c>
      <c r="H196" s="147">
        <v>5556</v>
      </c>
      <c r="I196" s="147">
        <v>133983</v>
      </c>
      <c r="J196" s="147"/>
      <c r="K196" s="156">
        <f t="shared" si="13"/>
        <v>4731314</v>
      </c>
      <c r="L196" s="36"/>
      <c r="M196" s="6"/>
      <c r="N196" s="6"/>
    </row>
    <row r="197" spans="1:14" ht="13.15" customHeight="1" x14ac:dyDescent="0.25">
      <c r="A197" s="36"/>
      <c r="B197" s="22"/>
      <c r="C197" s="22" t="s">
        <v>42</v>
      </c>
      <c r="D197" s="155">
        <v>11831</v>
      </c>
      <c r="E197" s="147">
        <v>1061953</v>
      </c>
      <c r="F197" s="147">
        <v>232</v>
      </c>
      <c r="G197" s="147">
        <v>3529305</v>
      </c>
      <c r="H197" s="147">
        <v>5526</v>
      </c>
      <c r="I197" s="147">
        <v>136712</v>
      </c>
      <c r="J197" s="147"/>
      <c r="K197" s="156">
        <f t="shared" si="13"/>
        <v>4745559</v>
      </c>
      <c r="L197" s="36"/>
      <c r="M197" s="6"/>
      <c r="N197" s="6"/>
    </row>
    <row r="198" spans="1:14" ht="13.15" customHeight="1" x14ac:dyDescent="0.25">
      <c r="A198" s="36"/>
      <c r="B198" s="22"/>
      <c r="C198" s="22" t="s">
        <v>43</v>
      </c>
      <c r="D198" s="155">
        <v>11353</v>
      </c>
      <c r="E198" s="147">
        <v>1042037</v>
      </c>
      <c r="F198" s="147">
        <v>231</v>
      </c>
      <c r="G198" s="147">
        <v>3543713</v>
      </c>
      <c r="H198" s="147">
        <v>5488</v>
      </c>
      <c r="I198" s="147">
        <v>141044</v>
      </c>
      <c r="J198" s="147"/>
      <c r="K198" s="156">
        <f t="shared" si="13"/>
        <v>4743866</v>
      </c>
      <c r="L198" s="36"/>
      <c r="M198" s="6"/>
      <c r="N198" s="6"/>
    </row>
    <row r="199" spans="1:14" ht="13.15" customHeight="1" x14ac:dyDescent="0.25">
      <c r="A199" s="36"/>
      <c r="B199" s="22"/>
      <c r="C199" s="22" t="s">
        <v>32</v>
      </c>
      <c r="D199" s="155">
        <v>10897</v>
      </c>
      <c r="E199" s="147">
        <v>1105106</v>
      </c>
      <c r="F199" s="147">
        <v>222</v>
      </c>
      <c r="G199" s="147">
        <v>3485134</v>
      </c>
      <c r="H199" s="147">
        <v>4806</v>
      </c>
      <c r="I199" s="147">
        <v>130870</v>
      </c>
      <c r="J199" s="147"/>
      <c r="K199" s="156">
        <f t="shared" si="13"/>
        <v>4737035</v>
      </c>
      <c r="L199" s="36"/>
      <c r="M199" s="6"/>
      <c r="N199" s="6"/>
    </row>
    <row r="200" spans="1:14" ht="13.15" customHeight="1" x14ac:dyDescent="0.25">
      <c r="A200" s="36"/>
      <c r="B200" s="22"/>
      <c r="C200" s="22" t="s">
        <v>33</v>
      </c>
      <c r="D200" s="155">
        <v>10731</v>
      </c>
      <c r="E200" s="147">
        <v>1012695</v>
      </c>
      <c r="F200" s="147">
        <v>203</v>
      </c>
      <c r="G200" s="147">
        <v>3588956</v>
      </c>
      <c r="H200" s="147">
        <v>5134</v>
      </c>
      <c r="I200" s="147">
        <v>144202</v>
      </c>
      <c r="J200" s="147"/>
      <c r="K200" s="156">
        <f t="shared" si="13"/>
        <v>4761921</v>
      </c>
      <c r="L200" s="36"/>
      <c r="M200" s="6"/>
      <c r="N200" s="6"/>
    </row>
    <row r="201" spans="1:14" ht="13.15" customHeight="1" thickBot="1" x14ac:dyDescent="0.3">
      <c r="A201" s="36"/>
      <c r="B201" s="27"/>
      <c r="C201" s="27" t="s">
        <v>34</v>
      </c>
      <c r="D201" s="157">
        <v>10538</v>
      </c>
      <c r="E201" s="150">
        <v>995848</v>
      </c>
      <c r="F201" s="150">
        <v>203</v>
      </c>
      <c r="G201" s="150">
        <v>3606551</v>
      </c>
      <c r="H201" s="150">
        <v>7259</v>
      </c>
      <c r="I201" s="150">
        <v>153454</v>
      </c>
      <c r="J201" s="150"/>
      <c r="K201" s="158">
        <f t="shared" si="13"/>
        <v>4773853</v>
      </c>
      <c r="L201" s="36"/>
      <c r="M201" s="6"/>
      <c r="N201" s="6"/>
    </row>
    <row r="202" spans="1:14" ht="13" thickBot="1" x14ac:dyDescent="0.3">
      <c r="A202" s="36"/>
      <c r="C202" s="102"/>
      <c r="D202" s="5"/>
      <c r="E202" s="6"/>
      <c r="F202" s="6"/>
      <c r="G202" s="6"/>
      <c r="H202" s="6"/>
      <c r="I202" s="6"/>
      <c r="J202" s="6"/>
      <c r="K202" s="6"/>
      <c r="M202" s="6"/>
      <c r="N202" s="6"/>
    </row>
    <row r="203" spans="1:14" ht="13" thickBot="1" x14ac:dyDescent="0.3">
      <c r="A203" s="36"/>
      <c r="B203" s="265" t="str">
        <f>VAR</f>
        <v>VAR. SEP.24-SEP.25</v>
      </c>
      <c r="C203" s="190"/>
      <c r="D203" s="188">
        <f t="shared" ref="D203:I203" si="14">+D201/D189-1</f>
        <v>-0.54230368311327304</v>
      </c>
      <c r="E203" s="188">
        <f t="shared" si="14"/>
        <v>-0.1596715805817378</v>
      </c>
      <c r="F203" s="188">
        <f t="shared" si="14"/>
        <v>-0.66334991708126034</v>
      </c>
      <c r="G203" s="188">
        <f t="shared" si="14"/>
        <v>9.3095305712293186E-2</v>
      </c>
      <c r="H203" s="188">
        <f t="shared" si="14"/>
        <v>-0.58190300656606375</v>
      </c>
      <c r="I203" s="188">
        <f t="shared" si="14"/>
        <v>0.25817030975845734</v>
      </c>
      <c r="J203" s="188"/>
      <c r="K203" s="189">
        <f>+K201/K189-1</f>
        <v>2.7205428906975859E-2</v>
      </c>
      <c r="M203" s="6"/>
      <c r="N203" s="6"/>
    </row>
    <row r="204" spans="1:14" ht="13" thickBot="1" x14ac:dyDescent="0.3">
      <c r="A204" s="36"/>
      <c r="B204" s="195" t="str">
        <f>"PART. TECN. "&amp;RIGHT(VAR,6)</f>
        <v>PART. TECN. SEP.25</v>
      </c>
      <c r="C204" s="196"/>
      <c r="D204" s="188">
        <f>+D201/$K$201</f>
        <v>2.2074412429540667E-3</v>
      </c>
      <c r="E204" s="188">
        <f t="shared" ref="E204:I204" si="15">+E201/$K$201</f>
        <v>0.20860466377996975</v>
      </c>
      <c r="F204" s="188">
        <f t="shared" si="15"/>
        <v>4.2523303503480316E-5</v>
      </c>
      <c r="G204" s="188">
        <f t="shared" si="15"/>
        <v>0.75548011218611044</v>
      </c>
      <c r="H204" s="188">
        <f t="shared" si="15"/>
        <v>1.5205746804520374E-3</v>
      </c>
      <c r="I204" s="188">
        <f t="shared" si="15"/>
        <v>3.2144684807010188E-2</v>
      </c>
      <c r="J204" s="188"/>
      <c r="K204" s="189">
        <f>+K201/$K$201</f>
        <v>1</v>
      </c>
      <c r="M204" s="6"/>
      <c r="N204" s="6"/>
    </row>
    <row r="205" spans="1:14" ht="12.5" x14ac:dyDescent="0.25">
      <c r="A205" s="36"/>
      <c r="C205" s="102"/>
      <c r="D205" s="5"/>
      <c r="E205" s="6"/>
      <c r="F205" s="6"/>
      <c r="G205" s="6"/>
      <c r="H205" s="6"/>
      <c r="I205" s="6"/>
      <c r="J205" s="6"/>
      <c r="K205" s="6"/>
      <c r="M205" s="6"/>
      <c r="N205" s="6"/>
    </row>
    <row r="206" spans="1:14" ht="12.5" x14ac:dyDescent="0.25">
      <c r="B206" s="25" t="s">
        <v>23</v>
      </c>
      <c r="D206" s="96"/>
      <c r="E206" s="96"/>
      <c r="F206" s="96"/>
      <c r="G206" s="96"/>
      <c r="H206" s="96"/>
      <c r="I206" s="1"/>
      <c r="J206" s="1"/>
      <c r="K206" s="6"/>
    </row>
    <row r="207" spans="1:14" ht="12.5" x14ac:dyDescent="0.25">
      <c r="D207" s="92"/>
      <c r="E207" s="92"/>
      <c r="F207" s="92"/>
      <c r="G207" s="92"/>
      <c r="H207" s="92"/>
      <c r="L207" s="44"/>
      <c r="M207" s="44"/>
      <c r="N207" s="44"/>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c r="D217" s="20"/>
      <c r="L217" s="44"/>
      <c r="M217" s="44"/>
      <c r="N217" s="44"/>
    </row>
    <row r="218" spans="4:14" ht="12.5" x14ac:dyDescent="0.25">
      <c r="D218" s="20"/>
      <c r="L218" s="44"/>
      <c r="M218" s="44"/>
      <c r="N218" s="44"/>
    </row>
    <row r="219" spans="4:14" ht="12.5" x14ac:dyDescent="0.25">
      <c r="D219" s="20"/>
      <c r="L219" s="44"/>
      <c r="M219" s="44"/>
      <c r="N219" s="44"/>
    </row>
    <row r="220" spans="4:14" ht="12.5" x14ac:dyDescent="0.25">
      <c r="D220" s="20"/>
      <c r="L220" s="44"/>
      <c r="M220" s="44"/>
      <c r="N220" s="44"/>
    </row>
    <row r="221" spans="4:14" ht="12.5" x14ac:dyDescent="0.25">
      <c r="D221" s="20"/>
      <c r="L221" s="44"/>
      <c r="M221" s="44"/>
      <c r="N221" s="44"/>
    </row>
    <row r="222" spans="4:14" ht="12.5" x14ac:dyDescent="0.25">
      <c r="D222" s="20"/>
      <c r="L222" s="44"/>
      <c r="M222" s="44"/>
      <c r="N222" s="44"/>
    </row>
    <row r="223" spans="4:14" ht="12.5" x14ac:dyDescent="0.25">
      <c r="D223" s="20"/>
      <c r="L223" s="44"/>
      <c r="M223" s="44"/>
      <c r="N223" s="44"/>
    </row>
    <row r="224" spans="4:14" ht="12.5" x14ac:dyDescent="0.25">
      <c r="D224" s="20"/>
      <c r="L224" s="44"/>
      <c r="M224" s="44"/>
      <c r="N224" s="44"/>
    </row>
    <row r="225" spans="4:14" ht="12.5" x14ac:dyDescent="0.25">
      <c r="D225" s="20"/>
      <c r="L225" s="44"/>
      <c r="M225" s="44"/>
      <c r="N225" s="44"/>
    </row>
    <row r="226" spans="4:14" ht="12.5" x14ac:dyDescent="0.25"/>
    <row r="227" spans="4:14" ht="12.5" x14ac:dyDescent="0.25"/>
    <row r="228" spans="4:14" ht="12.5" x14ac:dyDescent="0.25"/>
    <row r="229" spans="4:14" ht="12.5" x14ac:dyDescent="0.25"/>
    <row r="230" spans="4:14" ht="12.5" x14ac:dyDescent="0.25"/>
    <row r="231" spans="4:14" ht="12.5" x14ac:dyDescent="0.25"/>
    <row r="232" spans="4:14" ht="12.5" x14ac:dyDescent="0.25"/>
    <row r="233" spans="4:14" ht="12.5" x14ac:dyDescent="0.25"/>
    <row r="234" spans="4:14" ht="12.5" x14ac:dyDescent="0.25"/>
    <row r="235" spans="4:14" ht="12.5" x14ac:dyDescent="0.25"/>
    <row r="236" spans="4:14" ht="12.5" x14ac:dyDescent="0.25"/>
    <row r="237" spans="4:14" ht="12.5" x14ac:dyDescent="0.25"/>
    <row r="238" spans="4:14" ht="12.5" x14ac:dyDescent="0.25"/>
    <row r="239" spans="4:14" ht="12.5" x14ac:dyDescent="0.25"/>
    <row r="240" spans="4:14"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x14ac:dyDescent="0.25"/>
    <row r="254" ht="12.5" x14ac:dyDescent="0.25"/>
    <row r="255" ht="12.5" x14ac:dyDescent="0.25"/>
    <row r="256" ht="12.5" x14ac:dyDescent="0.25"/>
    <row r="257" ht="12.5" x14ac:dyDescent="0.25"/>
    <row r="258" ht="12.5"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sheetData>
  <phoneticPr fontId="6" type="noConversion"/>
  <hyperlinks>
    <hyperlink ref="B6" location="ÍNDICE!A1" display="&lt;&lt; VOLVER" xr:uid="{00000000-0004-0000-0C00-000000000000}"/>
    <hyperlink ref="B206"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BY228"/>
  <sheetViews>
    <sheetView showGridLines="0" topLeftCell="B8" zoomScale="112" zoomScaleNormal="112" workbookViewId="0">
      <pane xSplit="2" ySplit="2" topLeftCell="D45" activePane="bottomRight" state="frozen"/>
      <selection activeCell="B8" sqref="B8"/>
      <selection pane="topRight" activeCell="D8" sqref="D8"/>
      <selection pane="bottomLeft" activeCell="B10" sqref="B10"/>
      <selection pane="bottomRight" activeCell="M58" sqref="M58"/>
    </sheetView>
  </sheetViews>
  <sheetFormatPr baseColWidth="10" defaultColWidth="11.54296875" defaultRowHeight="0" customHeight="1" zeroHeight="1" x14ac:dyDescent="0.25"/>
  <cols>
    <col min="1" max="1" width="20" style="118" customWidth="1"/>
    <col min="2" max="3" width="11.81640625" style="118" customWidth="1"/>
    <col min="4" max="8" width="11.453125" style="118" customWidth="1"/>
    <col min="9" max="9" width="14.54296875" style="118" customWidth="1"/>
    <col min="10" max="33" width="11.453125" style="118" customWidth="1"/>
    <col min="34" max="34" width="14.26953125" style="118" customWidth="1"/>
    <col min="35" max="72" width="11.453125" style="118" customWidth="1"/>
    <col min="73" max="73" width="13.90625" style="118" customWidth="1"/>
    <col min="74" max="74" width="13.54296875" style="118" customWidth="1"/>
    <col min="75" max="75" width="11.453125" style="118" customWidth="1"/>
    <col min="76" max="76" width="12.81640625" style="118" customWidth="1"/>
    <col min="77" max="282" width="11.453125" style="118" customWidth="1"/>
    <col min="283" max="16373" width="11.54296875" style="118"/>
    <col min="16374" max="16384" width="4.54296875" style="118" customWidth="1"/>
  </cols>
  <sheetData>
    <row r="1" spans="1:76" ht="12.5" x14ac:dyDescent="0.25"/>
    <row r="2" spans="1:76" ht="12.5" x14ac:dyDescent="0.25">
      <c r="A2" s="120"/>
      <c r="B2" s="120"/>
      <c r="E2" s="297"/>
      <c r="F2" s="297"/>
      <c r="G2" s="297"/>
      <c r="H2" s="297"/>
      <c r="I2" s="297"/>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76" ht="14" x14ac:dyDescent="0.3">
      <c r="A3" s="120"/>
      <c r="B3" s="80" t="s">
        <v>463</v>
      </c>
      <c r="E3" s="297"/>
      <c r="F3" s="297"/>
      <c r="G3" s="297"/>
      <c r="H3" s="297"/>
      <c r="I3" s="297"/>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76" ht="14" x14ac:dyDescent="0.3">
      <c r="B4" s="80" t="s">
        <v>528</v>
      </c>
    </row>
    <row r="5" spans="1:76" ht="12.5" x14ac:dyDescent="0.25">
      <c r="B5" s="2"/>
    </row>
    <row r="6" spans="1:76" ht="12.5" x14ac:dyDescent="0.25">
      <c r="B6" s="2"/>
    </row>
    <row r="7" spans="1:76" ht="13" thickBot="1" x14ac:dyDescent="0.3">
      <c r="B7" s="25" t="s">
        <v>23</v>
      </c>
    </row>
    <row r="8" spans="1:76" ht="18.5" thickBot="1" x14ac:dyDescent="0.45">
      <c r="B8" s="298"/>
      <c r="C8" s="298"/>
      <c r="D8" s="391" t="s">
        <v>529</v>
      </c>
      <c r="E8" s="392"/>
      <c r="F8" s="392"/>
      <c r="G8" s="392"/>
      <c r="H8" s="392"/>
      <c r="I8" s="392"/>
      <c r="J8" s="392"/>
      <c r="K8" s="392"/>
      <c r="L8" s="392"/>
      <c r="M8" s="392"/>
      <c r="N8" s="392"/>
      <c r="O8" s="392"/>
      <c r="P8" s="392"/>
      <c r="Q8" s="392"/>
      <c r="R8" s="392"/>
      <c r="S8" s="392"/>
      <c r="T8" s="392"/>
      <c r="U8" s="392"/>
      <c r="V8" s="392"/>
      <c r="W8" s="392"/>
      <c r="X8" s="392"/>
      <c r="Y8" s="392"/>
      <c r="Z8" s="392"/>
      <c r="AA8" s="392"/>
      <c r="AB8" s="392"/>
      <c r="AC8" s="392"/>
      <c r="AD8" s="392"/>
      <c r="AE8" s="392"/>
      <c r="AF8" s="392"/>
      <c r="AG8" s="392"/>
      <c r="AH8" s="393"/>
      <c r="AI8" s="391" t="s">
        <v>530</v>
      </c>
      <c r="AJ8" s="392"/>
      <c r="AK8" s="392"/>
      <c r="AL8" s="392"/>
      <c r="AM8" s="392"/>
      <c r="AN8" s="392"/>
      <c r="AO8" s="392"/>
      <c r="AP8" s="392"/>
      <c r="AQ8" s="392"/>
      <c r="AR8" s="392"/>
      <c r="AS8" s="392"/>
      <c r="AT8" s="392"/>
      <c r="AU8" s="393"/>
      <c r="AV8" s="391" t="s">
        <v>531</v>
      </c>
      <c r="AW8" s="392"/>
      <c r="AX8" s="392"/>
      <c r="AY8" s="392"/>
      <c r="AZ8" s="392"/>
      <c r="BA8" s="392"/>
      <c r="BB8" s="392"/>
      <c r="BC8" s="392"/>
      <c r="BD8" s="392"/>
      <c r="BE8" s="392"/>
      <c r="BF8" s="392"/>
      <c r="BG8" s="392"/>
      <c r="BH8" s="392"/>
      <c r="BI8" s="393"/>
      <c r="BJ8" s="391" t="s">
        <v>532</v>
      </c>
      <c r="BK8" s="392"/>
      <c r="BL8" s="392"/>
      <c r="BM8" s="392"/>
      <c r="BN8" s="392"/>
      <c r="BO8" s="392"/>
      <c r="BP8" s="392"/>
      <c r="BQ8" s="392"/>
      <c r="BR8" s="392"/>
      <c r="BS8" s="392"/>
      <c r="BT8" s="393"/>
      <c r="BU8" s="394" t="s">
        <v>533</v>
      </c>
      <c r="BV8" s="395"/>
      <c r="BW8" s="299"/>
    </row>
    <row r="9" spans="1:76" ht="46.5" thickBot="1" x14ac:dyDescent="0.3">
      <c r="B9" s="197" t="s">
        <v>0</v>
      </c>
      <c r="C9" s="300" t="s">
        <v>31</v>
      </c>
      <c r="D9" s="301" t="s">
        <v>81</v>
      </c>
      <c r="E9" s="302" t="s">
        <v>47</v>
      </c>
      <c r="F9" s="302" t="s">
        <v>57</v>
      </c>
      <c r="G9" s="302" t="s">
        <v>50</v>
      </c>
      <c r="H9" s="302" t="s">
        <v>461</v>
      </c>
      <c r="I9" s="302" t="s">
        <v>499</v>
      </c>
      <c r="J9" s="302" t="s">
        <v>52</v>
      </c>
      <c r="K9" s="303" t="s">
        <v>495</v>
      </c>
      <c r="L9" s="302" t="s">
        <v>494</v>
      </c>
      <c r="M9" s="302" t="s">
        <v>54</v>
      </c>
      <c r="N9" s="302" t="s">
        <v>82</v>
      </c>
      <c r="O9" s="302" t="s">
        <v>55</v>
      </c>
      <c r="P9" s="302" t="s">
        <v>488</v>
      </c>
      <c r="Q9" s="302" t="s">
        <v>56</v>
      </c>
      <c r="R9" s="302" t="s">
        <v>67</v>
      </c>
      <c r="S9" s="302" t="s">
        <v>496</v>
      </c>
      <c r="T9" s="302" t="s">
        <v>74</v>
      </c>
      <c r="U9" s="302" t="s">
        <v>519</v>
      </c>
      <c r="V9" s="302" t="s">
        <v>76</v>
      </c>
      <c r="W9" s="302" t="s">
        <v>521</v>
      </c>
      <c r="X9" s="302" t="s">
        <v>526</v>
      </c>
      <c r="Y9" s="346" t="s">
        <v>543</v>
      </c>
      <c r="Z9" s="346" t="s">
        <v>540</v>
      </c>
      <c r="AA9" s="302" t="s">
        <v>541</v>
      </c>
      <c r="AB9" s="346" t="s">
        <v>544</v>
      </c>
      <c r="AC9" s="302" t="s">
        <v>545</v>
      </c>
      <c r="AD9" s="302" t="s">
        <v>527</v>
      </c>
      <c r="AE9" s="302" t="s">
        <v>523</v>
      </c>
      <c r="AF9" s="302" t="s">
        <v>520</v>
      </c>
      <c r="AG9" s="302" t="s">
        <v>93</v>
      </c>
      <c r="AH9" s="299" t="s">
        <v>534</v>
      </c>
      <c r="AI9" s="301" t="s">
        <v>57</v>
      </c>
      <c r="AJ9" s="302" t="s">
        <v>50</v>
      </c>
      <c r="AK9" s="302" t="s">
        <v>461</v>
      </c>
      <c r="AL9" s="302" t="s">
        <v>499</v>
      </c>
      <c r="AM9" s="302" t="s">
        <v>52</v>
      </c>
      <c r="AN9" s="303" t="s">
        <v>495</v>
      </c>
      <c r="AO9" s="303" t="s">
        <v>53</v>
      </c>
      <c r="AP9" s="302" t="s">
        <v>54</v>
      </c>
      <c r="AQ9" s="302" t="s">
        <v>82</v>
      </c>
      <c r="AR9" s="302" t="s">
        <v>55</v>
      </c>
      <c r="AS9" s="348" t="s">
        <v>540</v>
      </c>
      <c r="AT9" s="304" t="s">
        <v>523</v>
      </c>
      <c r="AU9" s="299" t="s">
        <v>535</v>
      </c>
      <c r="AV9" s="301" t="s">
        <v>57</v>
      </c>
      <c r="AW9" s="302" t="s">
        <v>50</v>
      </c>
      <c r="AX9" s="302" t="s">
        <v>461</v>
      </c>
      <c r="AY9" s="302" t="s">
        <v>499</v>
      </c>
      <c r="AZ9" s="302" t="s">
        <v>495</v>
      </c>
      <c r="BA9" s="303" t="s">
        <v>54</v>
      </c>
      <c r="BB9" s="302" t="s">
        <v>82</v>
      </c>
      <c r="BC9" s="302" t="s">
        <v>55</v>
      </c>
      <c r="BD9" s="346" t="s">
        <v>540</v>
      </c>
      <c r="BE9" s="302" t="s">
        <v>541</v>
      </c>
      <c r="BF9" s="346" t="s">
        <v>544</v>
      </c>
      <c r="BG9" s="302" t="s">
        <v>527</v>
      </c>
      <c r="BH9" s="302" t="s">
        <v>523</v>
      </c>
      <c r="BI9" s="299" t="s">
        <v>536</v>
      </c>
      <c r="BJ9" s="301" t="s">
        <v>57</v>
      </c>
      <c r="BK9" s="302" t="s">
        <v>50</v>
      </c>
      <c r="BL9" s="302" t="s">
        <v>461</v>
      </c>
      <c r="BM9" s="302" t="s">
        <v>499</v>
      </c>
      <c r="BN9" s="302" t="s">
        <v>495</v>
      </c>
      <c r="BO9" s="303" t="s">
        <v>54</v>
      </c>
      <c r="BP9" s="302" t="s">
        <v>82</v>
      </c>
      <c r="BQ9" s="302" t="s">
        <v>55</v>
      </c>
      <c r="BR9" s="346" t="s">
        <v>540</v>
      </c>
      <c r="BS9" s="301" t="s">
        <v>523</v>
      </c>
      <c r="BT9" s="299" t="s">
        <v>537</v>
      </c>
      <c r="BU9" s="299" t="s">
        <v>520</v>
      </c>
      <c r="BV9" s="299" t="s">
        <v>538</v>
      </c>
      <c r="BW9" s="305" t="s">
        <v>25</v>
      </c>
    </row>
    <row r="10" spans="1:76" ht="12.5" x14ac:dyDescent="0.25">
      <c r="B10" s="21">
        <v>2022</v>
      </c>
      <c r="C10" s="21" t="s">
        <v>38</v>
      </c>
      <c r="D10" s="306">
        <v>10</v>
      </c>
      <c r="E10" s="307">
        <v>33850</v>
      </c>
      <c r="F10" s="307"/>
      <c r="G10" s="307">
        <v>82565</v>
      </c>
      <c r="H10" s="307">
        <v>233272</v>
      </c>
      <c r="I10" s="307">
        <v>588618</v>
      </c>
      <c r="J10" s="307">
        <v>13</v>
      </c>
      <c r="K10" s="308">
        <v>155640</v>
      </c>
      <c r="L10" s="307">
        <v>3184</v>
      </c>
      <c r="M10" s="307">
        <v>39780</v>
      </c>
      <c r="N10" s="307">
        <v>8744</v>
      </c>
      <c r="O10" s="307">
        <v>283957</v>
      </c>
      <c r="P10" s="307">
        <v>5446</v>
      </c>
      <c r="Q10" s="307">
        <v>68</v>
      </c>
      <c r="R10" s="307">
        <v>588</v>
      </c>
      <c r="S10" s="307">
        <v>35</v>
      </c>
      <c r="T10" s="307">
        <v>6</v>
      </c>
      <c r="U10" s="307">
        <v>13591</v>
      </c>
      <c r="V10" s="307">
        <v>0</v>
      </c>
      <c r="W10" s="307">
        <v>2228</v>
      </c>
      <c r="X10" s="307"/>
      <c r="Y10" s="307"/>
      <c r="Z10" s="307"/>
      <c r="AA10" s="307"/>
      <c r="AB10" s="307"/>
      <c r="AC10" s="307"/>
      <c r="AD10" s="307"/>
      <c r="AE10" s="307">
        <v>343305</v>
      </c>
      <c r="AF10" s="307">
        <v>57812</v>
      </c>
      <c r="AG10" s="307">
        <v>685</v>
      </c>
      <c r="AH10" s="309">
        <f t="shared" ref="AH10:AH36" si="0">SUM(D10:AG10)</f>
        <v>1853397</v>
      </c>
      <c r="AI10" s="306"/>
      <c r="AJ10" s="307">
        <v>14072</v>
      </c>
      <c r="AK10" s="307">
        <v>19703</v>
      </c>
      <c r="AL10" s="307">
        <v>133766</v>
      </c>
      <c r="AM10" s="307">
        <v>4019</v>
      </c>
      <c r="AN10" s="308">
        <v>18225</v>
      </c>
      <c r="AO10" s="308">
        <v>86</v>
      </c>
      <c r="AP10" s="307">
        <v>14294</v>
      </c>
      <c r="AQ10" s="307">
        <v>812</v>
      </c>
      <c r="AR10" s="308">
        <v>27649</v>
      </c>
      <c r="AS10" s="308"/>
      <c r="AT10" s="310">
        <v>34242</v>
      </c>
      <c r="AU10" s="309">
        <f t="shared" ref="AU10:AU36" si="1">SUM(AI10:AT10)</f>
        <v>266868</v>
      </c>
      <c r="AV10" s="306"/>
      <c r="AW10" s="311">
        <v>85766</v>
      </c>
      <c r="AX10" s="307">
        <v>114335</v>
      </c>
      <c r="AY10" s="307">
        <v>268586</v>
      </c>
      <c r="AZ10" s="307">
        <v>51027</v>
      </c>
      <c r="BA10" s="308">
        <v>20112</v>
      </c>
      <c r="BB10" s="307">
        <v>8206</v>
      </c>
      <c r="BC10" s="307">
        <v>402947</v>
      </c>
      <c r="BD10" s="307"/>
      <c r="BE10" s="307"/>
      <c r="BF10" s="307"/>
      <c r="BG10" s="307"/>
      <c r="BH10" s="307">
        <v>149983</v>
      </c>
      <c r="BI10" s="309">
        <f t="shared" ref="BI10:BI36" si="2">SUM(AV10:BH10)</f>
        <v>1100962</v>
      </c>
      <c r="BJ10" s="306"/>
      <c r="BK10" s="307">
        <v>42189</v>
      </c>
      <c r="BL10" s="307">
        <v>77612</v>
      </c>
      <c r="BM10" s="307">
        <v>286408</v>
      </c>
      <c r="BN10" s="308">
        <v>23697</v>
      </c>
      <c r="BO10" s="307">
        <v>16683</v>
      </c>
      <c r="BP10" s="307">
        <v>1711</v>
      </c>
      <c r="BQ10" s="307">
        <v>492466</v>
      </c>
      <c r="BR10" s="307"/>
      <c r="BS10" s="312">
        <v>90446</v>
      </c>
      <c r="BT10" s="309">
        <f t="shared" ref="BT10:BT36" si="3">SUM(BJ10:BS10)</f>
        <v>1031212</v>
      </c>
      <c r="BU10" s="313">
        <v>43725</v>
      </c>
      <c r="BV10" s="309">
        <f>BU10</f>
        <v>43725</v>
      </c>
      <c r="BW10" s="309">
        <f t="shared" ref="BW10:BW36" si="4">+AH10+AU10+BI10+BT10+BV10</f>
        <v>4296164</v>
      </c>
      <c r="BX10" s="287"/>
    </row>
    <row r="11" spans="1:76" ht="12.5" x14ac:dyDescent="0.25">
      <c r="B11" s="34"/>
      <c r="C11" s="22" t="s">
        <v>39</v>
      </c>
      <c r="D11" s="314">
        <v>10</v>
      </c>
      <c r="E11" s="315">
        <v>34699</v>
      </c>
      <c r="F11" s="315">
        <v>3802</v>
      </c>
      <c r="G11" s="315">
        <v>83689</v>
      </c>
      <c r="H11" s="315">
        <v>233547</v>
      </c>
      <c r="I11" s="315">
        <v>581899</v>
      </c>
      <c r="J11" s="315">
        <v>13</v>
      </c>
      <c r="K11" s="316">
        <v>157841</v>
      </c>
      <c r="L11" s="315">
        <v>3252</v>
      </c>
      <c r="M11" s="315">
        <v>41069</v>
      </c>
      <c r="N11" s="315">
        <v>8825</v>
      </c>
      <c r="O11" s="315">
        <v>282018</v>
      </c>
      <c r="P11" s="315">
        <v>5446</v>
      </c>
      <c r="Q11" s="315">
        <v>61</v>
      </c>
      <c r="R11" s="315">
        <v>631</v>
      </c>
      <c r="S11" s="315">
        <v>35</v>
      </c>
      <c r="T11" s="315">
        <v>6</v>
      </c>
      <c r="U11" s="315">
        <v>12241</v>
      </c>
      <c r="V11" s="315">
        <v>0</v>
      </c>
      <c r="W11" s="315">
        <v>2742</v>
      </c>
      <c r="X11" s="315"/>
      <c r="Y11" s="315"/>
      <c r="Z11" s="315"/>
      <c r="AA11" s="315"/>
      <c r="AB11" s="315"/>
      <c r="AC11" s="315"/>
      <c r="AD11" s="315"/>
      <c r="AE11" s="315">
        <v>347088</v>
      </c>
      <c r="AF11" s="315">
        <v>57128</v>
      </c>
      <c r="AG11" s="315">
        <v>681</v>
      </c>
      <c r="AH11" s="317">
        <f t="shared" si="0"/>
        <v>1856723</v>
      </c>
      <c r="AI11" s="314">
        <v>128</v>
      </c>
      <c r="AJ11" s="315">
        <v>13980</v>
      </c>
      <c r="AK11" s="315">
        <v>19501</v>
      </c>
      <c r="AL11" s="315">
        <v>129511</v>
      </c>
      <c r="AM11" s="315">
        <v>4007</v>
      </c>
      <c r="AN11" s="316">
        <v>18205</v>
      </c>
      <c r="AO11" s="316">
        <v>85</v>
      </c>
      <c r="AP11" s="315">
        <v>14261</v>
      </c>
      <c r="AQ11" s="315">
        <v>804</v>
      </c>
      <c r="AR11" s="316">
        <v>27566</v>
      </c>
      <c r="AS11" s="316"/>
      <c r="AT11" s="318">
        <v>33355</v>
      </c>
      <c r="AU11" s="317">
        <f t="shared" si="1"/>
        <v>261403</v>
      </c>
      <c r="AV11" s="314">
        <v>212</v>
      </c>
      <c r="AW11" s="319">
        <v>85326</v>
      </c>
      <c r="AX11" s="315">
        <v>114514</v>
      </c>
      <c r="AY11" s="315">
        <v>270294</v>
      </c>
      <c r="AZ11" s="315">
        <v>51175</v>
      </c>
      <c r="BA11" s="316">
        <v>20392</v>
      </c>
      <c r="BB11" s="315">
        <v>8245</v>
      </c>
      <c r="BC11" s="315">
        <v>399839</v>
      </c>
      <c r="BD11" s="315"/>
      <c r="BE11" s="315"/>
      <c r="BF11" s="315"/>
      <c r="BG11" s="315"/>
      <c r="BH11" s="315">
        <v>150275</v>
      </c>
      <c r="BI11" s="317">
        <f t="shared" si="2"/>
        <v>1100272</v>
      </c>
      <c r="BJ11" s="314">
        <v>346</v>
      </c>
      <c r="BK11" s="315">
        <v>41766</v>
      </c>
      <c r="BL11" s="315">
        <v>77108</v>
      </c>
      <c r="BM11" s="315">
        <v>279128</v>
      </c>
      <c r="BN11" s="316">
        <v>23314</v>
      </c>
      <c r="BO11" s="315">
        <v>16676</v>
      </c>
      <c r="BP11" s="315">
        <v>1723</v>
      </c>
      <c r="BQ11" s="315">
        <v>488725</v>
      </c>
      <c r="BR11" s="315"/>
      <c r="BS11" s="320">
        <v>95458</v>
      </c>
      <c r="BT11" s="317">
        <f t="shared" si="3"/>
        <v>1024244</v>
      </c>
      <c r="BU11" s="321">
        <v>44376</v>
      </c>
      <c r="BV11" s="317">
        <f t="shared" ref="BV11:BV36" si="5">BU11</f>
        <v>44376</v>
      </c>
      <c r="BW11" s="317">
        <f t="shared" si="4"/>
        <v>4287018</v>
      </c>
      <c r="BX11" s="287"/>
    </row>
    <row r="12" spans="1:76" ht="12.5" x14ac:dyDescent="0.25">
      <c r="B12" s="34"/>
      <c r="C12" s="22" t="s">
        <v>40</v>
      </c>
      <c r="D12" s="314">
        <v>11</v>
      </c>
      <c r="E12" s="315">
        <v>35460</v>
      </c>
      <c r="F12" s="315">
        <v>3431</v>
      </c>
      <c r="G12" s="315">
        <v>85781</v>
      </c>
      <c r="H12" s="315">
        <v>229641</v>
      </c>
      <c r="I12" s="315">
        <v>602177</v>
      </c>
      <c r="J12" s="315">
        <v>13</v>
      </c>
      <c r="K12" s="316">
        <v>161676</v>
      </c>
      <c r="L12" s="315">
        <v>3376</v>
      </c>
      <c r="M12" s="315">
        <v>41556</v>
      </c>
      <c r="N12" s="315">
        <v>8984</v>
      </c>
      <c r="O12" s="315">
        <v>284672</v>
      </c>
      <c r="P12" s="315">
        <v>5437</v>
      </c>
      <c r="Q12" s="315">
        <v>58</v>
      </c>
      <c r="R12" s="315">
        <v>619</v>
      </c>
      <c r="S12" s="315">
        <v>35</v>
      </c>
      <c r="T12" s="315">
        <v>6</v>
      </c>
      <c r="U12" s="315">
        <v>15668</v>
      </c>
      <c r="V12" s="315"/>
      <c r="W12" s="315">
        <v>3111</v>
      </c>
      <c r="X12" s="315"/>
      <c r="Y12" s="315"/>
      <c r="Z12" s="315"/>
      <c r="AA12" s="315"/>
      <c r="AB12" s="315"/>
      <c r="AC12" s="315"/>
      <c r="AD12" s="315"/>
      <c r="AE12" s="315">
        <v>354186</v>
      </c>
      <c r="AF12" s="315">
        <v>57553</v>
      </c>
      <c r="AG12" s="315">
        <v>673</v>
      </c>
      <c r="AH12" s="317">
        <f t="shared" si="0"/>
        <v>1894124</v>
      </c>
      <c r="AI12" s="314">
        <v>122</v>
      </c>
      <c r="AJ12" s="315">
        <v>13856</v>
      </c>
      <c r="AK12" s="315">
        <v>19213</v>
      </c>
      <c r="AL12" s="315">
        <v>128942</v>
      </c>
      <c r="AM12" s="315">
        <v>3996</v>
      </c>
      <c r="AN12" s="316">
        <v>18132</v>
      </c>
      <c r="AO12" s="316">
        <v>83</v>
      </c>
      <c r="AP12" s="315">
        <v>14192</v>
      </c>
      <c r="AQ12" s="315">
        <v>797</v>
      </c>
      <c r="AR12" s="316">
        <v>27723</v>
      </c>
      <c r="AS12" s="316"/>
      <c r="AT12" s="318">
        <v>32639</v>
      </c>
      <c r="AU12" s="317">
        <f t="shared" si="1"/>
        <v>259695</v>
      </c>
      <c r="AV12" s="314">
        <v>185</v>
      </c>
      <c r="AW12" s="319">
        <v>84780</v>
      </c>
      <c r="AX12" s="315">
        <v>115885</v>
      </c>
      <c r="AY12" s="315">
        <v>286661</v>
      </c>
      <c r="AZ12" s="315">
        <v>51800</v>
      </c>
      <c r="BA12" s="316">
        <v>20133</v>
      </c>
      <c r="BB12" s="315">
        <v>8268</v>
      </c>
      <c r="BC12" s="315">
        <v>403939</v>
      </c>
      <c r="BD12" s="315"/>
      <c r="BE12" s="315"/>
      <c r="BF12" s="315"/>
      <c r="BG12" s="315"/>
      <c r="BH12" s="315">
        <v>151325</v>
      </c>
      <c r="BI12" s="317">
        <f t="shared" si="2"/>
        <v>1122976</v>
      </c>
      <c r="BJ12" s="314">
        <v>300</v>
      </c>
      <c r="BK12" s="315">
        <v>41242</v>
      </c>
      <c r="BL12" s="315">
        <v>76482</v>
      </c>
      <c r="BM12" s="315">
        <v>278740</v>
      </c>
      <c r="BN12" s="316">
        <v>22827</v>
      </c>
      <c r="BO12" s="315">
        <v>16396</v>
      </c>
      <c r="BP12" s="315">
        <v>1710</v>
      </c>
      <c r="BQ12" s="315">
        <v>493690</v>
      </c>
      <c r="BR12" s="315"/>
      <c r="BS12" s="320">
        <v>101635</v>
      </c>
      <c r="BT12" s="317">
        <f t="shared" si="3"/>
        <v>1033022</v>
      </c>
      <c r="BU12" s="321">
        <v>46479</v>
      </c>
      <c r="BV12" s="317">
        <f t="shared" si="5"/>
        <v>46479</v>
      </c>
      <c r="BW12" s="317">
        <f t="shared" si="4"/>
        <v>4356296</v>
      </c>
      <c r="BX12" s="287"/>
    </row>
    <row r="13" spans="1:76" ht="12.5" x14ac:dyDescent="0.25">
      <c r="B13" s="22"/>
      <c r="C13" s="22" t="s">
        <v>41</v>
      </c>
      <c r="D13" s="314">
        <v>11</v>
      </c>
      <c r="E13" s="315">
        <v>35740</v>
      </c>
      <c r="F13" s="315">
        <v>3084</v>
      </c>
      <c r="G13" s="315">
        <v>87146</v>
      </c>
      <c r="H13" s="315">
        <v>228547</v>
      </c>
      <c r="I13" s="315">
        <v>605708</v>
      </c>
      <c r="J13" s="315">
        <v>182</v>
      </c>
      <c r="K13" s="316">
        <v>164872</v>
      </c>
      <c r="L13" s="315">
        <v>3423</v>
      </c>
      <c r="M13" s="315">
        <v>42984</v>
      </c>
      <c r="N13" s="315">
        <v>9082</v>
      </c>
      <c r="O13" s="315">
        <v>300859</v>
      </c>
      <c r="P13" s="315">
        <v>5494</v>
      </c>
      <c r="Q13" s="315">
        <v>58</v>
      </c>
      <c r="R13" s="315">
        <v>574</v>
      </c>
      <c r="S13" s="315">
        <v>35</v>
      </c>
      <c r="T13" s="315">
        <v>6</v>
      </c>
      <c r="U13" s="315">
        <v>15738</v>
      </c>
      <c r="V13" s="315"/>
      <c r="W13" s="315">
        <v>3324</v>
      </c>
      <c r="X13" s="315"/>
      <c r="Y13" s="315"/>
      <c r="Z13" s="315"/>
      <c r="AA13" s="315"/>
      <c r="AB13" s="315"/>
      <c r="AC13" s="315"/>
      <c r="AD13" s="315"/>
      <c r="AE13" s="315">
        <v>358663</v>
      </c>
      <c r="AF13" s="315">
        <v>57521</v>
      </c>
      <c r="AG13" s="315">
        <v>674</v>
      </c>
      <c r="AH13" s="317">
        <f t="shared" si="0"/>
        <v>1923725</v>
      </c>
      <c r="AI13" s="314">
        <v>113</v>
      </c>
      <c r="AJ13" s="315">
        <v>13657</v>
      </c>
      <c r="AK13" s="315">
        <v>18391</v>
      </c>
      <c r="AL13" s="315">
        <v>126891</v>
      </c>
      <c r="AM13" s="315">
        <v>3939</v>
      </c>
      <c r="AN13" s="316">
        <v>18054</v>
      </c>
      <c r="AO13" s="316">
        <v>83</v>
      </c>
      <c r="AP13" s="315">
        <v>14387</v>
      </c>
      <c r="AQ13" s="315">
        <v>798</v>
      </c>
      <c r="AR13" s="316">
        <v>28917</v>
      </c>
      <c r="AS13" s="316"/>
      <c r="AT13" s="318">
        <v>32078</v>
      </c>
      <c r="AU13" s="317">
        <f t="shared" si="1"/>
        <v>257308</v>
      </c>
      <c r="AV13" s="314">
        <v>170</v>
      </c>
      <c r="AW13" s="319">
        <v>83517</v>
      </c>
      <c r="AX13" s="315">
        <v>113784</v>
      </c>
      <c r="AY13" s="315">
        <v>292968</v>
      </c>
      <c r="AZ13" s="315">
        <v>51915</v>
      </c>
      <c r="BA13" s="316">
        <v>20485</v>
      </c>
      <c r="BB13" s="315">
        <v>8279</v>
      </c>
      <c r="BC13" s="315">
        <v>406635</v>
      </c>
      <c r="BD13" s="315"/>
      <c r="BE13" s="315"/>
      <c r="BF13" s="315"/>
      <c r="BG13" s="315"/>
      <c r="BH13" s="315">
        <v>153259</v>
      </c>
      <c r="BI13" s="317">
        <f t="shared" si="2"/>
        <v>1131012</v>
      </c>
      <c r="BJ13" s="314">
        <v>283</v>
      </c>
      <c r="BK13" s="315">
        <v>40590</v>
      </c>
      <c r="BL13" s="315">
        <v>75146</v>
      </c>
      <c r="BM13" s="315">
        <v>275519</v>
      </c>
      <c r="BN13" s="316">
        <v>22425</v>
      </c>
      <c r="BO13" s="315">
        <v>16337</v>
      </c>
      <c r="BP13" s="315">
        <v>1694</v>
      </c>
      <c r="BQ13" s="315">
        <v>471191</v>
      </c>
      <c r="BR13" s="315"/>
      <c r="BS13" s="320">
        <v>108645</v>
      </c>
      <c r="BT13" s="317">
        <f t="shared" si="3"/>
        <v>1011830</v>
      </c>
      <c r="BU13" s="321">
        <v>47986</v>
      </c>
      <c r="BV13" s="317">
        <f t="shared" si="5"/>
        <v>47986</v>
      </c>
      <c r="BW13" s="317">
        <f t="shared" si="4"/>
        <v>4371861</v>
      </c>
      <c r="BX13" s="287"/>
    </row>
    <row r="14" spans="1:76" ht="12.5" x14ac:dyDescent="0.25">
      <c r="B14" s="22"/>
      <c r="C14" s="22" t="s">
        <v>42</v>
      </c>
      <c r="D14" s="314">
        <v>11</v>
      </c>
      <c r="E14" s="315">
        <v>36241</v>
      </c>
      <c r="F14" s="315">
        <v>2862</v>
      </c>
      <c r="G14" s="315">
        <v>86647</v>
      </c>
      <c r="H14" s="315">
        <v>225694</v>
      </c>
      <c r="I14" s="315">
        <v>612283</v>
      </c>
      <c r="J14" s="315">
        <v>187</v>
      </c>
      <c r="K14" s="316">
        <v>167821</v>
      </c>
      <c r="L14" s="315">
        <v>3584</v>
      </c>
      <c r="M14" s="315">
        <v>43494</v>
      </c>
      <c r="N14" s="315">
        <v>9084</v>
      </c>
      <c r="O14" s="315">
        <v>304261</v>
      </c>
      <c r="P14" s="315">
        <v>5484</v>
      </c>
      <c r="Q14" s="315">
        <v>60</v>
      </c>
      <c r="R14" s="315">
        <v>598</v>
      </c>
      <c r="S14" s="315">
        <v>35</v>
      </c>
      <c r="T14" s="315">
        <v>6</v>
      </c>
      <c r="U14" s="315">
        <v>15191</v>
      </c>
      <c r="V14" s="315"/>
      <c r="W14" s="315">
        <v>3651</v>
      </c>
      <c r="X14" s="315"/>
      <c r="Y14" s="315"/>
      <c r="Z14" s="315"/>
      <c r="AA14" s="315"/>
      <c r="AB14" s="315"/>
      <c r="AC14" s="315"/>
      <c r="AD14" s="315"/>
      <c r="AE14" s="315">
        <v>361309</v>
      </c>
      <c r="AF14" s="315">
        <v>59487</v>
      </c>
      <c r="AG14" s="315">
        <v>674</v>
      </c>
      <c r="AH14" s="317">
        <f t="shared" si="0"/>
        <v>1938664</v>
      </c>
      <c r="AI14" s="314">
        <v>106</v>
      </c>
      <c r="AJ14" s="315">
        <v>13510</v>
      </c>
      <c r="AK14" s="315">
        <v>18260</v>
      </c>
      <c r="AL14" s="315">
        <v>124927</v>
      </c>
      <c r="AM14" s="315">
        <v>3896</v>
      </c>
      <c r="AN14" s="316">
        <v>18007</v>
      </c>
      <c r="AO14" s="316">
        <v>83</v>
      </c>
      <c r="AP14" s="315">
        <v>14053</v>
      </c>
      <c r="AQ14" s="315">
        <v>788</v>
      </c>
      <c r="AR14" s="316">
        <v>31333</v>
      </c>
      <c r="AS14" s="316"/>
      <c r="AT14" s="318">
        <v>31286</v>
      </c>
      <c r="AU14" s="317">
        <f t="shared" si="1"/>
        <v>256249</v>
      </c>
      <c r="AV14" s="314">
        <v>152</v>
      </c>
      <c r="AW14" s="319">
        <v>82620</v>
      </c>
      <c r="AX14" s="315">
        <v>112780</v>
      </c>
      <c r="AY14" s="315">
        <v>298785</v>
      </c>
      <c r="AZ14" s="315">
        <v>52030</v>
      </c>
      <c r="BA14" s="316">
        <v>20554</v>
      </c>
      <c r="BB14" s="315">
        <v>8229</v>
      </c>
      <c r="BC14" s="315">
        <v>404671</v>
      </c>
      <c r="BD14" s="315"/>
      <c r="BE14" s="315"/>
      <c r="BF14" s="315"/>
      <c r="BG14" s="315"/>
      <c r="BH14" s="315">
        <v>154993</v>
      </c>
      <c r="BI14" s="317">
        <f t="shared" si="2"/>
        <v>1134814</v>
      </c>
      <c r="BJ14" s="314">
        <v>266</v>
      </c>
      <c r="BK14" s="315">
        <v>40117</v>
      </c>
      <c r="BL14" s="315">
        <v>73706</v>
      </c>
      <c r="BM14" s="315">
        <v>272049</v>
      </c>
      <c r="BN14" s="316">
        <v>22115</v>
      </c>
      <c r="BO14" s="315">
        <v>16051</v>
      </c>
      <c r="BP14" s="315">
        <v>1682</v>
      </c>
      <c r="BQ14" s="315">
        <v>460430</v>
      </c>
      <c r="BR14" s="315"/>
      <c r="BS14" s="320">
        <v>114299</v>
      </c>
      <c r="BT14" s="317">
        <f t="shared" si="3"/>
        <v>1000715</v>
      </c>
      <c r="BU14" s="321">
        <v>50707</v>
      </c>
      <c r="BV14" s="317">
        <f t="shared" si="5"/>
        <v>50707</v>
      </c>
      <c r="BW14" s="317">
        <f t="shared" si="4"/>
        <v>4381149</v>
      </c>
      <c r="BX14" s="287"/>
    </row>
    <row r="15" spans="1:76" ht="12.5" x14ac:dyDescent="0.25">
      <c r="B15" s="34"/>
      <c r="C15" s="22" t="s">
        <v>43</v>
      </c>
      <c r="D15" s="314">
        <v>11</v>
      </c>
      <c r="E15" s="315">
        <v>36724</v>
      </c>
      <c r="F15" s="315">
        <v>2715</v>
      </c>
      <c r="G15" s="315">
        <v>86449</v>
      </c>
      <c r="H15" s="315">
        <v>223428</v>
      </c>
      <c r="I15" s="315">
        <v>621060</v>
      </c>
      <c r="J15" s="315">
        <v>194</v>
      </c>
      <c r="K15" s="316">
        <v>170147</v>
      </c>
      <c r="L15" s="315">
        <v>3934</v>
      </c>
      <c r="M15" s="315">
        <v>44275</v>
      </c>
      <c r="N15" s="315">
        <v>9100</v>
      </c>
      <c r="O15" s="315">
        <v>304728</v>
      </c>
      <c r="P15" s="315">
        <v>5756</v>
      </c>
      <c r="Q15" s="315">
        <v>59</v>
      </c>
      <c r="R15" s="315">
        <v>594</v>
      </c>
      <c r="S15" s="315">
        <v>35</v>
      </c>
      <c r="T15" s="315">
        <v>6</v>
      </c>
      <c r="U15" s="315">
        <v>15336</v>
      </c>
      <c r="V15" s="315"/>
      <c r="W15" s="315">
        <v>3885</v>
      </c>
      <c r="X15" s="315"/>
      <c r="Y15" s="315"/>
      <c r="Z15" s="315"/>
      <c r="AA15" s="315"/>
      <c r="AB15" s="315"/>
      <c r="AC15" s="315"/>
      <c r="AD15" s="315"/>
      <c r="AE15" s="315">
        <v>363803</v>
      </c>
      <c r="AF15" s="315">
        <v>77675</v>
      </c>
      <c r="AG15" s="315">
        <v>676</v>
      </c>
      <c r="AH15" s="317">
        <f t="shared" si="0"/>
        <v>1970590</v>
      </c>
      <c r="AI15" s="314">
        <v>103</v>
      </c>
      <c r="AJ15" s="315">
        <v>13393</v>
      </c>
      <c r="AK15" s="315">
        <v>17927</v>
      </c>
      <c r="AL15" s="315">
        <v>122619</v>
      </c>
      <c r="AM15" s="315">
        <v>3867</v>
      </c>
      <c r="AN15" s="316">
        <v>17803</v>
      </c>
      <c r="AO15" s="316">
        <v>79</v>
      </c>
      <c r="AP15" s="315">
        <v>13997</v>
      </c>
      <c r="AQ15" s="315">
        <v>784</v>
      </c>
      <c r="AR15" s="316">
        <v>31068</v>
      </c>
      <c r="AS15" s="316"/>
      <c r="AT15" s="318">
        <v>30390</v>
      </c>
      <c r="AU15" s="317">
        <f t="shared" si="1"/>
        <v>252030</v>
      </c>
      <c r="AV15" s="314">
        <v>140</v>
      </c>
      <c r="AW15" s="319">
        <v>81743</v>
      </c>
      <c r="AX15" s="315">
        <v>112104</v>
      </c>
      <c r="AY15" s="315">
        <v>306276</v>
      </c>
      <c r="AZ15" s="315">
        <v>51871</v>
      </c>
      <c r="BA15" s="316">
        <v>20677</v>
      </c>
      <c r="BB15" s="315">
        <v>8251</v>
      </c>
      <c r="BC15" s="315">
        <v>402954</v>
      </c>
      <c r="BD15" s="315"/>
      <c r="BE15" s="315"/>
      <c r="BF15" s="315"/>
      <c r="BG15" s="315"/>
      <c r="BH15" s="315">
        <v>157318</v>
      </c>
      <c r="BI15" s="317">
        <f t="shared" si="2"/>
        <v>1141334</v>
      </c>
      <c r="BJ15" s="314">
        <v>247</v>
      </c>
      <c r="BK15" s="315">
        <v>39705</v>
      </c>
      <c r="BL15" s="315">
        <v>72424</v>
      </c>
      <c r="BM15" s="315">
        <v>268576</v>
      </c>
      <c r="BN15" s="316">
        <v>21606</v>
      </c>
      <c r="BO15" s="315">
        <v>16021</v>
      </c>
      <c r="BP15" s="315">
        <v>1681</v>
      </c>
      <c r="BQ15" s="315">
        <v>453532</v>
      </c>
      <c r="BR15" s="315"/>
      <c r="BS15" s="320">
        <v>119808</v>
      </c>
      <c r="BT15" s="317">
        <f t="shared" si="3"/>
        <v>993600</v>
      </c>
      <c r="BU15" s="321">
        <v>65071</v>
      </c>
      <c r="BV15" s="317">
        <f t="shared" si="5"/>
        <v>65071</v>
      </c>
      <c r="BW15" s="317">
        <f t="shared" si="4"/>
        <v>4422625</v>
      </c>
      <c r="BX15" s="287"/>
    </row>
    <row r="16" spans="1:76" ht="12.5" x14ac:dyDescent="0.25">
      <c r="B16" s="22"/>
      <c r="C16" s="22" t="s">
        <v>32</v>
      </c>
      <c r="D16" s="314">
        <v>11</v>
      </c>
      <c r="E16" s="315">
        <v>37260</v>
      </c>
      <c r="F16" s="315">
        <v>2529</v>
      </c>
      <c r="G16" s="315">
        <v>87138</v>
      </c>
      <c r="H16" s="315">
        <v>220890</v>
      </c>
      <c r="I16" s="315">
        <v>643073</v>
      </c>
      <c r="J16" s="315">
        <v>192</v>
      </c>
      <c r="K16" s="316">
        <v>171653</v>
      </c>
      <c r="L16" s="315">
        <v>4030</v>
      </c>
      <c r="M16" s="315">
        <v>45034</v>
      </c>
      <c r="N16" s="315">
        <v>9130</v>
      </c>
      <c r="O16" s="315">
        <v>303713</v>
      </c>
      <c r="P16" s="315">
        <v>5770</v>
      </c>
      <c r="Q16" s="315">
        <v>54</v>
      </c>
      <c r="R16" s="315">
        <v>649</v>
      </c>
      <c r="S16" s="315">
        <v>35</v>
      </c>
      <c r="T16" s="315">
        <v>6</v>
      </c>
      <c r="U16" s="315">
        <v>14608</v>
      </c>
      <c r="V16" s="315"/>
      <c r="W16" s="315">
        <v>4250</v>
      </c>
      <c r="X16" s="315"/>
      <c r="Y16" s="315"/>
      <c r="Z16" s="315"/>
      <c r="AA16" s="315"/>
      <c r="AB16" s="315"/>
      <c r="AC16" s="315"/>
      <c r="AD16" s="315"/>
      <c r="AE16" s="315">
        <v>369741</v>
      </c>
      <c r="AF16" s="315">
        <v>80743</v>
      </c>
      <c r="AG16" s="315">
        <v>676</v>
      </c>
      <c r="AH16" s="317">
        <f t="shared" si="0"/>
        <v>2001185</v>
      </c>
      <c r="AI16" s="314">
        <v>95</v>
      </c>
      <c r="AJ16" s="315">
        <v>13226</v>
      </c>
      <c r="AK16" s="315">
        <v>17549</v>
      </c>
      <c r="AL16" s="315">
        <v>113112</v>
      </c>
      <c r="AM16" s="315">
        <v>3789</v>
      </c>
      <c r="AN16" s="316">
        <v>17725</v>
      </c>
      <c r="AO16" s="316">
        <v>79</v>
      </c>
      <c r="AP16" s="315">
        <v>13902</v>
      </c>
      <c r="AQ16" s="315">
        <v>783</v>
      </c>
      <c r="AR16" s="316">
        <v>30743</v>
      </c>
      <c r="AS16" s="316"/>
      <c r="AT16" s="318">
        <v>31535</v>
      </c>
      <c r="AU16" s="317">
        <f t="shared" si="1"/>
        <v>242538</v>
      </c>
      <c r="AV16" s="314">
        <v>132</v>
      </c>
      <c r="AW16" s="319">
        <v>81092</v>
      </c>
      <c r="AX16" s="315">
        <v>110616</v>
      </c>
      <c r="AY16" s="315">
        <v>313904</v>
      </c>
      <c r="AZ16" s="315">
        <v>51748</v>
      </c>
      <c r="BA16" s="316">
        <v>20574</v>
      </c>
      <c r="BB16" s="315">
        <v>8252</v>
      </c>
      <c r="BC16" s="315">
        <v>401757</v>
      </c>
      <c r="BD16" s="315"/>
      <c r="BE16" s="315"/>
      <c r="BF16" s="315"/>
      <c r="BG16" s="315"/>
      <c r="BH16" s="315">
        <v>157447</v>
      </c>
      <c r="BI16" s="317">
        <f t="shared" si="2"/>
        <v>1145522</v>
      </c>
      <c r="BJ16" s="314">
        <v>228</v>
      </c>
      <c r="BK16" s="315">
        <v>39282</v>
      </c>
      <c r="BL16" s="315">
        <v>71246</v>
      </c>
      <c r="BM16" s="315">
        <v>264309</v>
      </c>
      <c r="BN16" s="316">
        <v>21159</v>
      </c>
      <c r="BO16" s="315">
        <v>15698</v>
      </c>
      <c r="BP16" s="315">
        <v>1678</v>
      </c>
      <c r="BQ16" s="315">
        <v>451694</v>
      </c>
      <c r="BR16" s="315"/>
      <c r="BS16" s="320">
        <v>124919</v>
      </c>
      <c r="BT16" s="317">
        <f t="shared" si="3"/>
        <v>990213</v>
      </c>
      <c r="BU16" s="321">
        <v>67639</v>
      </c>
      <c r="BV16" s="317">
        <f t="shared" si="5"/>
        <v>67639</v>
      </c>
      <c r="BW16" s="317">
        <f t="shared" si="4"/>
        <v>4447097</v>
      </c>
      <c r="BX16" s="287"/>
    </row>
    <row r="17" spans="2:76" ht="12.5" x14ac:dyDescent="0.25">
      <c r="B17" s="34"/>
      <c r="C17" s="22" t="s">
        <v>33</v>
      </c>
      <c r="D17" s="314">
        <v>10</v>
      </c>
      <c r="E17" s="315">
        <v>37732</v>
      </c>
      <c r="F17" s="315">
        <v>2340</v>
      </c>
      <c r="G17" s="315">
        <v>87007</v>
      </c>
      <c r="H17" s="315">
        <v>223935</v>
      </c>
      <c r="I17" s="315">
        <v>651928</v>
      </c>
      <c r="J17" s="315">
        <v>193</v>
      </c>
      <c r="K17" s="316">
        <v>171849</v>
      </c>
      <c r="L17" s="315">
        <v>3856</v>
      </c>
      <c r="M17" s="315">
        <v>46217</v>
      </c>
      <c r="N17" s="315">
        <v>9220</v>
      </c>
      <c r="O17" s="315">
        <v>306712</v>
      </c>
      <c r="P17" s="315">
        <v>5774</v>
      </c>
      <c r="Q17" s="315">
        <v>46</v>
      </c>
      <c r="R17" s="315">
        <v>663</v>
      </c>
      <c r="S17" s="315">
        <v>35</v>
      </c>
      <c r="T17" s="315">
        <v>6</v>
      </c>
      <c r="U17" s="315">
        <v>14397</v>
      </c>
      <c r="V17" s="315"/>
      <c r="W17" s="315">
        <v>5415</v>
      </c>
      <c r="X17" s="315"/>
      <c r="Y17" s="315"/>
      <c r="Z17" s="315"/>
      <c r="AA17" s="315"/>
      <c r="AB17" s="315"/>
      <c r="AC17" s="315"/>
      <c r="AD17" s="315"/>
      <c r="AE17" s="315">
        <v>372753</v>
      </c>
      <c r="AF17" s="315">
        <v>83782</v>
      </c>
      <c r="AG17" s="315">
        <v>683</v>
      </c>
      <c r="AH17" s="317">
        <f t="shared" si="0"/>
        <v>2024553</v>
      </c>
      <c r="AI17" s="314">
        <v>88</v>
      </c>
      <c r="AJ17" s="315">
        <v>13134</v>
      </c>
      <c r="AK17" s="315">
        <v>17246</v>
      </c>
      <c r="AL17" s="315">
        <v>111528</v>
      </c>
      <c r="AM17" s="315">
        <v>3741</v>
      </c>
      <c r="AN17" s="316">
        <v>17544</v>
      </c>
      <c r="AO17" s="316">
        <v>79</v>
      </c>
      <c r="AP17" s="315">
        <v>13978</v>
      </c>
      <c r="AQ17" s="315">
        <v>785</v>
      </c>
      <c r="AR17" s="316">
        <v>30514</v>
      </c>
      <c r="AS17" s="316"/>
      <c r="AT17" s="318">
        <v>32674</v>
      </c>
      <c r="AU17" s="317">
        <f t="shared" si="1"/>
        <v>241311</v>
      </c>
      <c r="AV17" s="314">
        <v>128</v>
      </c>
      <c r="AW17" s="319">
        <v>80730</v>
      </c>
      <c r="AX17" s="315">
        <v>110273</v>
      </c>
      <c r="AY17" s="315">
        <v>323466</v>
      </c>
      <c r="AZ17" s="315">
        <v>50901</v>
      </c>
      <c r="BA17" s="316">
        <v>20514</v>
      </c>
      <c r="BB17" s="315">
        <v>8284</v>
      </c>
      <c r="BC17" s="315">
        <v>402565</v>
      </c>
      <c r="BD17" s="315"/>
      <c r="BE17" s="315"/>
      <c r="BF17" s="315"/>
      <c r="BG17" s="315"/>
      <c r="BH17" s="315">
        <v>160073</v>
      </c>
      <c r="BI17" s="317">
        <f t="shared" si="2"/>
        <v>1156934</v>
      </c>
      <c r="BJ17" s="314">
        <v>222</v>
      </c>
      <c r="BK17" s="315">
        <v>38915</v>
      </c>
      <c r="BL17" s="315">
        <v>69835</v>
      </c>
      <c r="BM17" s="315">
        <v>262052</v>
      </c>
      <c r="BN17" s="316">
        <v>20537</v>
      </c>
      <c r="BO17" s="315">
        <v>15546</v>
      </c>
      <c r="BP17" s="315">
        <v>1670</v>
      </c>
      <c r="BQ17" s="315">
        <v>442026</v>
      </c>
      <c r="BR17" s="315"/>
      <c r="BS17" s="320">
        <v>132099</v>
      </c>
      <c r="BT17" s="317">
        <f t="shared" si="3"/>
        <v>982902</v>
      </c>
      <c r="BU17" s="321">
        <v>70186</v>
      </c>
      <c r="BV17" s="317">
        <f t="shared" si="5"/>
        <v>70186</v>
      </c>
      <c r="BW17" s="317">
        <f t="shared" si="4"/>
        <v>4475886</v>
      </c>
      <c r="BX17" s="287"/>
    </row>
    <row r="18" spans="2:76" ht="12.5" x14ac:dyDescent="0.25">
      <c r="B18" s="34"/>
      <c r="C18" s="22" t="s">
        <v>34</v>
      </c>
      <c r="D18" s="314">
        <v>10</v>
      </c>
      <c r="E18" s="315">
        <v>38088</v>
      </c>
      <c r="F18" s="315">
        <v>2227</v>
      </c>
      <c r="G18" s="315">
        <v>87345</v>
      </c>
      <c r="H18" s="315">
        <v>207499</v>
      </c>
      <c r="I18" s="315">
        <v>656131</v>
      </c>
      <c r="J18" s="315">
        <v>200</v>
      </c>
      <c r="K18" s="316">
        <v>173495</v>
      </c>
      <c r="L18" s="315">
        <v>3862</v>
      </c>
      <c r="M18" s="315">
        <v>46658</v>
      </c>
      <c r="N18" s="315">
        <v>9294</v>
      </c>
      <c r="O18" s="315">
        <v>305356</v>
      </c>
      <c r="P18" s="315">
        <v>5787</v>
      </c>
      <c r="Q18" s="315">
        <v>56</v>
      </c>
      <c r="R18" s="315">
        <v>635</v>
      </c>
      <c r="S18" s="315">
        <v>35</v>
      </c>
      <c r="T18" s="315">
        <v>6</v>
      </c>
      <c r="U18" s="315">
        <v>14377</v>
      </c>
      <c r="V18" s="315"/>
      <c r="W18" s="315">
        <v>7101</v>
      </c>
      <c r="X18" s="315"/>
      <c r="Y18" s="315"/>
      <c r="Z18" s="315"/>
      <c r="AA18" s="315"/>
      <c r="AB18" s="315"/>
      <c r="AC18" s="315"/>
      <c r="AD18" s="315"/>
      <c r="AE18" s="315">
        <v>376576</v>
      </c>
      <c r="AF18" s="315">
        <v>86957</v>
      </c>
      <c r="AG18" s="315">
        <v>700</v>
      </c>
      <c r="AH18" s="317">
        <f t="shared" si="0"/>
        <v>2022395</v>
      </c>
      <c r="AI18" s="314">
        <v>86</v>
      </c>
      <c r="AJ18" s="315">
        <v>12988</v>
      </c>
      <c r="AK18" s="315">
        <v>11343</v>
      </c>
      <c r="AL18" s="315">
        <v>110065</v>
      </c>
      <c r="AM18" s="315">
        <v>3701</v>
      </c>
      <c r="AN18" s="316">
        <v>17438</v>
      </c>
      <c r="AO18" s="316">
        <v>79</v>
      </c>
      <c r="AP18" s="315">
        <v>13853</v>
      </c>
      <c r="AQ18" s="315">
        <v>769</v>
      </c>
      <c r="AR18" s="316">
        <v>30394</v>
      </c>
      <c r="AS18" s="316"/>
      <c r="AT18" s="318">
        <v>33490</v>
      </c>
      <c r="AU18" s="317">
        <f t="shared" si="1"/>
        <v>234206</v>
      </c>
      <c r="AV18" s="314">
        <v>123</v>
      </c>
      <c r="AW18" s="319">
        <v>79865</v>
      </c>
      <c r="AX18" s="315">
        <v>125127</v>
      </c>
      <c r="AY18" s="315">
        <v>332408</v>
      </c>
      <c r="AZ18" s="315">
        <v>50770</v>
      </c>
      <c r="BA18" s="316">
        <v>20551</v>
      </c>
      <c r="BB18" s="315">
        <v>8281</v>
      </c>
      <c r="BC18" s="315">
        <v>400915</v>
      </c>
      <c r="BD18" s="315"/>
      <c r="BE18" s="315"/>
      <c r="BF18" s="315"/>
      <c r="BG18" s="315"/>
      <c r="BH18" s="315">
        <v>160401</v>
      </c>
      <c r="BI18" s="317">
        <f t="shared" si="2"/>
        <v>1178441</v>
      </c>
      <c r="BJ18" s="314">
        <v>206</v>
      </c>
      <c r="BK18" s="315">
        <v>38584</v>
      </c>
      <c r="BL18" s="315">
        <v>64796</v>
      </c>
      <c r="BM18" s="315">
        <v>259938</v>
      </c>
      <c r="BN18" s="316">
        <v>20138</v>
      </c>
      <c r="BO18" s="315">
        <v>15295</v>
      </c>
      <c r="BP18" s="315">
        <v>1652</v>
      </c>
      <c r="BQ18" s="315">
        <v>435339</v>
      </c>
      <c r="BR18" s="315"/>
      <c r="BS18" s="320">
        <v>137335</v>
      </c>
      <c r="BT18" s="317">
        <f t="shared" si="3"/>
        <v>973283</v>
      </c>
      <c r="BU18" s="321">
        <v>72849</v>
      </c>
      <c r="BV18" s="317">
        <f t="shared" si="5"/>
        <v>72849</v>
      </c>
      <c r="BW18" s="317">
        <f t="shared" si="4"/>
        <v>4481174</v>
      </c>
      <c r="BX18" s="287"/>
    </row>
    <row r="19" spans="2:76" ht="12.5" x14ac:dyDescent="0.25">
      <c r="B19" s="22"/>
      <c r="C19" s="22" t="s">
        <v>35</v>
      </c>
      <c r="D19" s="314">
        <v>10</v>
      </c>
      <c r="E19" s="315">
        <v>38645</v>
      </c>
      <c r="F19" s="315">
        <v>2115</v>
      </c>
      <c r="G19" s="315">
        <v>86684</v>
      </c>
      <c r="H19" s="315">
        <v>211049</v>
      </c>
      <c r="I19" s="315">
        <v>663347</v>
      </c>
      <c r="J19" s="315">
        <v>203</v>
      </c>
      <c r="K19" s="316">
        <v>176519</v>
      </c>
      <c r="L19" s="315">
        <v>3834</v>
      </c>
      <c r="M19" s="315">
        <v>46562</v>
      </c>
      <c r="N19" s="315">
        <v>9426</v>
      </c>
      <c r="O19" s="315">
        <v>304241</v>
      </c>
      <c r="P19" s="315">
        <v>5791</v>
      </c>
      <c r="Q19" s="315">
        <v>56</v>
      </c>
      <c r="R19" s="315">
        <v>635</v>
      </c>
      <c r="S19" s="315">
        <v>35</v>
      </c>
      <c r="T19" s="315"/>
      <c r="U19" s="315">
        <v>13791</v>
      </c>
      <c r="V19" s="315"/>
      <c r="W19" s="315">
        <v>8671</v>
      </c>
      <c r="X19" s="315"/>
      <c r="Y19" s="315"/>
      <c r="Z19" s="315"/>
      <c r="AA19" s="315"/>
      <c r="AB19" s="315"/>
      <c r="AC19" s="315"/>
      <c r="AD19" s="315"/>
      <c r="AE19" s="315">
        <v>382486</v>
      </c>
      <c r="AF19" s="315">
        <v>89633</v>
      </c>
      <c r="AG19" s="315">
        <v>699</v>
      </c>
      <c r="AH19" s="317">
        <f t="shared" si="0"/>
        <v>2044432</v>
      </c>
      <c r="AI19" s="314">
        <v>82</v>
      </c>
      <c r="AJ19" s="315">
        <v>12872</v>
      </c>
      <c r="AK19" s="315">
        <v>16441</v>
      </c>
      <c r="AL19" s="315">
        <v>108957</v>
      </c>
      <c r="AM19" s="315">
        <v>3683</v>
      </c>
      <c r="AN19" s="316">
        <v>17414</v>
      </c>
      <c r="AO19" s="316">
        <v>78</v>
      </c>
      <c r="AP19" s="315">
        <v>13668</v>
      </c>
      <c r="AQ19" s="315">
        <v>765</v>
      </c>
      <c r="AR19" s="316">
        <v>30398</v>
      </c>
      <c r="AS19" s="316"/>
      <c r="AT19" s="318">
        <v>36002</v>
      </c>
      <c r="AU19" s="317">
        <f t="shared" si="1"/>
        <v>240360</v>
      </c>
      <c r="AV19" s="314">
        <v>114</v>
      </c>
      <c r="AW19" s="319">
        <v>79179</v>
      </c>
      <c r="AX19" s="315">
        <v>108846</v>
      </c>
      <c r="AY19" s="315">
        <v>343602</v>
      </c>
      <c r="AZ19" s="315">
        <v>50843</v>
      </c>
      <c r="BA19" s="316">
        <v>20326</v>
      </c>
      <c r="BB19" s="315">
        <v>8279</v>
      </c>
      <c r="BC19" s="315">
        <v>399263</v>
      </c>
      <c r="BD19" s="315"/>
      <c r="BE19" s="315"/>
      <c r="BF19" s="315"/>
      <c r="BG19" s="315"/>
      <c r="BH19" s="315">
        <v>163236</v>
      </c>
      <c r="BI19" s="317">
        <f t="shared" si="2"/>
        <v>1173688</v>
      </c>
      <c r="BJ19" s="314">
        <v>202</v>
      </c>
      <c r="BK19" s="315">
        <v>38307</v>
      </c>
      <c r="BL19" s="315">
        <v>67381</v>
      </c>
      <c r="BM19" s="315">
        <v>258402</v>
      </c>
      <c r="BN19" s="316">
        <v>19771</v>
      </c>
      <c r="BO19" s="315">
        <v>14945</v>
      </c>
      <c r="BP19" s="315">
        <v>1648</v>
      </c>
      <c r="BQ19" s="315">
        <v>429154</v>
      </c>
      <c r="BR19" s="315"/>
      <c r="BS19" s="320">
        <v>140492</v>
      </c>
      <c r="BT19" s="317">
        <f t="shared" si="3"/>
        <v>970302</v>
      </c>
      <c r="BU19" s="321">
        <v>75095</v>
      </c>
      <c r="BV19" s="317">
        <f t="shared" si="5"/>
        <v>75095</v>
      </c>
      <c r="BW19" s="317">
        <f t="shared" si="4"/>
        <v>4503877</v>
      </c>
      <c r="BX19" s="287"/>
    </row>
    <row r="20" spans="2:76" ht="12.5" x14ac:dyDescent="0.25">
      <c r="B20" s="34"/>
      <c r="C20" s="22" t="s">
        <v>36</v>
      </c>
      <c r="D20" s="314">
        <v>9</v>
      </c>
      <c r="E20" s="315">
        <v>39284</v>
      </c>
      <c r="F20" s="315">
        <v>2003</v>
      </c>
      <c r="G20" s="315">
        <v>87011</v>
      </c>
      <c r="H20" s="315">
        <v>207640</v>
      </c>
      <c r="I20" s="315">
        <v>932458</v>
      </c>
      <c r="J20" s="315">
        <v>205</v>
      </c>
      <c r="K20" s="316">
        <v>179345</v>
      </c>
      <c r="L20" s="315">
        <v>3753</v>
      </c>
      <c r="M20" s="315">
        <v>47707</v>
      </c>
      <c r="N20" s="315">
        <v>9469</v>
      </c>
      <c r="O20" s="315">
        <v>302318</v>
      </c>
      <c r="P20" s="315">
        <v>5869</v>
      </c>
      <c r="Q20" s="315">
        <v>56</v>
      </c>
      <c r="R20" s="315">
        <v>657</v>
      </c>
      <c r="S20" s="315">
        <v>35</v>
      </c>
      <c r="T20" s="315">
        <v>6</v>
      </c>
      <c r="U20" s="315">
        <v>13327</v>
      </c>
      <c r="V20" s="315"/>
      <c r="W20" s="315">
        <v>11484</v>
      </c>
      <c r="X20" s="315"/>
      <c r="Y20" s="315"/>
      <c r="Z20" s="315"/>
      <c r="AA20" s="315"/>
      <c r="AB20" s="315"/>
      <c r="AC20" s="315"/>
      <c r="AD20" s="315"/>
      <c r="AE20" s="315">
        <v>389241</v>
      </c>
      <c r="AF20" s="315">
        <v>92277</v>
      </c>
      <c r="AG20" s="315">
        <v>703</v>
      </c>
      <c r="AH20" s="317">
        <f t="shared" si="0"/>
        <v>2324857</v>
      </c>
      <c r="AI20" s="314">
        <v>75</v>
      </c>
      <c r="AJ20" s="315">
        <v>12732</v>
      </c>
      <c r="AK20" s="315">
        <v>16147</v>
      </c>
      <c r="AL20" s="315">
        <v>58161</v>
      </c>
      <c r="AM20" s="315">
        <v>3626</v>
      </c>
      <c r="AN20" s="316">
        <v>17338</v>
      </c>
      <c r="AO20" s="316">
        <v>78</v>
      </c>
      <c r="AP20" s="315">
        <v>13691</v>
      </c>
      <c r="AQ20" s="315">
        <v>762</v>
      </c>
      <c r="AR20" s="316">
        <v>29902</v>
      </c>
      <c r="AS20" s="316"/>
      <c r="AT20" s="318">
        <v>39998</v>
      </c>
      <c r="AU20" s="317">
        <f t="shared" si="1"/>
        <v>192510</v>
      </c>
      <c r="AV20" s="314">
        <v>103</v>
      </c>
      <c r="AW20" s="319">
        <v>78199</v>
      </c>
      <c r="AX20" s="315">
        <v>107719</v>
      </c>
      <c r="AY20" s="315">
        <v>209178</v>
      </c>
      <c r="AZ20" s="315">
        <v>51084</v>
      </c>
      <c r="BA20" s="316">
        <v>20447</v>
      </c>
      <c r="BB20" s="315">
        <v>8237</v>
      </c>
      <c r="BC20" s="315">
        <v>397588</v>
      </c>
      <c r="BD20" s="315"/>
      <c r="BE20" s="315"/>
      <c r="BF20" s="315"/>
      <c r="BG20" s="315"/>
      <c r="BH20" s="315">
        <v>167028</v>
      </c>
      <c r="BI20" s="317">
        <f t="shared" si="2"/>
        <v>1039583</v>
      </c>
      <c r="BJ20" s="314">
        <v>191</v>
      </c>
      <c r="BK20" s="315">
        <v>37906</v>
      </c>
      <c r="BL20" s="315">
        <v>66137</v>
      </c>
      <c r="BM20" s="315">
        <v>185376</v>
      </c>
      <c r="BN20" s="316">
        <v>19450</v>
      </c>
      <c r="BO20" s="315">
        <v>14844</v>
      </c>
      <c r="BP20" s="315">
        <v>1637</v>
      </c>
      <c r="BQ20" s="315">
        <v>422042</v>
      </c>
      <c r="BR20" s="315"/>
      <c r="BS20" s="320">
        <v>142184</v>
      </c>
      <c r="BT20" s="317">
        <f t="shared" si="3"/>
        <v>889767</v>
      </c>
      <c r="BU20" s="321">
        <v>77315</v>
      </c>
      <c r="BV20" s="317">
        <f t="shared" si="5"/>
        <v>77315</v>
      </c>
      <c r="BW20" s="317">
        <f t="shared" si="4"/>
        <v>4524032</v>
      </c>
      <c r="BX20" s="287"/>
    </row>
    <row r="21" spans="2:76" ht="13" thickBot="1" x14ac:dyDescent="0.3">
      <c r="B21" s="35"/>
      <c r="C21" s="27" t="s">
        <v>37</v>
      </c>
      <c r="D21" s="322">
        <v>10</v>
      </c>
      <c r="E21" s="323">
        <v>39633</v>
      </c>
      <c r="F21" s="323">
        <v>1916</v>
      </c>
      <c r="G21" s="323">
        <v>87039</v>
      </c>
      <c r="H21" s="323">
        <v>198210</v>
      </c>
      <c r="I21" s="323">
        <v>930309</v>
      </c>
      <c r="J21" s="323">
        <v>206</v>
      </c>
      <c r="K21" s="324">
        <v>181108</v>
      </c>
      <c r="L21" s="323">
        <v>3654</v>
      </c>
      <c r="M21" s="323">
        <v>48488</v>
      </c>
      <c r="N21" s="323">
        <v>9490</v>
      </c>
      <c r="O21" s="323">
        <v>295417</v>
      </c>
      <c r="P21" s="323">
        <v>6073</v>
      </c>
      <c r="Q21" s="323">
        <v>56</v>
      </c>
      <c r="R21" s="323">
        <v>657</v>
      </c>
      <c r="S21" s="323">
        <v>35</v>
      </c>
      <c r="T21" s="323"/>
      <c r="U21" s="323">
        <v>12837</v>
      </c>
      <c r="V21" s="323"/>
      <c r="W21" s="323">
        <v>13391</v>
      </c>
      <c r="X21" s="323"/>
      <c r="Y21" s="323"/>
      <c r="Z21" s="323"/>
      <c r="AA21" s="323"/>
      <c r="AB21" s="323"/>
      <c r="AC21" s="323"/>
      <c r="AD21" s="323"/>
      <c r="AE21" s="323">
        <v>393856</v>
      </c>
      <c r="AF21" s="323">
        <v>94858</v>
      </c>
      <c r="AG21" s="323">
        <v>701</v>
      </c>
      <c r="AH21" s="325">
        <f t="shared" si="0"/>
        <v>2317944</v>
      </c>
      <c r="AI21" s="322">
        <v>73</v>
      </c>
      <c r="AJ21" s="323">
        <v>12562</v>
      </c>
      <c r="AK21" s="323">
        <v>8206</v>
      </c>
      <c r="AL21" s="323">
        <v>51404</v>
      </c>
      <c r="AM21" s="323">
        <v>2889</v>
      </c>
      <c r="AN21" s="324">
        <v>17196</v>
      </c>
      <c r="AO21" s="324">
        <v>78</v>
      </c>
      <c r="AP21" s="323">
        <v>13649</v>
      </c>
      <c r="AQ21" s="323">
        <v>762</v>
      </c>
      <c r="AR21" s="324">
        <v>27985</v>
      </c>
      <c r="AS21" s="324"/>
      <c r="AT21" s="326">
        <v>42066</v>
      </c>
      <c r="AU21" s="325">
        <f t="shared" si="1"/>
        <v>176870</v>
      </c>
      <c r="AV21" s="322">
        <v>108</v>
      </c>
      <c r="AW21" s="327">
        <v>77251</v>
      </c>
      <c r="AX21" s="323">
        <v>99274</v>
      </c>
      <c r="AY21" s="323">
        <v>219554</v>
      </c>
      <c r="AZ21" s="323">
        <v>51285</v>
      </c>
      <c r="BA21" s="324">
        <v>20406</v>
      </c>
      <c r="BB21" s="323">
        <v>8201</v>
      </c>
      <c r="BC21" s="323">
        <v>391706</v>
      </c>
      <c r="BD21" s="323"/>
      <c r="BE21" s="323"/>
      <c r="BF21" s="323"/>
      <c r="BG21" s="323"/>
      <c r="BH21" s="323">
        <v>169643</v>
      </c>
      <c r="BI21" s="325">
        <f t="shared" si="2"/>
        <v>1037428</v>
      </c>
      <c r="BJ21" s="322">
        <v>177</v>
      </c>
      <c r="BK21" s="323">
        <v>37468</v>
      </c>
      <c r="BL21" s="323">
        <v>33121</v>
      </c>
      <c r="BM21" s="323">
        <v>186366</v>
      </c>
      <c r="BN21" s="324">
        <v>19130</v>
      </c>
      <c r="BO21" s="323">
        <v>14744</v>
      </c>
      <c r="BP21" s="323">
        <v>1625</v>
      </c>
      <c r="BQ21" s="323">
        <v>410246</v>
      </c>
      <c r="BR21" s="323"/>
      <c r="BS21" s="328">
        <v>145629</v>
      </c>
      <c r="BT21" s="325">
        <f t="shared" si="3"/>
        <v>848506</v>
      </c>
      <c r="BU21" s="329">
        <v>79464</v>
      </c>
      <c r="BV21" s="325">
        <f t="shared" si="5"/>
        <v>79464</v>
      </c>
      <c r="BW21" s="325">
        <f t="shared" si="4"/>
        <v>4460212</v>
      </c>
      <c r="BX21" s="287"/>
    </row>
    <row r="22" spans="2:76" ht="12.5" x14ac:dyDescent="0.25">
      <c r="B22" s="21">
        <v>2023</v>
      </c>
      <c r="C22" s="21" t="s">
        <v>38</v>
      </c>
      <c r="D22" s="306">
        <v>10</v>
      </c>
      <c r="E22" s="307">
        <v>40081</v>
      </c>
      <c r="F22" s="307">
        <v>1793</v>
      </c>
      <c r="G22" s="307">
        <v>86953</v>
      </c>
      <c r="H22" s="307">
        <v>176060</v>
      </c>
      <c r="I22" s="307">
        <v>936031</v>
      </c>
      <c r="J22" s="307">
        <v>212</v>
      </c>
      <c r="K22" s="308">
        <v>182876</v>
      </c>
      <c r="L22" s="307">
        <v>3576</v>
      </c>
      <c r="M22" s="307">
        <v>48723</v>
      </c>
      <c r="N22" s="307">
        <v>9487</v>
      </c>
      <c r="O22" s="307">
        <v>290408</v>
      </c>
      <c r="P22" s="307">
        <v>6018</v>
      </c>
      <c r="Q22" s="307">
        <v>54</v>
      </c>
      <c r="R22" s="307">
        <v>680</v>
      </c>
      <c r="S22" s="307">
        <v>35</v>
      </c>
      <c r="T22" s="307"/>
      <c r="U22" s="307">
        <v>12447</v>
      </c>
      <c r="V22" s="307"/>
      <c r="W22" s="307">
        <v>16526</v>
      </c>
      <c r="X22" s="307"/>
      <c r="Y22" s="307"/>
      <c r="Z22" s="307"/>
      <c r="AA22" s="307"/>
      <c r="AB22" s="307"/>
      <c r="AC22" s="307"/>
      <c r="AD22" s="307"/>
      <c r="AE22" s="307">
        <v>399027</v>
      </c>
      <c r="AF22" s="307">
        <v>92842</v>
      </c>
      <c r="AG22" s="307">
        <v>715</v>
      </c>
      <c r="AH22" s="309">
        <f t="shared" si="0"/>
        <v>2304554</v>
      </c>
      <c r="AI22" s="306">
        <v>67</v>
      </c>
      <c r="AJ22" s="307">
        <v>12420</v>
      </c>
      <c r="AK22" s="307">
        <v>7692</v>
      </c>
      <c r="AL22" s="307">
        <v>51381</v>
      </c>
      <c r="AM22" s="307">
        <v>2893</v>
      </c>
      <c r="AN22" s="308">
        <v>17105</v>
      </c>
      <c r="AO22" s="308">
        <v>78</v>
      </c>
      <c r="AP22" s="307">
        <v>13489</v>
      </c>
      <c r="AQ22" s="307">
        <v>757</v>
      </c>
      <c r="AR22" s="308">
        <v>27802</v>
      </c>
      <c r="AS22" s="308"/>
      <c r="AT22" s="310">
        <v>41355</v>
      </c>
      <c r="AU22" s="309">
        <f t="shared" si="1"/>
        <v>175039</v>
      </c>
      <c r="AV22" s="306">
        <v>103</v>
      </c>
      <c r="AW22" s="311">
        <v>76015</v>
      </c>
      <c r="AX22" s="307">
        <v>87165</v>
      </c>
      <c r="AY22" s="307">
        <v>220983</v>
      </c>
      <c r="AZ22" s="307">
        <v>51572</v>
      </c>
      <c r="BA22" s="308">
        <v>20221</v>
      </c>
      <c r="BB22" s="307">
        <v>8135</v>
      </c>
      <c r="BC22" s="307">
        <v>386841</v>
      </c>
      <c r="BD22" s="307"/>
      <c r="BE22" s="307"/>
      <c r="BF22" s="307"/>
      <c r="BG22" s="307"/>
      <c r="BH22" s="307">
        <v>171266</v>
      </c>
      <c r="BI22" s="309">
        <f t="shared" si="2"/>
        <v>1022301</v>
      </c>
      <c r="BJ22" s="306">
        <v>176</v>
      </c>
      <c r="BK22" s="307">
        <v>37047</v>
      </c>
      <c r="BL22" s="307">
        <v>30267</v>
      </c>
      <c r="BM22" s="307">
        <v>187174</v>
      </c>
      <c r="BN22" s="308">
        <v>18741</v>
      </c>
      <c r="BO22" s="307">
        <v>14541</v>
      </c>
      <c r="BP22" s="307">
        <v>1616</v>
      </c>
      <c r="BQ22" s="307">
        <v>400529</v>
      </c>
      <c r="BR22" s="307"/>
      <c r="BS22" s="312">
        <v>150072</v>
      </c>
      <c r="BT22" s="309">
        <f t="shared" si="3"/>
        <v>840163</v>
      </c>
      <c r="BU22" s="313">
        <v>85920</v>
      </c>
      <c r="BV22" s="309">
        <f t="shared" si="5"/>
        <v>85920</v>
      </c>
      <c r="BW22" s="309">
        <f t="shared" si="4"/>
        <v>4427977</v>
      </c>
      <c r="BX22" s="287"/>
    </row>
    <row r="23" spans="2:76" ht="12.5" x14ac:dyDescent="0.25">
      <c r="B23" s="34"/>
      <c r="C23" s="22" t="s">
        <v>39</v>
      </c>
      <c r="D23" s="314">
        <v>10</v>
      </c>
      <c r="E23" s="315">
        <v>39697</v>
      </c>
      <c r="F23" s="315">
        <v>1686</v>
      </c>
      <c r="G23" s="315">
        <v>86470</v>
      </c>
      <c r="H23" s="315">
        <v>175858</v>
      </c>
      <c r="I23" s="315">
        <v>939332</v>
      </c>
      <c r="J23" s="315">
        <v>210</v>
      </c>
      <c r="K23" s="316">
        <v>184149</v>
      </c>
      <c r="L23" s="315">
        <v>3564</v>
      </c>
      <c r="M23" s="315">
        <v>49960</v>
      </c>
      <c r="N23" s="315">
        <v>9529</v>
      </c>
      <c r="O23" s="315">
        <v>285990</v>
      </c>
      <c r="P23" s="315">
        <v>6297</v>
      </c>
      <c r="Q23" s="315">
        <v>54</v>
      </c>
      <c r="R23" s="315">
        <v>689</v>
      </c>
      <c r="S23" s="315">
        <v>35</v>
      </c>
      <c r="T23" s="315"/>
      <c r="U23" s="315">
        <v>12071</v>
      </c>
      <c r="V23" s="315"/>
      <c r="W23" s="315">
        <v>18248</v>
      </c>
      <c r="X23" s="315"/>
      <c r="Y23" s="315"/>
      <c r="Z23" s="315"/>
      <c r="AA23" s="315"/>
      <c r="AB23" s="315"/>
      <c r="AC23" s="315"/>
      <c r="AD23" s="315"/>
      <c r="AE23" s="315">
        <v>400536</v>
      </c>
      <c r="AF23" s="315">
        <v>96143</v>
      </c>
      <c r="AG23" s="315">
        <v>720</v>
      </c>
      <c r="AH23" s="317">
        <f t="shared" si="0"/>
        <v>2311248</v>
      </c>
      <c r="AI23" s="314">
        <v>66</v>
      </c>
      <c r="AJ23" s="315">
        <v>12305</v>
      </c>
      <c r="AK23" s="315">
        <v>7432</v>
      </c>
      <c r="AL23" s="315">
        <v>51846</v>
      </c>
      <c r="AM23" s="315">
        <v>2869</v>
      </c>
      <c r="AN23" s="316">
        <v>16988</v>
      </c>
      <c r="AO23" s="316">
        <v>78</v>
      </c>
      <c r="AP23" s="315">
        <v>13555</v>
      </c>
      <c r="AQ23" s="315">
        <v>753</v>
      </c>
      <c r="AR23" s="316">
        <v>27555</v>
      </c>
      <c r="AS23" s="316"/>
      <c r="AT23" s="318">
        <v>40199</v>
      </c>
      <c r="AU23" s="317">
        <f t="shared" si="1"/>
        <v>173646</v>
      </c>
      <c r="AV23" s="314">
        <v>96</v>
      </c>
      <c r="AW23" s="319">
        <v>74846</v>
      </c>
      <c r="AX23" s="315">
        <v>86619</v>
      </c>
      <c r="AY23" s="315">
        <v>222133</v>
      </c>
      <c r="AZ23" s="315">
        <v>51618</v>
      </c>
      <c r="BA23" s="316">
        <v>20115</v>
      </c>
      <c r="BB23" s="315">
        <v>8094</v>
      </c>
      <c r="BC23" s="315">
        <v>383327</v>
      </c>
      <c r="BD23" s="315"/>
      <c r="BE23" s="315"/>
      <c r="BF23" s="315"/>
      <c r="BG23" s="315"/>
      <c r="BH23" s="315">
        <v>171058</v>
      </c>
      <c r="BI23" s="317">
        <f t="shared" si="2"/>
        <v>1017906</v>
      </c>
      <c r="BJ23" s="314">
        <v>167</v>
      </c>
      <c r="BK23" s="315">
        <v>36622</v>
      </c>
      <c r="BL23" s="315">
        <v>29475</v>
      </c>
      <c r="BM23" s="315">
        <v>188245</v>
      </c>
      <c r="BN23" s="316">
        <v>18381</v>
      </c>
      <c r="BO23" s="315">
        <v>14527</v>
      </c>
      <c r="BP23" s="315">
        <v>1603</v>
      </c>
      <c r="BQ23" s="315">
        <v>393592</v>
      </c>
      <c r="BR23" s="315"/>
      <c r="BS23" s="320">
        <v>152284</v>
      </c>
      <c r="BT23" s="317">
        <f t="shared" si="3"/>
        <v>834896</v>
      </c>
      <c r="BU23" s="321">
        <v>90137</v>
      </c>
      <c r="BV23" s="317">
        <f t="shared" si="5"/>
        <v>90137</v>
      </c>
      <c r="BW23" s="317">
        <f t="shared" si="4"/>
        <v>4427833</v>
      </c>
      <c r="BX23" s="287"/>
    </row>
    <row r="24" spans="2:76" ht="12.5" x14ac:dyDescent="0.25">
      <c r="B24" s="22"/>
      <c r="C24" s="22" t="s">
        <v>40</v>
      </c>
      <c r="D24" s="314">
        <v>10</v>
      </c>
      <c r="E24" s="315">
        <v>40669</v>
      </c>
      <c r="F24" s="315">
        <v>1583</v>
      </c>
      <c r="G24" s="315">
        <v>87524</v>
      </c>
      <c r="H24" s="315">
        <v>173192</v>
      </c>
      <c r="I24" s="315">
        <v>863210</v>
      </c>
      <c r="J24" s="315">
        <v>223</v>
      </c>
      <c r="K24" s="316">
        <v>187866</v>
      </c>
      <c r="L24" s="315">
        <v>3539</v>
      </c>
      <c r="M24" s="315">
        <v>50953</v>
      </c>
      <c r="N24" s="315">
        <v>9682</v>
      </c>
      <c r="O24" s="315">
        <v>286598</v>
      </c>
      <c r="P24" s="315">
        <v>6324</v>
      </c>
      <c r="Q24" s="315">
        <v>58</v>
      </c>
      <c r="R24" s="315">
        <v>691</v>
      </c>
      <c r="S24" s="315">
        <v>35</v>
      </c>
      <c r="T24" s="315"/>
      <c r="U24" s="315">
        <v>11685</v>
      </c>
      <c r="V24" s="315"/>
      <c r="W24" s="315">
        <v>21245</v>
      </c>
      <c r="X24" s="315"/>
      <c r="Y24" s="315"/>
      <c r="Z24" s="315"/>
      <c r="AA24" s="315"/>
      <c r="AB24" s="315"/>
      <c r="AC24" s="315"/>
      <c r="AD24" s="315"/>
      <c r="AE24" s="315">
        <v>408288</v>
      </c>
      <c r="AF24" s="315">
        <v>97818</v>
      </c>
      <c r="AG24" s="315">
        <v>716</v>
      </c>
      <c r="AH24" s="317">
        <f t="shared" si="0"/>
        <v>2251909</v>
      </c>
      <c r="AI24" s="314">
        <v>56</v>
      </c>
      <c r="AJ24" s="315">
        <v>12170</v>
      </c>
      <c r="AK24" s="315">
        <v>7037</v>
      </c>
      <c r="AL24" s="315">
        <v>63944</v>
      </c>
      <c r="AM24" s="315">
        <v>2855</v>
      </c>
      <c r="AN24" s="316">
        <v>16915</v>
      </c>
      <c r="AO24" s="316">
        <v>78</v>
      </c>
      <c r="AP24" s="315">
        <v>13565</v>
      </c>
      <c r="AQ24" s="315">
        <v>745</v>
      </c>
      <c r="AR24" s="316">
        <v>27468</v>
      </c>
      <c r="AS24" s="316"/>
      <c r="AT24" s="318">
        <v>42282</v>
      </c>
      <c r="AU24" s="317">
        <f t="shared" si="1"/>
        <v>187115</v>
      </c>
      <c r="AV24" s="314">
        <v>88</v>
      </c>
      <c r="AW24" s="319">
        <v>73523</v>
      </c>
      <c r="AX24" s="315">
        <v>87582</v>
      </c>
      <c r="AY24" s="315">
        <v>303234</v>
      </c>
      <c r="AZ24" s="315">
        <v>51903</v>
      </c>
      <c r="BA24" s="316">
        <v>19735</v>
      </c>
      <c r="BB24" s="315">
        <v>8027</v>
      </c>
      <c r="BC24" s="315">
        <v>386398</v>
      </c>
      <c r="BD24" s="315"/>
      <c r="BE24" s="315"/>
      <c r="BF24" s="315"/>
      <c r="BG24" s="315"/>
      <c r="BH24" s="315">
        <v>174944</v>
      </c>
      <c r="BI24" s="317">
        <f t="shared" si="2"/>
        <v>1105434</v>
      </c>
      <c r="BJ24" s="314">
        <v>152</v>
      </c>
      <c r="BK24" s="315">
        <v>36109</v>
      </c>
      <c r="BL24" s="315">
        <v>28135</v>
      </c>
      <c r="BM24" s="315">
        <v>197411</v>
      </c>
      <c r="BN24" s="316">
        <v>18062</v>
      </c>
      <c r="BO24" s="315">
        <v>14381</v>
      </c>
      <c r="BP24" s="315">
        <v>1589</v>
      </c>
      <c r="BQ24" s="315">
        <v>387979</v>
      </c>
      <c r="BR24" s="315"/>
      <c r="BS24" s="320">
        <v>152356</v>
      </c>
      <c r="BT24" s="317">
        <f t="shared" si="3"/>
        <v>836174</v>
      </c>
      <c r="BU24" s="321">
        <v>93014</v>
      </c>
      <c r="BV24" s="317">
        <f t="shared" si="5"/>
        <v>93014</v>
      </c>
      <c r="BW24" s="317">
        <f t="shared" si="4"/>
        <v>4473646</v>
      </c>
      <c r="BX24" s="287"/>
    </row>
    <row r="25" spans="2:76" ht="12.5" x14ac:dyDescent="0.25">
      <c r="B25" s="22"/>
      <c r="C25" s="22" t="s">
        <v>41</v>
      </c>
      <c r="D25" s="314">
        <v>10</v>
      </c>
      <c r="E25" s="315">
        <v>40907</v>
      </c>
      <c r="F25" s="315">
        <v>1474</v>
      </c>
      <c r="G25" s="315">
        <v>86880</v>
      </c>
      <c r="H25" s="315">
        <v>171820</v>
      </c>
      <c r="I25" s="315">
        <v>764403</v>
      </c>
      <c r="J25" s="315">
        <v>227</v>
      </c>
      <c r="K25" s="316">
        <v>188938</v>
      </c>
      <c r="L25" s="315">
        <v>3478</v>
      </c>
      <c r="M25" s="315">
        <v>52562</v>
      </c>
      <c r="N25" s="315">
        <v>9797</v>
      </c>
      <c r="O25" s="315">
        <v>283302</v>
      </c>
      <c r="P25" s="315">
        <v>6334</v>
      </c>
      <c r="Q25" s="315">
        <v>58</v>
      </c>
      <c r="R25" s="315">
        <v>686</v>
      </c>
      <c r="S25" s="315">
        <v>35</v>
      </c>
      <c r="T25" s="315"/>
      <c r="U25" s="315">
        <v>11133</v>
      </c>
      <c r="V25" s="315"/>
      <c r="W25" s="315">
        <v>23100</v>
      </c>
      <c r="X25" s="315"/>
      <c r="Y25" s="315"/>
      <c r="Z25" s="315"/>
      <c r="AA25" s="315"/>
      <c r="AB25" s="315"/>
      <c r="AC25" s="315"/>
      <c r="AD25" s="315"/>
      <c r="AE25" s="315">
        <v>414152</v>
      </c>
      <c r="AF25" s="315">
        <v>99508</v>
      </c>
      <c r="AG25" s="315">
        <v>724</v>
      </c>
      <c r="AH25" s="317">
        <f t="shared" si="0"/>
        <v>2159528</v>
      </c>
      <c r="AI25" s="314">
        <v>52</v>
      </c>
      <c r="AJ25" s="315">
        <v>12050</v>
      </c>
      <c r="AK25" s="315">
        <v>6611</v>
      </c>
      <c r="AL25" s="315">
        <v>86326</v>
      </c>
      <c r="AM25" s="315">
        <v>2800</v>
      </c>
      <c r="AN25" s="316">
        <v>16767</v>
      </c>
      <c r="AO25" s="316">
        <v>78</v>
      </c>
      <c r="AP25" s="315">
        <v>13675</v>
      </c>
      <c r="AQ25" s="315">
        <v>734</v>
      </c>
      <c r="AR25" s="316">
        <v>27386</v>
      </c>
      <c r="AS25" s="316"/>
      <c r="AT25" s="318">
        <v>42279</v>
      </c>
      <c r="AU25" s="317">
        <f t="shared" si="1"/>
        <v>208758</v>
      </c>
      <c r="AV25" s="314">
        <v>80</v>
      </c>
      <c r="AW25" s="319">
        <v>72367</v>
      </c>
      <c r="AX25" s="315">
        <v>88345</v>
      </c>
      <c r="AY25" s="315">
        <v>364906</v>
      </c>
      <c r="AZ25" s="315">
        <v>51971</v>
      </c>
      <c r="BA25" s="316">
        <v>19550</v>
      </c>
      <c r="BB25" s="315">
        <v>7945</v>
      </c>
      <c r="BC25" s="315">
        <v>385061</v>
      </c>
      <c r="BD25" s="315"/>
      <c r="BE25" s="315"/>
      <c r="BF25" s="315"/>
      <c r="BG25" s="315"/>
      <c r="BH25" s="315">
        <v>178730</v>
      </c>
      <c r="BI25" s="317">
        <f t="shared" si="2"/>
        <v>1168955</v>
      </c>
      <c r="BJ25" s="314">
        <v>133</v>
      </c>
      <c r="BK25" s="315">
        <v>35707</v>
      </c>
      <c r="BL25" s="315">
        <v>27319</v>
      </c>
      <c r="BM25" s="315">
        <v>207441</v>
      </c>
      <c r="BN25" s="316">
        <v>17774</v>
      </c>
      <c r="BO25" s="315">
        <v>14331</v>
      </c>
      <c r="BP25" s="315">
        <v>1576</v>
      </c>
      <c r="BQ25" s="315">
        <v>383940</v>
      </c>
      <c r="BR25" s="315"/>
      <c r="BS25" s="320">
        <v>152006</v>
      </c>
      <c r="BT25" s="317">
        <f t="shared" si="3"/>
        <v>840227</v>
      </c>
      <c r="BU25" s="321">
        <v>95475</v>
      </c>
      <c r="BV25" s="317">
        <f t="shared" si="5"/>
        <v>95475</v>
      </c>
      <c r="BW25" s="317">
        <f t="shared" si="4"/>
        <v>4472943</v>
      </c>
      <c r="BX25" s="287"/>
    </row>
    <row r="26" spans="2:76" ht="12.5" x14ac:dyDescent="0.25">
      <c r="B26" s="22"/>
      <c r="C26" s="22" t="s">
        <v>42</v>
      </c>
      <c r="D26" s="314">
        <v>10</v>
      </c>
      <c r="E26" s="315">
        <v>41397</v>
      </c>
      <c r="F26" s="315">
        <v>1353</v>
      </c>
      <c r="G26" s="315">
        <v>86918</v>
      </c>
      <c r="H26" s="315">
        <v>171436</v>
      </c>
      <c r="I26" s="315">
        <v>718984</v>
      </c>
      <c r="J26" s="315">
        <v>231</v>
      </c>
      <c r="K26" s="316">
        <v>190141</v>
      </c>
      <c r="L26" s="315">
        <v>3323</v>
      </c>
      <c r="M26" s="315">
        <v>53391</v>
      </c>
      <c r="N26" s="315">
        <v>9864</v>
      </c>
      <c r="O26" s="315">
        <v>277647</v>
      </c>
      <c r="P26" s="315">
        <v>6414</v>
      </c>
      <c r="Q26" s="315">
        <v>59</v>
      </c>
      <c r="R26" s="315">
        <v>697</v>
      </c>
      <c r="S26" s="315">
        <v>35</v>
      </c>
      <c r="T26" s="315"/>
      <c r="U26" s="315">
        <v>10720</v>
      </c>
      <c r="V26" s="315"/>
      <c r="W26" s="315">
        <v>26543</v>
      </c>
      <c r="X26" s="315"/>
      <c r="Y26" s="315"/>
      <c r="Z26" s="315"/>
      <c r="AA26" s="315"/>
      <c r="AB26" s="315"/>
      <c r="AC26" s="315"/>
      <c r="AD26" s="315"/>
      <c r="AE26" s="315">
        <v>418083</v>
      </c>
      <c r="AF26" s="315">
        <v>100233</v>
      </c>
      <c r="AG26" s="315">
        <v>728</v>
      </c>
      <c r="AH26" s="317">
        <f t="shared" si="0"/>
        <v>2118207</v>
      </c>
      <c r="AI26" s="314">
        <v>49</v>
      </c>
      <c r="AJ26" s="315">
        <v>11959</v>
      </c>
      <c r="AK26" s="315">
        <v>6534</v>
      </c>
      <c r="AL26" s="315">
        <v>94724</v>
      </c>
      <c r="AM26" s="315">
        <v>2774</v>
      </c>
      <c r="AN26" s="316">
        <v>16640</v>
      </c>
      <c r="AO26" s="316">
        <v>78</v>
      </c>
      <c r="AP26" s="315">
        <v>13414</v>
      </c>
      <c r="AQ26" s="315">
        <v>729</v>
      </c>
      <c r="AR26" s="316">
        <v>27171</v>
      </c>
      <c r="AS26" s="316"/>
      <c r="AT26" s="318">
        <v>42343</v>
      </c>
      <c r="AU26" s="317">
        <f t="shared" si="1"/>
        <v>216415</v>
      </c>
      <c r="AV26" s="314">
        <v>76</v>
      </c>
      <c r="AW26" s="319">
        <v>71379</v>
      </c>
      <c r="AX26" s="315">
        <v>89241</v>
      </c>
      <c r="AY26" s="315">
        <v>387743</v>
      </c>
      <c r="AZ26" s="315">
        <v>51918</v>
      </c>
      <c r="BA26" s="316">
        <v>19157</v>
      </c>
      <c r="BB26" s="315">
        <v>7886</v>
      </c>
      <c r="BC26" s="315">
        <v>382060</v>
      </c>
      <c r="BD26" s="315"/>
      <c r="BE26" s="315"/>
      <c r="BF26" s="315"/>
      <c r="BG26" s="315"/>
      <c r="BH26" s="315">
        <v>180589</v>
      </c>
      <c r="BI26" s="317">
        <f t="shared" si="2"/>
        <v>1190049</v>
      </c>
      <c r="BJ26" s="314">
        <v>124</v>
      </c>
      <c r="BK26" s="315">
        <v>35386</v>
      </c>
      <c r="BL26" s="315">
        <v>26662</v>
      </c>
      <c r="BM26" s="315">
        <v>219573</v>
      </c>
      <c r="BN26" s="316">
        <v>17424</v>
      </c>
      <c r="BO26" s="315">
        <v>13927</v>
      </c>
      <c r="BP26" s="315">
        <v>1576</v>
      </c>
      <c r="BQ26" s="315">
        <v>376678</v>
      </c>
      <c r="BR26" s="315"/>
      <c r="BS26" s="320">
        <v>149575</v>
      </c>
      <c r="BT26" s="317">
        <f t="shared" si="3"/>
        <v>840925</v>
      </c>
      <c r="BU26" s="321">
        <v>97242</v>
      </c>
      <c r="BV26" s="317">
        <f t="shared" si="5"/>
        <v>97242</v>
      </c>
      <c r="BW26" s="317">
        <f t="shared" si="4"/>
        <v>4462838</v>
      </c>
      <c r="BX26" s="287"/>
    </row>
    <row r="27" spans="2:76" ht="12.5" x14ac:dyDescent="0.25">
      <c r="B27" s="22"/>
      <c r="C27" s="22" t="s">
        <v>43</v>
      </c>
      <c r="D27" s="314">
        <v>10</v>
      </c>
      <c r="E27" s="315">
        <v>42126</v>
      </c>
      <c r="F27" s="315">
        <v>1260</v>
      </c>
      <c r="G27" s="315">
        <v>86989</v>
      </c>
      <c r="H27" s="315">
        <v>170134</v>
      </c>
      <c r="I27" s="315">
        <v>718736</v>
      </c>
      <c r="J27" s="315">
        <v>233</v>
      </c>
      <c r="K27" s="316">
        <v>191280</v>
      </c>
      <c r="L27" s="315">
        <v>3272</v>
      </c>
      <c r="M27" s="315">
        <v>54223</v>
      </c>
      <c r="N27" s="315">
        <v>9956</v>
      </c>
      <c r="O27" s="315">
        <v>275075</v>
      </c>
      <c r="P27" s="315">
        <v>6473</v>
      </c>
      <c r="Q27" s="315">
        <v>59</v>
      </c>
      <c r="R27" s="315">
        <v>696</v>
      </c>
      <c r="S27" s="315">
        <v>35</v>
      </c>
      <c r="T27" s="315"/>
      <c r="U27" s="315">
        <v>10274</v>
      </c>
      <c r="V27" s="315"/>
      <c r="W27" s="315">
        <v>28671</v>
      </c>
      <c r="X27" s="315"/>
      <c r="Y27" s="315"/>
      <c r="Z27" s="315"/>
      <c r="AA27" s="315"/>
      <c r="AB27" s="315"/>
      <c r="AC27" s="315"/>
      <c r="AD27" s="315"/>
      <c r="AE27" s="315">
        <v>423112</v>
      </c>
      <c r="AF27" s="315">
        <v>101271</v>
      </c>
      <c r="AG27" s="315">
        <v>734</v>
      </c>
      <c r="AH27" s="317">
        <f t="shared" si="0"/>
        <v>2124619</v>
      </c>
      <c r="AI27" s="314">
        <v>46</v>
      </c>
      <c r="AJ27" s="315">
        <v>11868</v>
      </c>
      <c r="AK27" s="315">
        <v>6360</v>
      </c>
      <c r="AL27" s="315">
        <v>92535</v>
      </c>
      <c r="AM27" s="315">
        <v>2746</v>
      </c>
      <c r="AN27" s="316">
        <v>16433</v>
      </c>
      <c r="AO27" s="316">
        <v>78</v>
      </c>
      <c r="AP27" s="315">
        <v>13415</v>
      </c>
      <c r="AQ27" s="315">
        <v>730</v>
      </c>
      <c r="AR27" s="316">
        <v>27100</v>
      </c>
      <c r="AS27" s="316"/>
      <c r="AT27" s="318">
        <v>40424</v>
      </c>
      <c r="AU27" s="317">
        <f t="shared" si="1"/>
        <v>211735</v>
      </c>
      <c r="AV27" s="314">
        <v>64</v>
      </c>
      <c r="AW27" s="319">
        <v>70453</v>
      </c>
      <c r="AX27" s="315">
        <v>89488</v>
      </c>
      <c r="AY27" s="315">
        <v>386230</v>
      </c>
      <c r="AZ27" s="315">
        <v>51901</v>
      </c>
      <c r="BA27" s="316">
        <v>18975</v>
      </c>
      <c r="BB27" s="315">
        <v>7825</v>
      </c>
      <c r="BC27" s="315">
        <v>382377</v>
      </c>
      <c r="BD27" s="315"/>
      <c r="BE27" s="315"/>
      <c r="BF27" s="315"/>
      <c r="BG27" s="315"/>
      <c r="BH27" s="315">
        <v>181725</v>
      </c>
      <c r="BI27" s="317">
        <f t="shared" si="2"/>
        <v>1189038</v>
      </c>
      <c r="BJ27" s="314">
        <v>115</v>
      </c>
      <c r="BK27" s="315">
        <v>35040</v>
      </c>
      <c r="BL27" s="315">
        <v>26477</v>
      </c>
      <c r="BM27" s="315">
        <v>218312</v>
      </c>
      <c r="BN27" s="316">
        <v>17032</v>
      </c>
      <c r="BO27" s="315">
        <v>13698</v>
      </c>
      <c r="BP27" s="315">
        <v>1569</v>
      </c>
      <c r="BQ27" s="315">
        <v>373194</v>
      </c>
      <c r="BR27" s="315"/>
      <c r="BS27" s="320">
        <v>150280</v>
      </c>
      <c r="BT27" s="317">
        <f t="shared" si="3"/>
        <v>835717</v>
      </c>
      <c r="BU27" s="321">
        <v>98733</v>
      </c>
      <c r="BV27" s="317">
        <f t="shared" si="5"/>
        <v>98733</v>
      </c>
      <c r="BW27" s="317">
        <f t="shared" si="4"/>
        <v>4459842</v>
      </c>
      <c r="BX27" s="287"/>
    </row>
    <row r="28" spans="2:76" ht="12.5" x14ac:dyDescent="0.25">
      <c r="B28" s="22"/>
      <c r="C28" s="22" t="s">
        <v>32</v>
      </c>
      <c r="D28" s="314">
        <v>10</v>
      </c>
      <c r="E28" s="315">
        <v>42381</v>
      </c>
      <c r="F28" s="315">
        <v>1212</v>
      </c>
      <c r="G28" s="315">
        <v>87232</v>
      </c>
      <c r="H28" s="315">
        <v>171738</v>
      </c>
      <c r="I28" s="315">
        <v>725618</v>
      </c>
      <c r="J28" s="315">
        <v>230</v>
      </c>
      <c r="K28" s="316">
        <v>192392</v>
      </c>
      <c r="L28" s="315">
        <v>3235</v>
      </c>
      <c r="M28" s="315">
        <v>54238</v>
      </c>
      <c r="N28" s="315">
        <v>10043</v>
      </c>
      <c r="O28" s="315">
        <v>272467</v>
      </c>
      <c r="P28" s="315">
        <v>6466</v>
      </c>
      <c r="Q28" s="315">
        <v>59</v>
      </c>
      <c r="R28" s="315">
        <v>699</v>
      </c>
      <c r="S28" s="315">
        <v>35</v>
      </c>
      <c r="T28" s="315"/>
      <c r="U28" s="315">
        <v>9876</v>
      </c>
      <c r="V28" s="315"/>
      <c r="W28" s="315">
        <v>30925</v>
      </c>
      <c r="X28" s="315"/>
      <c r="Y28" s="315"/>
      <c r="Z28" s="315"/>
      <c r="AA28" s="315"/>
      <c r="AB28" s="315"/>
      <c r="AC28" s="315"/>
      <c r="AD28" s="315"/>
      <c r="AE28" s="315">
        <v>428660</v>
      </c>
      <c r="AF28" s="315">
        <v>102569</v>
      </c>
      <c r="AG28" s="315">
        <v>734</v>
      </c>
      <c r="AH28" s="317">
        <f t="shared" si="0"/>
        <v>2140819</v>
      </c>
      <c r="AI28" s="314">
        <v>42</v>
      </c>
      <c r="AJ28" s="315">
        <v>11765</v>
      </c>
      <c r="AK28" s="315">
        <v>6179</v>
      </c>
      <c r="AL28" s="315">
        <v>92044</v>
      </c>
      <c r="AM28" s="315">
        <v>2723</v>
      </c>
      <c r="AN28" s="316">
        <v>16297</v>
      </c>
      <c r="AO28" s="316">
        <v>78</v>
      </c>
      <c r="AP28" s="315">
        <v>13328</v>
      </c>
      <c r="AQ28" s="315">
        <v>722</v>
      </c>
      <c r="AR28" s="316">
        <v>27089</v>
      </c>
      <c r="AS28" s="316"/>
      <c r="AT28" s="318">
        <v>36710</v>
      </c>
      <c r="AU28" s="317">
        <f t="shared" si="1"/>
        <v>206977</v>
      </c>
      <c r="AV28" s="314">
        <v>59</v>
      </c>
      <c r="AW28" s="319">
        <v>69582</v>
      </c>
      <c r="AX28" s="315">
        <v>90632</v>
      </c>
      <c r="AY28" s="315">
        <v>387565</v>
      </c>
      <c r="AZ28" s="315">
        <v>51777</v>
      </c>
      <c r="BA28" s="316">
        <v>18852</v>
      </c>
      <c r="BB28" s="315">
        <v>7767</v>
      </c>
      <c r="BC28" s="315">
        <v>382461</v>
      </c>
      <c r="BD28" s="315"/>
      <c r="BE28" s="315"/>
      <c r="BF28" s="315"/>
      <c r="BG28" s="315"/>
      <c r="BH28" s="315">
        <v>181955</v>
      </c>
      <c r="BI28" s="317">
        <f t="shared" si="2"/>
        <v>1190650</v>
      </c>
      <c r="BJ28" s="314">
        <v>111</v>
      </c>
      <c r="BK28" s="315">
        <v>34727</v>
      </c>
      <c r="BL28" s="315">
        <v>26567</v>
      </c>
      <c r="BM28" s="315">
        <v>207700</v>
      </c>
      <c r="BN28" s="316">
        <v>16690</v>
      </c>
      <c r="BO28" s="315">
        <v>13671</v>
      </c>
      <c r="BP28" s="315">
        <v>1563</v>
      </c>
      <c r="BQ28" s="315">
        <v>369585</v>
      </c>
      <c r="BR28" s="315"/>
      <c r="BS28" s="320">
        <v>153130</v>
      </c>
      <c r="BT28" s="317">
        <f t="shared" si="3"/>
        <v>823744</v>
      </c>
      <c r="BU28" s="321">
        <v>99641</v>
      </c>
      <c r="BV28" s="317">
        <f t="shared" si="5"/>
        <v>99641</v>
      </c>
      <c r="BW28" s="317">
        <f t="shared" si="4"/>
        <v>4461831</v>
      </c>
      <c r="BX28" s="287"/>
    </row>
    <row r="29" spans="2:76" ht="12.5" x14ac:dyDescent="0.25">
      <c r="B29" s="34"/>
      <c r="C29" s="22" t="s">
        <v>33</v>
      </c>
      <c r="D29" s="314">
        <v>10</v>
      </c>
      <c r="E29" s="315">
        <v>42208</v>
      </c>
      <c r="F29" s="315">
        <v>1148</v>
      </c>
      <c r="G29" s="315">
        <v>87751</v>
      </c>
      <c r="H29" s="315">
        <v>172572</v>
      </c>
      <c r="I29" s="315">
        <v>722398</v>
      </c>
      <c r="J29" s="315">
        <v>240</v>
      </c>
      <c r="K29" s="316">
        <v>193021</v>
      </c>
      <c r="L29" s="315">
        <v>3213</v>
      </c>
      <c r="M29" s="315">
        <v>55571</v>
      </c>
      <c r="N29" s="315">
        <v>10131</v>
      </c>
      <c r="O29" s="315">
        <v>284325</v>
      </c>
      <c r="P29" s="315">
        <v>6505</v>
      </c>
      <c r="Q29" s="315">
        <v>59</v>
      </c>
      <c r="R29" s="315">
        <v>698</v>
      </c>
      <c r="S29" s="315">
        <v>35</v>
      </c>
      <c r="T29" s="315"/>
      <c r="U29" s="315">
        <v>9444</v>
      </c>
      <c r="V29" s="315">
        <v>3</v>
      </c>
      <c r="W29" s="315">
        <v>32355</v>
      </c>
      <c r="X29" s="315"/>
      <c r="Y29" s="315"/>
      <c r="Z29" s="315"/>
      <c r="AA29" s="315"/>
      <c r="AB29" s="315"/>
      <c r="AC29" s="315"/>
      <c r="AD29" s="315"/>
      <c r="AE29" s="315">
        <v>434779</v>
      </c>
      <c r="AF29" s="315">
        <v>103203</v>
      </c>
      <c r="AG29" s="315">
        <v>735</v>
      </c>
      <c r="AH29" s="317">
        <f t="shared" si="0"/>
        <v>2160404</v>
      </c>
      <c r="AI29" s="314">
        <v>38</v>
      </c>
      <c r="AJ29" s="315">
        <v>11661</v>
      </c>
      <c r="AK29" s="315">
        <v>5985</v>
      </c>
      <c r="AL29" s="315">
        <v>92020</v>
      </c>
      <c r="AM29" s="315">
        <v>2697</v>
      </c>
      <c r="AN29" s="316">
        <v>16198</v>
      </c>
      <c r="AO29" s="316">
        <v>78</v>
      </c>
      <c r="AP29" s="315">
        <v>13453</v>
      </c>
      <c r="AQ29" s="315">
        <v>716</v>
      </c>
      <c r="AR29" s="316">
        <v>27363</v>
      </c>
      <c r="AS29" s="316"/>
      <c r="AT29" s="318">
        <v>36720</v>
      </c>
      <c r="AU29" s="317">
        <f t="shared" si="1"/>
        <v>206929</v>
      </c>
      <c r="AV29" s="314">
        <v>56</v>
      </c>
      <c r="AW29" s="319">
        <v>68781</v>
      </c>
      <c r="AX29" s="315">
        <v>90650</v>
      </c>
      <c r="AY29" s="315">
        <v>387663</v>
      </c>
      <c r="AZ29" s="315">
        <v>51508</v>
      </c>
      <c r="BA29" s="316">
        <v>18534</v>
      </c>
      <c r="BB29" s="315">
        <v>7751</v>
      </c>
      <c r="BC29" s="315">
        <v>397967</v>
      </c>
      <c r="BD29" s="315"/>
      <c r="BE29" s="315"/>
      <c r="BF29" s="315"/>
      <c r="BG29" s="315"/>
      <c r="BH29" s="315">
        <v>183327</v>
      </c>
      <c r="BI29" s="317">
        <f t="shared" si="2"/>
        <v>1206237</v>
      </c>
      <c r="BJ29" s="314">
        <v>105</v>
      </c>
      <c r="BK29" s="315">
        <v>34411</v>
      </c>
      <c r="BL29" s="315">
        <v>26728</v>
      </c>
      <c r="BM29" s="315">
        <v>207753</v>
      </c>
      <c r="BN29" s="316">
        <v>16354</v>
      </c>
      <c r="BO29" s="315">
        <v>13596</v>
      </c>
      <c r="BP29" s="315">
        <v>1557</v>
      </c>
      <c r="BQ29" s="315">
        <v>377382</v>
      </c>
      <c r="BR29" s="315"/>
      <c r="BS29" s="320">
        <v>151481</v>
      </c>
      <c r="BT29" s="317">
        <f t="shared" si="3"/>
        <v>829367</v>
      </c>
      <c r="BU29" s="321">
        <v>100764</v>
      </c>
      <c r="BV29" s="317">
        <f t="shared" si="5"/>
        <v>100764</v>
      </c>
      <c r="BW29" s="317">
        <f t="shared" si="4"/>
        <v>4503701</v>
      </c>
      <c r="BX29" s="287"/>
    </row>
    <row r="30" spans="2:76" ht="12.5" x14ac:dyDescent="0.25">
      <c r="B30" s="22"/>
      <c r="C30" s="22" t="s">
        <v>34</v>
      </c>
      <c r="D30" s="314">
        <v>10</v>
      </c>
      <c r="E30" s="315">
        <v>43039</v>
      </c>
      <c r="F30" s="315">
        <v>1102</v>
      </c>
      <c r="G30" s="315">
        <v>87617</v>
      </c>
      <c r="H30" s="315">
        <v>173595</v>
      </c>
      <c r="I30" s="315">
        <v>722305</v>
      </c>
      <c r="J30" s="315">
        <v>240</v>
      </c>
      <c r="K30" s="316">
        <v>193355</v>
      </c>
      <c r="L30" s="315">
        <v>3164</v>
      </c>
      <c r="M30" s="315">
        <v>55598</v>
      </c>
      <c r="N30" s="315">
        <v>10227</v>
      </c>
      <c r="O30" s="315">
        <v>283621</v>
      </c>
      <c r="P30" s="315">
        <v>6544</v>
      </c>
      <c r="Q30" s="315">
        <v>60</v>
      </c>
      <c r="R30" s="315">
        <v>698</v>
      </c>
      <c r="S30" s="315">
        <v>35</v>
      </c>
      <c r="T30" s="315"/>
      <c r="U30" s="315">
        <v>9165</v>
      </c>
      <c r="V30" s="315">
        <v>3</v>
      </c>
      <c r="W30" s="315">
        <v>34052</v>
      </c>
      <c r="X30" s="315"/>
      <c r="Y30" s="315"/>
      <c r="Z30" s="315"/>
      <c r="AA30" s="315"/>
      <c r="AB30" s="315"/>
      <c r="AC30" s="315"/>
      <c r="AD30" s="315"/>
      <c r="AE30" s="315">
        <v>438447</v>
      </c>
      <c r="AF30" s="315">
        <v>103853</v>
      </c>
      <c r="AG30" s="315">
        <v>736</v>
      </c>
      <c r="AH30" s="317">
        <f t="shared" si="0"/>
        <v>2167466</v>
      </c>
      <c r="AI30" s="314">
        <v>35</v>
      </c>
      <c r="AJ30" s="315">
        <v>11555</v>
      </c>
      <c r="AK30" s="315">
        <v>5434</v>
      </c>
      <c r="AL30" s="315">
        <v>91214</v>
      </c>
      <c r="AM30" s="315">
        <v>2667</v>
      </c>
      <c r="AN30" s="316">
        <v>16102</v>
      </c>
      <c r="AO30" s="316">
        <v>78</v>
      </c>
      <c r="AP30" s="315">
        <v>13484</v>
      </c>
      <c r="AQ30" s="315">
        <v>715</v>
      </c>
      <c r="AR30" s="316">
        <v>27375</v>
      </c>
      <c r="AS30" s="316"/>
      <c r="AT30" s="318">
        <v>36688</v>
      </c>
      <c r="AU30" s="317">
        <f t="shared" si="1"/>
        <v>205347</v>
      </c>
      <c r="AV30" s="314">
        <v>47</v>
      </c>
      <c r="AW30" s="319">
        <v>67865</v>
      </c>
      <c r="AX30" s="315">
        <v>91253</v>
      </c>
      <c r="AY30" s="315">
        <v>387523</v>
      </c>
      <c r="AZ30" s="315">
        <v>51402</v>
      </c>
      <c r="BA30" s="316">
        <v>18092</v>
      </c>
      <c r="BB30" s="315">
        <v>7712</v>
      </c>
      <c r="BC30" s="315">
        <v>398782</v>
      </c>
      <c r="BD30" s="315"/>
      <c r="BE30" s="315"/>
      <c r="BF30" s="315"/>
      <c r="BG30" s="315"/>
      <c r="BH30" s="315">
        <v>188715</v>
      </c>
      <c r="BI30" s="317">
        <f t="shared" si="2"/>
        <v>1211391</v>
      </c>
      <c r="BJ30" s="314">
        <v>86</v>
      </c>
      <c r="BK30" s="315">
        <v>34145</v>
      </c>
      <c r="BL30" s="315">
        <v>27107</v>
      </c>
      <c r="BM30" s="315">
        <v>204893</v>
      </c>
      <c r="BN30" s="316">
        <v>15977</v>
      </c>
      <c r="BO30" s="315">
        <v>13458</v>
      </c>
      <c r="BP30" s="315">
        <v>1543</v>
      </c>
      <c r="BQ30" s="315">
        <v>376305</v>
      </c>
      <c r="BR30" s="315"/>
      <c r="BS30" s="320">
        <v>148044</v>
      </c>
      <c r="BT30" s="317">
        <f t="shared" si="3"/>
        <v>821558</v>
      </c>
      <c r="BU30" s="321">
        <v>101507</v>
      </c>
      <c r="BV30" s="317">
        <f t="shared" si="5"/>
        <v>101507</v>
      </c>
      <c r="BW30" s="317">
        <f t="shared" si="4"/>
        <v>4507269</v>
      </c>
      <c r="BX30" s="287"/>
    </row>
    <row r="31" spans="2:76" ht="12.5" x14ac:dyDescent="0.25">
      <c r="B31" s="22"/>
      <c r="C31" s="22" t="s">
        <v>35</v>
      </c>
      <c r="D31" s="314">
        <v>10</v>
      </c>
      <c r="E31" s="315">
        <v>43350</v>
      </c>
      <c r="F31" s="315">
        <v>1024</v>
      </c>
      <c r="G31" s="315">
        <v>87751</v>
      </c>
      <c r="H31" s="315">
        <v>172884</v>
      </c>
      <c r="I31" s="315">
        <v>721622</v>
      </c>
      <c r="J31" s="315">
        <v>243</v>
      </c>
      <c r="K31" s="316">
        <v>194429</v>
      </c>
      <c r="L31" s="315">
        <v>3133</v>
      </c>
      <c r="M31" s="315">
        <v>55598</v>
      </c>
      <c r="N31" s="315">
        <v>10131</v>
      </c>
      <c r="O31" s="315">
        <v>283428</v>
      </c>
      <c r="P31" s="315">
        <v>6547</v>
      </c>
      <c r="Q31" s="315">
        <v>60</v>
      </c>
      <c r="R31" s="315">
        <v>698</v>
      </c>
      <c r="S31" s="315">
        <v>35</v>
      </c>
      <c r="T31" s="315"/>
      <c r="U31" s="315">
        <v>8964</v>
      </c>
      <c r="V31" s="315">
        <v>3</v>
      </c>
      <c r="W31" s="315">
        <v>36391</v>
      </c>
      <c r="X31" s="315"/>
      <c r="Y31" s="315"/>
      <c r="Z31" s="315"/>
      <c r="AA31" s="315"/>
      <c r="AB31" s="315"/>
      <c r="AC31" s="315"/>
      <c r="AD31" s="315"/>
      <c r="AE31" s="315">
        <v>442595</v>
      </c>
      <c r="AF31" s="315">
        <v>105202</v>
      </c>
      <c r="AG31" s="315">
        <v>736</v>
      </c>
      <c r="AH31" s="317">
        <f t="shared" si="0"/>
        <v>2174834</v>
      </c>
      <c r="AI31" s="314">
        <v>31</v>
      </c>
      <c r="AJ31" s="315">
        <v>11661</v>
      </c>
      <c r="AK31" s="315">
        <v>5718</v>
      </c>
      <c r="AL31" s="315">
        <v>89884</v>
      </c>
      <c r="AM31" s="315">
        <v>2628</v>
      </c>
      <c r="AN31" s="316">
        <v>15957</v>
      </c>
      <c r="AO31" s="316">
        <v>78</v>
      </c>
      <c r="AP31" s="315">
        <v>13484</v>
      </c>
      <c r="AQ31" s="315">
        <v>716</v>
      </c>
      <c r="AR31" s="316">
        <v>27495</v>
      </c>
      <c r="AS31" s="316"/>
      <c r="AT31" s="318">
        <v>38660</v>
      </c>
      <c r="AU31" s="317">
        <f t="shared" si="1"/>
        <v>206312</v>
      </c>
      <c r="AV31" s="314">
        <v>42</v>
      </c>
      <c r="AW31" s="319">
        <v>68781</v>
      </c>
      <c r="AX31" s="315">
        <v>92051</v>
      </c>
      <c r="AY31" s="315">
        <v>388737</v>
      </c>
      <c r="AZ31" s="315">
        <v>51145</v>
      </c>
      <c r="BA31" s="316">
        <v>18092</v>
      </c>
      <c r="BB31" s="315">
        <v>7751</v>
      </c>
      <c r="BC31" s="315">
        <v>401330</v>
      </c>
      <c r="BD31" s="315"/>
      <c r="BE31" s="315"/>
      <c r="BF31" s="315"/>
      <c r="BG31" s="315"/>
      <c r="BH31" s="315">
        <v>196701</v>
      </c>
      <c r="BI31" s="317">
        <f t="shared" si="2"/>
        <v>1224630</v>
      </c>
      <c r="BJ31" s="314">
        <v>89</v>
      </c>
      <c r="BK31" s="315">
        <v>34411</v>
      </c>
      <c r="BL31" s="315">
        <v>27910</v>
      </c>
      <c r="BM31" s="315">
        <v>201980</v>
      </c>
      <c r="BN31" s="316">
        <v>15616</v>
      </c>
      <c r="BO31" s="315">
        <v>13458</v>
      </c>
      <c r="BP31" s="315">
        <v>1557</v>
      </c>
      <c r="BQ31" s="315">
        <v>374952</v>
      </c>
      <c r="BR31" s="315"/>
      <c r="BS31" s="320">
        <v>142335</v>
      </c>
      <c r="BT31" s="317">
        <f t="shared" si="3"/>
        <v>812308</v>
      </c>
      <c r="BU31" s="321">
        <v>102877</v>
      </c>
      <c r="BV31" s="317">
        <f t="shared" si="5"/>
        <v>102877</v>
      </c>
      <c r="BW31" s="317">
        <f t="shared" si="4"/>
        <v>4520961</v>
      </c>
      <c r="BX31" s="287"/>
    </row>
    <row r="32" spans="2:76" ht="12.5" x14ac:dyDescent="0.25">
      <c r="B32" s="22"/>
      <c r="C32" s="22" t="s">
        <v>36</v>
      </c>
      <c r="D32" s="314">
        <v>10</v>
      </c>
      <c r="E32" s="315">
        <v>44001</v>
      </c>
      <c r="F32" s="315">
        <v>958</v>
      </c>
      <c r="G32" s="315">
        <v>86014</v>
      </c>
      <c r="H32" s="315">
        <v>172246</v>
      </c>
      <c r="I32" s="315">
        <v>717513</v>
      </c>
      <c r="J32" s="315">
        <v>243</v>
      </c>
      <c r="K32" s="316">
        <v>195317</v>
      </c>
      <c r="L32" s="315">
        <v>3100</v>
      </c>
      <c r="M32" s="315">
        <v>56196</v>
      </c>
      <c r="N32" s="315">
        <v>10341</v>
      </c>
      <c r="O32" s="315">
        <v>282317</v>
      </c>
      <c r="P32" s="315">
        <v>6584</v>
      </c>
      <c r="Q32" s="315">
        <v>60</v>
      </c>
      <c r="R32" s="315">
        <v>698</v>
      </c>
      <c r="S32" s="315">
        <v>35</v>
      </c>
      <c r="T32" s="315"/>
      <c r="U32" s="315">
        <v>8655</v>
      </c>
      <c r="V32" s="315">
        <v>3</v>
      </c>
      <c r="W32" s="315">
        <v>38385</v>
      </c>
      <c r="X32" s="315">
        <v>3722</v>
      </c>
      <c r="Y32" s="315"/>
      <c r="Z32" s="315"/>
      <c r="AA32" s="315"/>
      <c r="AB32" s="315"/>
      <c r="AC32" s="315"/>
      <c r="AD32" s="315"/>
      <c r="AE32" s="315">
        <v>445884</v>
      </c>
      <c r="AF32" s="315">
        <v>106008</v>
      </c>
      <c r="AG32" s="315">
        <v>758</v>
      </c>
      <c r="AH32" s="317">
        <f t="shared" si="0"/>
        <v>2179048</v>
      </c>
      <c r="AI32" s="314">
        <v>30</v>
      </c>
      <c r="AJ32" s="315">
        <v>11488</v>
      </c>
      <c r="AK32" s="315">
        <v>5566</v>
      </c>
      <c r="AL32" s="315">
        <v>89106</v>
      </c>
      <c r="AM32" s="315">
        <v>2589</v>
      </c>
      <c r="AN32" s="316">
        <v>15846</v>
      </c>
      <c r="AO32" s="316">
        <v>78</v>
      </c>
      <c r="AP32" s="315">
        <v>13393</v>
      </c>
      <c r="AQ32" s="315">
        <v>707</v>
      </c>
      <c r="AR32" s="316">
        <v>27452</v>
      </c>
      <c r="AS32" s="316"/>
      <c r="AT32" s="318">
        <v>40039</v>
      </c>
      <c r="AU32" s="317">
        <f t="shared" si="1"/>
        <v>206294</v>
      </c>
      <c r="AV32" s="314">
        <v>36</v>
      </c>
      <c r="AW32" s="319">
        <v>67631</v>
      </c>
      <c r="AX32" s="315">
        <v>92532</v>
      </c>
      <c r="AY32" s="315">
        <v>389131</v>
      </c>
      <c r="AZ32" s="315">
        <v>50821</v>
      </c>
      <c r="BA32" s="316">
        <v>17605</v>
      </c>
      <c r="BB32" s="315">
        <v>7722</v>
      </c>
      <c r="BC32" s="315">
        <v>401672</v>
      </c>
      <c r="BD32" s="315"/>
      <c r="BE32" s="315"/>
      <c r="BF32" s="315"/>
      <c r="BG32" s="315"/>
      <c r="BH32" s="315">
        <v>203800</v>
      </c>
      <c r="BI32" s="317">
        <f t="shared" si="2"/>
        <v>1230950</v>
      </c>
      <c r="BJ32" s="314">
        <v>79</v>
      </c>
      <c r="BK32" s="315">
        <v>33954</v>
      </c>
      <c r="BL32" s="315">
        <v>29217</v>
      </c>
      <c r="BM32" s="315">
        <v>200139</v>
      </c>
      <c r="BN32" s="316">
        <v>15311</v>
      </c>
      <c r="BO32" s="315">
        <v>13147</v>
      </c>
      <c r="BP32" s="315">
        <v>1538</v>
      </c>
      <c r="BQ32" s="315">
        <v>373076</v>
      </c>
      <c r="BR32" s="315"/>
      <c r="BS32" s="320">
        <v>137560</v>
      </c>
      <c r="BT32" s="317">
        <f t="shared" si="3"/>
        <v>804021</v>
      </c>
      <c r="BU32" s="321">
        <v>103214</v>
      </c>
      <c r="BV32" s="317">
        <f t="shared" si="5"/>
        <v>103214</v>
      </c>
      <c r="BW32" s="317">
        <f t="shared" si="4"/>
        <v>4523527</v>
      </c>
      <c r="BX32" s="287"/>
    </row>
    <row r="33" spans="2:77" ht="13" thickBot="1" x14ac:dyDescent="0.3">
      <c r="B33" s="27"/>
      <c r="C33" s="27" t="s">
        <v>37</v>
      </c>
      <c r="D33" s="322">
        <v>10</v>
      </c>
      <c r="E33" s="323">
        <v>44068</v>
      </c>
      <c r="F33" s="323">
        <v>867</v>
      </c>
      <c r="G33" s="323">
        <v>89202</v>
      </c>
      <c r="H33" s="323">
        <v>173049</v>
      </c>
      <c r="I33" s="323">
        <v>714844</v>
      </c>
      <c r="J33" s="323">
        <v>242</v>
      </c>
      <c r="K33" s="324">
        <v>195777</v>
      </c>
      <c r="L33" s="323">
        <v>3037</v>
      </c>
      <c r="M33" s="323">
        <v>53542</v>
      </c>
      <c r="N33" s="323">
        <v>10583</v>
      </c>
      <c r="O33" s="323">
        <v>281381</v>
      </c>
      <c r="P33" s="323">
        <v>6648</v>
      </c>
      <c r="Q33" s="323">
        <v>68</v>
      </c>
      <c r="R33" s="323">
        <v>698</v>
      </c>
      <c r="S33" s="323">
        <v>35</v>
      </c>
      <c r="T33" s="323"/>
      <c r="U33" s="323">
        <v>8481</v>
      </c>
      <c r="V33" s="323">
        <v>3</v>
      </c>
      <c r="W33" s="323">
        <v>40934</v>
      </c>
      <c r="X33" s="323">
        <v>3798</v>
      </c>
      <c r="Y33" s="323"/>
      <c r="Z33" s="323"/>
      <c r="AA33" s="323"/>
      <c r="AB33" s="323"/>
      <c r="AC33" s="323"/>
      <c r="AD33" s="323">
        <v>320</v>
      </c>
      <c r="AE33" s="323">
        <v>448114</v>
      </c>
      <c r="AF33" s="323">
        <v>106406</v>
      </c>
      <c r="AG33" s="323">
        <v>758</v>
      </c>
      <c r="AH33" s="325">
        <f t="shared" si="0"/>
        <v>2182865</v>
      </c>
      <c r="AI33" s="322">
        <v>26</v>
      </c>
      <c r="AJ33" s="323">
        <v>11366</v>
      </c>
      <c r="AK33" s="323">
        <v>5505</v>
      </c>
      <c r="AL33" s="323">
        <v>88251</v>
      </c>
      <c r="AM33" s="323">
        <v>2574</v>
      </c>
      <c r="AN33" s="324">
        <v>15745</v>
      </c>
      <c r="AO33" s="324">
        <v>78</v>
      </c>
      <c r="AP33" s="323">
        <v>12957</v>
      </c>
      <c r="AQ33" s="323">
        <v>695</v>
      </c>
      <c r="AR33" s="324">
        <v>27378</v>
      </c>
      <c r="AS33" s="324"/>
      <c r="AT33" s="326">
        <v>41227</v>
      </c>
      <c r="AU33" s="325">
        <f t="shared" si="1"/>
        <v>205802</v>
      </c>
      <c r="AV33" s="322">
        <v>27</v>
      </c>
      <c r="AW33" s="327">
        <v>66725</v>
      </c>
      <c r="AX33" s="323">
        <v>92680</v>
      </c>
      <c r="AY33" s="323">
        <v>389278</v>
      </c>
      <c r="AZ33" s="323">
        <v>50324</v>
      </c>
      <c r="BA33" s="324">
        <v>16861</v>
      </c>
      <c r="BB33" s="323">
        <v>7656</v>
      </c>
      <c r="BC33" s="323">
        <v>402395</v>
      </c>
      <c r="BD33" s="323"/>
      <c r="BE33" s="323"/>
      <c r="BF33" s="323"/>
      <c r="BG33" s="323">
        <v>1790</v>
      </c>
      <c r="BH33" s="323">
        <v>209583</v>
      </c>
      <c r="BI33" s="325">
        <f t="shared" si="2"/>
        <v>1237319</v>
      </c>
      <c r="BJ33" s="322">
        <v>45</v>
      </c>
      <c r="BK33" s="323">
        <v>33638</v>
      </c>
      <c r="BL33" s="323">
        <v>30481</v>
      </c>
      <c r="BM33" s="323">
        <v>197945</v>
      </c>
      <c r="BN33" s="324">
        <v>15055</v>
      </c>
      <c r="BO33" s="323">
        <v>12804</v>
      </c>
      <c r="BP33" s="323">
        <v>1519</v>
      </c>
      <c r="BQ33" s="323">
        <v>371206</v>
      </c>
      <c r="BR33" s="323"/>
      <c r="BS33" s="328">
        <v>132893</v>
      </c>
      <c r="BT33" s="325">
        <f t="shared" si="3"/>
        <v>795586</v>
      </c>
      <c r="BU33" s="329">
        <v>103007</v>
      </c>
      <c r="BV33" s="325">
        <f t="shared" si="5"/>
        <v>103007</v>
      </c>
      <c r="BW33" s="325">
        <f t="shared" si="4"/>
        <v>4524579</v>
      </c>
      <c r="BX33" s="287"/>
    </row>
    <row r="34" spans="2:77" ht="12.5" x14ac:dyDescent="0.25">
      <c r="B34" s="21">
        <v>2024</v>
      </c>
      <c r="C34" s="21" t="s">
        <v>38</v>
      </c>
      <c r="D34" s="306">
        <v>10</v>
      </c>
      <c r="E34" s="307">
        <v>44415</v>
      </c>
      <c r="F34" s="307">
        <v>960</v>
      </c>
      <c r="G34" s="307">
        <v>93317</v>
      </c>
      <c r="H34" s="307">
        <v>172852</v>
      </c>
      <c r="I34" s="307">
        <v>712581</v>
      </c>
      <c r="J34" s="307">
        <v>240</v>
      </c>
      <c r="K34" s="308">
        <v>196498</v>
      </c>
      <c r="L34" s="307">
        <v>3040</v>
      </c>
      <c r="M34" s="307">
        <v>54013</v>
      </c>
      <c r="N34" s="307">
        <v>10288</v>
      </c>
      <c r="O34" s="307">
        <v>281877</v>
      </c>
      <c r="P34" s="307">
        <v>6647</v>
      </c>
      <c r="Q34" s="307">
        <v>29</v>
      </c>
      <c r="R34" s="307">
        <v>799</v>
      </c>
      <c r="S34" s="307">
        <v>35</v>
      </c>
      <c r="T34" s="307">
        <v>1191</v>
      </c>
      <c r="U34" s="307">
        <v>8164</v>
      </c>
      <c r="V34" s="307">
        <v>3</v>
      </c>
      <c r="W34" s="307">
        <v>45047</v>
      </c>
      <c r="X34" s="307">
        <v>3812</v>
      </c>
      <c r="Y34" s="307"/>
      <c r="Z34" s="307"/>
      <c r="AA34" s="307"/>
      <c r="AB34" s="307"/>
      <c r="AC34" s="307"/>
      <c r="AD34" s="307">
        <v>647</v>
      </c>
      <c r="AE34" s="307">
        <v>450775</v>
      </c>
      <c r="AF34" s="307">
        <v>106236</v>
      </c>
      <c r="AG34" s="307">
        <v>757</v>
      </c>
      <c r="AH34" s="309">
        <f t="shared" si="0"/>
        <v>2194233</v>
      </c>
      <c r="AI34" s="306">
        <v>28</v>
      </c>
      <c r="AJ34" s="307">
        <v>11117</v>
      </c>
      <c r="AK34" s="307">
        <v>5434</v>
      </c>
      <c r="AL34" s="307">
        <v>87530</v>
      </c>
      <c r="AM34" s="307">
        <v>2438</v>
      </c>
      <c r="AN34" s="308">
        <v>15628</v>
      </c>
      <c r="AO34" s="308">
        <v>78</v>
      </c>
      <c r="AP34" s="307">
        <v>12955</v>
      </c>
      <c r="AQ34" s="307">
        <v>670</v>
      </c>
      <c r="AR34" s="308">
        <v>27430</v>
      </c>
      <c r="AS34" s="308"/>
      <c r="AT34" s="310">
        <v>40893</v>
      </c>
      <c r="AU34" s="309">
        <f t="shared" si="1"/>
        <v>204201</v>
      </c>
      <c r="AV34" s="306">
        <v>33</v>
      </c>
      <c r="AW34" s="311">
        <v>63323</v>
      </c>
      <c r="AX34" s="307">
        <v>91525</v>
      </c>
      <c r="AY34" s="307">
        <v>390234</v>
      </c>
      <c r="AZ34" s="307">
        <v>49915</v>
      </c>
      <c r="BA34" s="308">
        <v>16527</v>
      </c>
      <c r="BB34" s="307">
        <v>7278</v>
      </c>
      <c r="BC34" s="307">
        <v>404239</v>
      </c>
      <c r="BD34" s="307"/>
      <c r="BE34" s="307"/>
      <c r="BF34" s="307"/>
      <c r="BG34" s="307">
        <v>3354</v>
      </c>
      <c r="BH34" s="307">
        <v>213224</v>
      </c>
      <c r="BI34" s="309">
        <f t="shared" si="2"/>
        <v>1239652</v>
      </c>
      <c r="BJ34" s="306">
        <v>76</v>
      </c>
      <c r="BK34" s="307">
        <v>32774</v>
      </c>
      <c r="BL34" s="307">
        <v>31892</v>
      </c>
      <c r="BM34" s="307">
        <v>195117</v>
      </c>
      <c r="BN34" s="308">
        <v>14646</v>
      </c>
      <c r="BO34" s="307">
        <v>12671</v>
      </c>
      <c r="BP34" s="307">
        <v>1470</v>
      </c>
      <c r="BQ34" s="307">
        <v>369289</v>
      </c>
      <c r="BR34" s="307"/>
      <c r="BS34" s="312">
        <v>130077</v>
      </c>
      <c r="BT34" s="309">
        <f t="shared" si="3"/>
        <v>788012</v>
      </c>
      <c r="BU34" s="313">
        <v>102223</v>
      </c>
      <c r="BV34" s="309">
        <f t="shared" si="5"/>
        <v>102223</v>
      </c>
      <c r="BW34" s="309">
        <f t="shared" si="4"/>
        <v>4528321</v>
      </c>
      <c r="BX34" s="287"/>
      <c r="BY34" s="287"/>
    </row>
    <row r="35" spans="2:77" ht="12.5" x14ac:dyDescent="0.25">
      <c r="B35" s="22"/>
      <c r="C35" s="22" t="s">
        <v>39</v>
      </c>
      <c r="D35" s="314">
        <v>10</v>
      </c>
      <c r="E35" s="315">
        <v>44437</v>
      </c>
      <c r="F35" s="315">
        <v>865</v>
      </c>
      <c r="G35" s="315">
        <v>88756</v>
      </c>
      <c r="H35" s="315">
        <v>172825</v>
      </c>
      <c r="I35" s="315">
        <v>710401</v>
      </c>
      <c r="J35" s="315">
        <v>237</v>
      </c>
      <c r="K35" s="316">
        <v>198906</v>
      </c>
      <c r="L35" s="315">
        <v>3021</v>
      </c>
      <c r="M35" s="315">
        <v>54522</v>
      </c>
      <c r="N35" s="315">
        <v>10164</v>
      </c>
      <c r="O35" s="315">
        <v>281990</v>
      </c>
      <c r="P35" s="315">
        <v>6564</v>
      </c>
      <c r="Q35" s="315">
        <v>27</v>
      </c>
      <c r="R35" s="315">
        <v>773</v>
      </c>
      <c r="S35" s="315">
        <v>35</v>
      </c>
      <c r="T35" s="315">
        <v>1168</v>
      </c>
      <c r="U35" s="315">
        <v>8042</v>
      </c>
      <c r="V35" s="315">
        <v>3</v>
      </c>
      <c r="W35" s="315">
        <v>47607</v>
      </c>
      <c r="X35" s="315">
        <v>3899</v>
      </c>
      <c r="Y35" s="315"/>
      <c r="Z35" s="315"/>
      <c r="AA35" s="315"/>
      <c r="AB35" s="315"/>
      <c r="AC35" s="315"/>
      <c r="AD35" s="315">
        <v>1124</v>
      </c>
      <c r="AE35" s="315">
        <v>451067</v>
      </c>
      <c r="AF35" s="315">
        <v>106700</v>
      </c>
      <c r="AG35" s="315">
        <v>754</v>
      </c>
      <c r="AH35" s="317">
        <f t="shared" si="0"/>
        <v>2193897</v>
      </c>
      <c r="AI35" s="314">
        <v>22</v>
      </c>
      <c r="AJ35" s="315">
        <v>10967</v>
      </c>
      <c r="AK35" s="315">
        <v>5267</v>
      </c>
      <c r="AL35" s="315">
        <v>86656</v>
      </c>
      <c r="AM35" s="315">
        <v>2404</v>
      </c>
      <c r="AN35" s="316">
        <v>15602</v>
      </c>
      <c r="AO35" s="316">
        <v>78</v>
      </c>
      <c r="AP35" s="315">
        <v>13120</v>
      </c>
      <c r="AQ35" s="315">
        <v>640</v>
      </c>
      <c r="AR35" s="316">
        <v>27395</v>
      </c>
      <c r="AS35" s="316"/>
      <c r="AT35" s="318">
        <v>40893</v>
      </c>
      <c r="AU35" s="317">
        <f t="shared" si="1"/>
        <v>203044</v>
      </c>
      <c r="AV35" s="314">
        <v>30</v>
      </c>
      <c r="AW35" s="319">
        <v>61869</v>
      </c>
      <c r="AX35" s="315">
        <v>90854</v>
      </c>
      <c r="AY35" s="315">
        <v>391826</v>
      </c>
      <c r="AZ35" s="315">
        <v>50135</v>
      </c>
      <c r="BA35" s="316">
        <v>16267</v>
      </c>
      <c r="BB35" s="315">
        <v>7027</v>
      </c>
      <c r="BC35" s="315">
        <v>404894</v>
      </c>
      <c r="BD35" s="315"/>
      <c r="BE35" s="315"/>
      <c r="BF35" s="315"/>
      <c r="BG35" s="315">
        <v>5568</v>
      </c>
      <c r="BH35" s="315">
        <v>213224</v>
      </c>
      <c r="BI35" s="317">
        <f t="shared" si="2"/>
        <v>1241694</v>
      </c>
      <c r="BJ35" s="314">
        <v>55</v>
      </c>
      <c r="BK35" s="315">
        <v>32318</v>
      </c>
      <c r="BL35" s="315">
        <v>33212</v>
      </c>
      <c r="BM35" s="315">
        <v>192459</v>
      </c>
      <c r="BN35" s="316">
        <v>14389</v>
      </c>
      <c r="BO35" s="315">
        <v>12613</v>
      </c>
      <c r="BP35" s="315">
        <v>1437</v>
      </c>
      <c r="BQ35" s="315">
        <v>365611</v>
      </c>
      <c r="BR35" s="315"/>
      <c r="BS35" s="320">
        <v>130077</v>
      </c>
      <c r="BT35" s="317">
        <f t="shared" si="3"/>
        <v>782171</v>
      </c>
      <c r="BU35" s="321">
        <v>101916</v>
      </c>
      <c r="BV35" s="317">
        <f t="shared" si="5"/>
        <v>101916</v>
      </c>
      <c r="BW35" s="317">
        <f t="shared" si="4"/>
        <v>4522722</v>
      </c>
      <c r="BX35" s="287"/>
      <c r="BY35" s="287"/>
    </row>
    <row r="36" spans="2:77" ht="12.5" x14ac:dyDescent="0.25">
      <c r="B36" s="22"/>
      <c r="C36" s="22" t="s">
        <v>40</v>
      </c>
      <c r="D36" s="314">
        <v>10</v>
      </c>
      <c r="E36" s="315">
        <v>44449</v>
      </c>
      <c r="F36" s="315">
        <v>824</v>
      </c>
      <c r="G36" s="315">
        <v>88919</v>
      </c>
      <c r="H36" s="315">
        <v>174076</v>
      </c>
      <c r="I36" s="315">
        <v>712770</v>
      </c>
      <c r="J36" s="315">
        <v>242</v>
      </c>
      <c r="K36" s="316">
        <v>208351</v>
      </c>
      <c r="L36" s="315">
        <v>2975</v>
      </c>
      <c r="M36" s="315">
        <v>56162</v>
      </c>
      <c r="N36" s="315">
        <v>10287</v>
      </c>
      <c r="O36" s="315">
        <v>283925</v>
      </c>
      <c r="P36" s="315">
        <v>6647</v>
      </c>
      <c r="Q36" s="315">
        <v>27</v>
      </c>
      <c r="R36" s="315">
        <v>788</v>
      </c>
      <c r="S36" s="315">
        <v>35</v>
      </c>
      <c r="T36" s="315">
        <v>1137</v>
      </c>
      <c r="U36" s="315">
        <v>7891</v>
      </c>
      <c r="V36" s="315">
        <v>3</v>
      </c>
      <c r="W36" s="315">
        <v>50423</v>
      </c>
      <c r="X36" s="315">
        <v>3955</v>
      </c>
      <c r="Y36" s="315"/>
      <c r="Z36" s="315"/>
      <c r="AA36" s="315"/>
      <c r="AB36" s="315"/>
      <c r="AC36" s="315"/>
      <c r="AD36" s="315">
        <v>1774</v>
      </c>
      <c r="AE36" s="315">
        <v>458062</v>
      </c>
      <c r="AF36" s="315">
        <v>107834</v>
      </c>
      <c r="AG36" s="315">
        <v>752</v>
      </c>
      <c r="AH36" s="317">
        <f t="shared" si="0"/>
        <v>2222318</v>
      </c>
      <c r="AI36" s="314">
        <v>21</v>
      </c>
      <c r="AJ36" s="315">
        <v>10838</v>
      </c>
      <c r="AK36" s="315">
        <v>5169</v>
      </c>
      <c r="AL36" s="315">
        <v>86085</v>
      </c>
      <c r="AM36" s="315">
        <v>2363</v>
      </c>
      <c r="AN36" s="316">
        <v>15646</v>
      </c>
      <c r="AO36" s="316">
        <v>78</v>
      </c>
      <c r="AP36" s="315">
        <v>13166</v>
      </c>
      <c r="AQ36" s="315">
        <v>639</v>
      </c>
      <c r="AR36" s="316">
        <v>27354</v>
      </c>
      <c r="AS36" s="316"/>
      <c r="AT36" s="318">
        <v>37418</v>
      </c>
      <c r="AU36" s="317">
        <f t="shared" si="1"/>
        <v>198777</v>
      </c>
      <c r="AV36" s="314">
        <v>28</v>
      </c>
      <c r="AW36" s="319">
        <v>60744</v>
      </c>
      <c r="AX36" s="315">
        <v>91995</v>
      </c>
      <c r="AY36" s="315">
        <v>393173</v>
      </c>
      <c r="AZ36" s="315">
        <v>51674</v>
      </c>
      <c r="BA36" s="316">
        <v>16132</v>
      </c>
      <c r="BB36" s="315">
        <v>6885</v>
      </c>
      <c r="BC36" s="315">
        <v>407423</v>
      </c>
      <c r="BD36" s="315"/>
      <c r="BE36" s="315"/>
      <c r="BF36" s="315"/>
      <c r="BG36" s="315">
        <v>7834</v>
      </c>
      <c r="BH36" s="315">
        <v>214877</v>
      </c>
      <c r="BI36" s="317">
        <f t="shared" si="2"/>
        <v>1250765</v>
      </c>
      <c r="BJ36" s="314">
        <v>61</v>
      </c>
      <c r="BK36" s="315">
        <v>31931</v>
      </c>
      <c r="BL36" s="315">
        <v>33909</v>
      </c>
      <c r="BM36" s="315">
        <v>189941</v>
      </c>
      <c r="BN36" s="316">
        <v>14254</v>
      </c>
      <c r="BO36" s="315">
        <v>12550</v>
      </c>
      <c r="BP36" s="315">
        <v>1409</v>
      </c>
      <c r="BQ36" s="315">
        <v>360766</v>
      </c>
      <c r="BR36" s="315"/>
      <c r="BS36" s="320">
        <v>129101</v>
      </c>
      <c r="BT36" s="317">
        <f t="shared" si="3"/>
        <v>773922</v>
      </c>
      <c r="BU36" s="321">
        <v>102277</v>
      </c>
      <c r="BV36" s="317">
        <f t="shared" si="5"/>
        <v>102277</v>
      </c>
      <c r="BW36" s="317">
        <f t="shared" si="4"/>
        <v>4548059</v>
      </c>
      <c r="BX36" s="287"/>
      <c r="BY36" s="287"/>
    </row>
    <row r="37" spans="2:77" ht="12.5" x14ac:dyDescent="0.25">
      <c r="B37" s="22"/>
      <c r="C37" s="22" t="s">
        <v>41</v>
      </c>
      <c r="D37" s="314">
        <v>9</v>
      </c>
      <c r="E37" s="315">
        <v>46586</v>
      </c>
      <c r="F37" s="315">
        <v>749</v>
      </c>
      <c r="G37" s="315">
        <v>89531</v>
      </c>
      <c r="H37" s="315">
        <v>173773</v>
      </c>
      <c r="I37" s="315">
        <v>710218</v>
      </c>
      <c r="J37" s="315">
        <v>245</v>
      </c>
      <c r="K37" s="316">
        <v>219060</v>
      </c>
      <c r="L37" s="315">
        <v>2974</v>
      </c>
      <c r="M37" s="315">
        <v>57796</v>
      </c>
      <c r="N37" s="315">
        <v>10387</v>
      </c>
      <c r="O37" s="315">
        <v>285282</v>
      </c>
      <c r="P37" s="315">
        <v>6682</v>
      </c>
      <c r="Q37" s="315">
        <v>26</v>
      </c>
      <c r="R37" s="315">
        <v>798</v>
      </c>
      <c r="S37" s="315">
        <v>35</v>
      </c>
      <c r="T37" s="315">
        <v>1127</v>
      </c>
      <c r="U37" s="315">
        <v>7710</v>
      </c>
      <c r="V37" s="315">
        <v>3</v>
      </c>
      <c r="W37" s="315">
        <v>52523</v>
      </c>
      <c r="X37" s="315">
        <v>4044</v>
      </c>
      <c r="Y37" s="315"/>
      <c r="Z37" s="315"/>
      <c r="AA37" s="315"/>
      <c r="AB37" s="315"/>
      <c r="AC37" s="315"/>
      <c r="AD37" s="315">
        <v>3058</v>
      </c>
      <c r="AE37" s="315">
        <v>463052</v>
      </c>
      <c r="AF37" s="315">
        <v>108044</v>
      </c>
      <c r="AG37" s="315">
        <v>737</v>
      </c>
      <c r="AH37" s="317">
        <f t="shared" ref="AH37" si="6">SUM(D37:AG37)</f>
        <v>2244449</v>
      </c>
      <c r="AI37" s="314">
        <v>16</v>
      </c>
      <c r="AJ37" s="315">
        <v>10723</v>
      </c>
      <c r="AK37" s="315">
        <v>4973</v>
      </c>
      <c r="AL37" s="315">
        <v>85116</v>
      </c>
      <c r="AM37" s="315">
        <v>2345</v>
      </c>
      <c r="AN37" s="316">
        <v>15729</v>
      </c>
      <c r="AO37" s="316"/>
      <c r="AP37" s="315">
        <v>13211</v>
      </c>
      <c r="AQ37" s="315">
        <v>625</v>
      </c>
      <c r="AR37" s="316">
        <v>27378</v>
      </c>
      <c r="AS37" s="316"/>
      <c r="AT37" s="318">
        <v>39734</v>
      </c>
      <c r="AU37" s="317">
        <f t="shared" ref="AU37" si="7">SUM(AI37:AT37)</f>
        <v>199850</v>
      </c>
      <c r="AV37" s="314">
        <v>25</v>
      </c>
      <c r="AW37" s="319">
        <v>59464</v>
      </c>
      <c r="AX37" s="315">
        <v>94419</v>
      </c>
      <c r="AY37" s="315">
        <v>392882</v>
      </c>
      <c r="AZ37" s="315">
        <v>54454</v>
      </c>
      <c r="BA37" s="316">
        <v>15962</v>
      </c>
      <c r="BB37" s="315">
        <v>6724</v>
      </c>
      <c r="BC37" s="315">
        <v>411226</v>
      </c>
      <c r="BD37" s="315"/>
      <c r="BE37" s="315"/>
      <c r="BF37" s="315"/>
      <c r="BG37" s="315">
        <v>10894</v>
      </c>
      <c r="BH37" s="315">
        <v>222609</v>
      </c>
      <c r="BI37" s="317">
        <f t="shared" ref="BI37" si="8">SUM(AV37:BH37)</f>
        <v>1268659</v>
      </c>
      <c r="BJ37" s="314">
        <v>60</v>
      </c>
      <c r="BK37" s="315">
        <v>31555</v>
      </c>
      <c r="BL37" s="315">
        <v>34926</v>
      </c>
      <c r="BM37" s="315">
        <v>187147</v>
      </c>
      <c r="BN37" s="316">
        <v>14064</v>
      </c>
      <c r="BO37" s="315">
        <v>12516</v>
      </c>
      <c r="BP37" s="315">
        <v>1393</v>
      </c>
      <c r="BQ37" s="315">
        <v>357131</v>
      </c>
      <c r="BR37" s="315"/>
      <c r="BS37" s="320">
        <v>123639</v>
      </c>
      <c r="BT37" s="317">
        <f t="shared" ref="BT37" si="9">SUM(BJ37:BS37)</f>
        <v>762431</v>
      </c>
      <c r="BU37" s="321">
        <v>102348</v>
      </c>
      <c r="BV37" s="317">
        <f t="shared" ref="BV37:BV46" si="10">BU37</f>
        <v>102348</v>
      </c>
      <c r="BW37" s="317">
        <f t="shared" ref="BW37:BW46" si="11">+AH37+AU37+BI37+BT37+BV37</f>
        <v>4577737</v>
      </c>
      <c r="BX37" s="287"/>
      <c r="BY37" s="287"/>
    </row>
    <row r="38" spans="2:77" ht="12.5" x14ac:dyDescent="0.25">
      <c r="B38" s="22"/>
      <c r="C38" s="22" t="s">
        <v>42</v>
      </c>
      <c r="D38" s="314">
        <v>9</v>
      </c>
      <c r="E38" s="315">
        <v>47206</v>
      </c>
      <c r="F38" s="315">
        <v>705</v>
      </c>
      <c r="G38" s="315">
        <v>90448</v>
      </c>
      <c r="H38" s="315">
        <v>172251</v>
      </c>
      <c r="I38" s="315">
        <v>706211</v>
      </c>
      <c r="J38" s="315">
        <v>254</v>
      </c>
      <c r="K38" s="316">
        <v>226946</v>
      </c>
      <c r="L38" s="315">
        <v>2944</v>
      </c>
      <c r="M38" s="315">
        <v>58412</v>
      </c>
      <c r="N38" s="315">
        <v>10471</v>
      </c>
      <c r="O38" s="315">
        <v>286056</v>
      </c>
      <c r="P38" s="315">
        <v>6697</v>
      </c>
      <c r="Q38" s="315">
        <v>26</v>
      </c>
      <c r="R38" s="315">
        <v>719</v>
      </c>
      <c r="S38" s="315">
        <v>35</v>
      </c>
      <c r="T38" s="315">
        <v>1118</v>
      </c>
      <c r="U38" s="315">
        <v>7556</v>
      </c>
      <c r="V38" s="315">
        <v>3</v>
      </c>
      <c r="W38" s="315">
        <v>54117</v>
      </c>
      <c r="X38" s="315">
        <v>4123</v>
      </c>
      <c r="Y38" s="315"/>
      <c r="Z38" s="315"/>
      <c r="AA38" s="315"/>
      <c r="AB38" s="315"/>
      <c r="AC38" s="315"/>
      <c r="AD38" s="315">
        <v>4412</v>
      </c>
      <c r="AE38" s="315">
        <v>467763</v>
      </c>
      <c r="AF38" s="315">
        <v>107842</v>
      </c>
      <c r="AG38" s="315">
        <v>729</v>
      </c>
      <c r="AH38" s="317">
        <f t="shared" ref="AH38" si="12">SUM(D38:AG38)</f>
        <v>2257053</v>
      </c>
      <c r="AI38" s="314">
        <v>14</v>
      </c>
      <c r="AJ38" s="315">
        <v>10587</v>
      </c>
      <c r="AK38" s="315">
        <v>4832</v>
      </c>
      <c r="AL38" s="315">
        <v>84341</v>
      </c>
      <c r="AM38" s="315">
        <v>2303</v>
      </c>
      <c r="AN38" s="316">
        <v>15608</v>
      </c>
      <c r="AO38" s="316">
        <v>78</v>
      </c>
      <c r="AP38" s="315">
        <v>13363</v>
      </c>
      <c r="AQ38" s="315">
        <v>618</v>
      </c>
      <c r="AR38" s="316">
        <v>27442</v>
      </c>
      <c r="AS38" s="316"/>
      <c r="AT38" s="318">
        <v>7667</v>
      </c>
      <c r="AU38" s="317">
        <f t="shared" ref="AU38" si="13">SUM(AI38:AT38)</f>
        <v>166853</v>
      </c>
      <c r="AV38" s="314">
        <v>23</v>
      </c>
      <c r="AW38" s="319">
        <v>58113</v>
      </c>
      <c r="AX38" s="315">
        <v>94869</v>
      </c>
      <c r="AY38" s="315">
        <v>390744</v>
      </c>
      <c r="AZ38" s="315">
        <v>58206</v>
      </c>
      <c r="BA38" s="316">
        <v>15775</v>
      </c>
      <c r="BB38" s="315">
        <v>6582</v>
      </c>
      <c r="BC38" s="315">
        <v>414302</v>
      </c>
      <c r="BD38" s="315"/>
      <c r="BE38" s="315"/>
      <c r="BF38" s="315"/>
      <c r="BG38" s="315">
        <v>13045</v>
      </c>
      <c r="BH38" s="315">
        <v>232255</v>
      </c>
      <c r="BI38" s="317">
        <f t="shared" ref="BI38" si="14">SUM(AV38:BH38)</f>
        <v>1283914</v>
      </c>
      <c r="BJ38" s="314">
        <v>56</v>
      </c>
      <c r="BK38" s="315">
        <v>31196</v>
      </c>
      <c r="BL38" s="315">
        <v>35251</v>
      </c>
      <c r="BM38" s="315">
        <v>184706</v>
      </c>
      <c r="BN38" s="316">
        <v>14055</v>
      </c>
      <c r="BO38" s="315">
        <v>12468</v>
      </c>
      <c r="BP38" s="315">
        <v>1369</v>
      </c>
      <c r="BQ38" s="315">
        <v>354292</v>
      </c>
      <c r="BR38" s="315"/>
      <c r="BS38" s="320">
        <v>153175</v>
      </c>
      <c r="BT38" s="317">
        <f t="shared" ref="BT38" si="15">SUM(BJ38:BS38)</f>
        <v>786568</v>
      </c>
      <c r="BU38" s="321">
        <v>101901</v>
      </c>
      <c r="BV38" s="317">
        <f t="shared" si="10"/>
        <v>101901</v>
      </c>
      <c r="BW38" s="317">
        <f t="shared" si="11"/>
        <v>4596289</v>
      </c>
      <c r="BX38" s="287"/>
      <c r="BY38" s="287"/>
    </row>
    <row r="39" spans="2:77" ht="12.5" x14ac:dyDescent="0.25">
      <c r="B39" s="22"/>
      <c r="C39" s="22" t="s">
        <v>43</v>
      </c>
      <c r="D39" s="314">
        <v>10</v>
      </c>
      <c r="E39" s="315">
        <v>48087</v>
      </c>
      <c r="F39" s="315">
        <v>665</v>
      </c>
      <c r="G39" s="315">
        <v>90933</v>
      </c>
      <c r="H39" s="315">
        <v>170633</v>
      </c>
      <c r="I39" s="315">
        <v>704221</v>
      </c>
      <c r="J39" s="315">
        <v>252</v>
      </c>
      <c r="K39" s="316">
        <v>239233</v>
      </c>
      <c r="L39" s="315">
        <v>2932</v>
      </c>
      <c r="M39" s="315">
        <v>59194</v>
      </c>
      <c r="N39" s="315">
        <v>10530</v>
      </c>
      <c r="O39" s="315">
        <v>285269</v>
      </c>
      <c r="P39" s="315">
        <v>6716</v>
      </c>
      <c r="Q39" s="315">
        <v>21</v>
      </c>
      <c r="R39" s="315">
        <v>710</v>
      </c>
      <c r="S39" s="315">
        <v>35</v>
      </c>
      <c r="T39" s="315">
        <v>1100</v>
      </c>
      <c r="U39" s="315">
        <v>7450</v>
      </c>
      <c r="V39" s="315">
        <v>3</v>
      </c>
      <c r="W39" s="315">
        <v>57655</v>
      </c>
      <c r="X39" s="315">
        <v>4255</v>
      </c>
      <c r="Y39" s="315"/>
      <c r="Z39" s="315"/>
      <c r="AA39" s="315"/>
      <c r="AB39" s="315"/>
      <c r="AC39" s="315"/>
      <c r="AD39" s="315">
        <v>4282</v>
      </c>
      <c r="AE39" s="315">
        <v>471711</v>
      </c>
      <c r="AF39" s="315">
        <v>107724</v>
      </c>
      <c r="AG39" s="315">
        <v>720</v>
      </c>
      <c r="AH39" s="317">
        <f t="shared" ref="AH39" si="16">SUM(D39:AG39)</f>
        <v>2274341</v>
      </c>
      <c r="AI39" s="314">
        <v>14</v>
      </c>
      <c r="AJ39" s="315">
        <v>10459</v>
      </c>
      <c r="AK39" s="315">
        <v>4699</v>
      </c>
      <c r="AL39" s="315">
        <v>83353</v>
      </c>
      <c r="AM39" s="315">
        <v>2273</v>
      </c>
      <c r="AN39" s="316">
        <v>15634</v>
      </c>
      <c r="AO39" s="316">
        <v>78</v>
      </c>
      <c r="AP39" s="315">
        <v>13409</v>
      </c>
      <c r="AQ39" s="315">
        <v>612</v>
      </c>
      <c r="AR39" s="316">
        <v>27609</v>
      </c>
      <c r="AS39" s="316"/>
      <c r="AT39" s="318">
        <v>45444</v>
      </c>
      <c r="AU39" s="317">
        <f t="shared" ref="AU39" si="17">SUM(AI39:AT39)</f>
        <v>203584</v>
      </c>
      <c r="AV39" s="314">
        <v>19</v>
      </c>
      <c r="AW39" s="319">
        <v>56928</v>
      </c>
      <c r="AX39" s="315">
        <v>96493</v>
      </c>
      <c r="AY39" s="315">
        <v>388136</v>
      </c>
      <c r="AZ39" s="315">
        <v>58083</v>
      </c>
      <c r="BA39" s="316">
        <v>15578</v>
      </c>
      <c r="BB39" s="315">
        <v>6461</v>
      </c>
      <c r="BC39" s="315">
        <v>415415</v>
      </c>
      <c r="BD39" s="315"/>
      <c r="BE39" s="315"/>
      <c r="BF39" s="315"/>
      <c r="BG39" s="315">
        <v>12507</v>
      </c>
      <c r="BH39" s="315">
        <v>240518</v>
      </c>
      <c r="BI39" s="317">
        <f t="shared" ref="BI39" si="18">SUM(AV39:BH39)</f>
        <v>1290138</v>
      </c>
      <c r="BJ39" s="314">
        <v>46</v>
      </c>
      <c r="BK39" s="315">
        <v>30928</v>
      </c>
      <c r="BL39" s="315">
        <v>36496</v>
      </c>
      <c r="BM39" s="315">
        <v>182146</v>
      </c>
      <c r="BN39" s="316">
        <v>13748</v>
      </c>
      <c r="BO39" s="315">
        <v>12344</v>
      </c>
      <c r="BP39" s="315">
        <v>1356</v>
      </c>
      <c r="BQ39" s="315">
        <v>350775</v>
      </c>
      <c r="BR39" s="315"/>
      <c r="BS39" s="320">
        <v>113417</v>
      </c>
      <c r="BT39" s="317">
        <f t="shared" ref="BT39" si="19">SUM(BJ39:BS39)</f>
        <v>741256</v>
      </c>
      <c r="BU39" s="321">
        <v>101521</v>
      </c>
      <c r="BV39" s="317">
        <f t="shared" si="10"/>
        <v>101521</v>
      </c>
      <c r="BW39" s="317">
        <f t="shared" si="11"/>
        <v>4610840</v>
      </c>
      <c r="BX39" s="287"/>
    </row>
    <row r="40" spans="2:77" ht="12.5" x14ac:dyDescent="0.25">
      <c r="B40" s="22"/>
      <c r="C40" s="22" t="s">
        <v>32</v>
      </c>
      <c r="D40" s="314">
        <v>10</v>
      </c>
      <c r="E40" s="315">
        <v>48796</v>
      </c>
      <c r="F40" s="315"/>
      <c r="G40" s="315">
        <v>92234</v>
      </c>
      <c r="H40" s="315">
        <v>166577</v>
      </c>
      <c r="I40" s="315">
        <v>707539</v>
      </c>
      <c r="J40" s="315">
        <v>253</v>
      </c>
      <c r="K40" s="316">
        <v>250830</v>
      </c>
      <c r="L40" s="315">
        <v>2927</v>
      </c>
      <c r="M40" s="315">
        <v>59863</v>
      </c>
      <c r="N40" s="315">
        <v>10648</v>
      </c>
      <c r="O40" s="315">
        <v>283772</v>
      </c>
      <c r="P40" s="315">
        <v>6717</v>
      </c>
      <c r="Q40" s="315">
        <v>12</v>
      </c>
      <c r="R40" s="315">
        <v>725</v>
      </c>
      <c r="S40" s="315">
        <v>35</v>
      </c>
      <c r="T40" s="315">
        <v>1142</v>
      </c>
      <c r="U40" s="315">
        <v>7235</v>
      </c>
      <c r="V40" s="315">
        <v>3</v>
      </c>
      <c r="W40" s="315">
        <v>59847</v>
      </c>
      <c r="X40" s="315">
        <v>4365</v>
      </c>
      <c r="Y40" s="315"/>
      <c r="Z40" s="315"/>
      <c r="AA40" s="315"/>
      <c r="AB40" s="315"/>
      <c r="AC40" s="315"/>
      <c r="AD40" s="315">
        <v>4001</v>
      </c>
      <c r="AE40" s="315">
        <v>476994</v>
      </c>
      <c r="AF40" s="315">
        <v>107347</v>
      </c>
      <c r="AG40" s="315">
        <v>719</v>
      </c>
      <c r="AH40" s="317">
        <f t="shared" ref="AH40" si="20">SUM(D40:AG40)</f>
        <v>2292591</v>
      </c>
      <c r="AI40" s="314"/>
      <c r="AJ40" s="315">
        <v>10302</v>
      </c>
      <c r="AK40" s="315">
        <v>4545</v>
      </c>
      <c r="AL40" s="315">
        <v>82866</v>
      </c>
      <c r="AM40" s="315">
        <v>2236</v>
      </c>
      <c r="AN40" s="316">
        <v>15688</v>
      </c>
      <c r="AO40" s="316">
        <v>78</v>
      </c>
      <c r="AP40" s="315">
        <v>13401</v>
      </c>
      <c r="AQ40" s="315">
        <v>600</v>
      </c>
      <c r="AR40" s="316">
        <v>27856</v>
      </c>
      <c r="AS40" s="316"/>
      <c r="AT40" s="318">
        <v>47319</v>
      </c>
      <c r="AU40" s="317">
        <f t="shared" ref="AU40" si="21">SUM(AI40:AT40)</f>
        <v>204891</v>
      </c>
      <c r="AV40" s="314"/>
      <c r="AW40" s="319">
        <v>55580</v>
      </c>
      <c r="AX40" s="315">
        <v>95019</v>
      </c>
      <c r="AY40" s="315">
        <v>382888</v>
      </c>
      <c r="AZ40" s="315">
        <v>59724</v>
      </c>
      <c r="BA40" s="316">
        <v>15326</v>
      </c>
      <c r="BB40" s="315">
        <v>6311</v>
      </c>
      <c r="BC40" s="315">
        <v>416249</v>
      </c>
      <c r="BD40" s="315"/>
      <c r="BE40" s="315"/>
      <c r="BF40" s="315"/>
      <c r="BG40" s="315">
        <v>11636</v>
      </c>
      <c r="BH40" s="315">
        <v>249572</v>
      </c>
      <c r="BI40" s="317">
        <f t="shared" ref="BI40" si="22">SUM(AV40:BH40)</f>
        <v>1292305</v>
      </c>
      <c r="BJ40" s="314"/>
      <c r="BK40" s="315">
        <v>30558</v>
      </c>
      <c r="BL40" s="315">
        <v>37803</v>
      </c>
      <c r="BM40" s="315">
        <v>178506</v>
      </c>
      <c r="BN40" s="316">
        <v>13592</v>
      </c>
      <c r="BO40" s="315">
        <v>12243</v>
      </c>
      <c r="BP40" s="315">
        <v>1342</v>
      </c>
      <c r="BQ40" s="315">
        <v>345266</v>
      </c>
      <c r="BR40" s="315"/>
      <c r="BS40" s="320">
        <v>109614</v>
      </c>
      <c r="BT40" s="317">
        <f t="shared" ref="BT40" si="23">SUM(BJ40:BS40)</f>
        <v>728924</v>
      </c>
      <c r="BU40" s="321">
        <v>101349</v>
      </c>
      <c r="BV40" s="317">
        <f t="shared" si="10"/>
        <v>101349</v>
      </c>
      <c r="BW40" s="317">
        <f t="shared" si="11"/>
        <v>4620060</v>
      </c>
      <c r="BX40" s="287"/>
    </row>
    <row r="41" spans="2:77" ht="12.5" x14ac:dyDescent="0.25">
      <c r="B41" s="22"/>
      <c r="C41" s="22" t="s">
        <v>33</v>
      </c>
      <c r="D41" s="314">
        <v>10</v>
      </c>
      <c r="E41" s="315">
        <v>49425</v>
      </c>
      <c r="F41" s="315"/>
      <c r="G41" s="315">
        <v>93101</v>
      </c>
      <c r="H41" s="315">
        <v>165589</v>
      </c>
      <c r="I41" s="315">
        <v>710974</v>
      </c>
      <c r="J41" s="315">
        <v>249</v>
      </c>
      <c r="K41" s="316">
        <v>260507</v>
      </c>
      <c r="L41" s="315">
        <v>2870</v>
      </c>
      <c r="M41" s="315">
        <v>61647</v>
      </c>
      <c r="N41" s="315">
        <v>10703</v>
      </c>
      <c r="O41" s="315">
        <v>284344</v>
      </c>
      <c r="P41" s="315">
        <v>6688</v>
      </c>
      <c r="Q41" s="315">
        <v>12</v>
      </c>
      <c r="R41" s="315">
        <v>718</v>
      </c>
      <c r="S41" s="315">
        <v>35</v>
      </c>
      <c r="T41" s="315">
        <v>1151</v>
      </c>
      <c r="U41" s="315">
        <v>7153</v>
      </c>
      <c r="V41" s="315">
        <v>3</v>
      </c>
      <c r="W41" s="315">
        <v>64631</v>
      </c>
      <c r="X41" s="315">
        <v>4504</v>
      </c>
      <c r="Y41" s="315"/>
      <c r="Z41" s="315"/>
      <c r="AA41" s="315"/>
      <c r="AB41" s="315"/>
      <c r="AC41" s="315"/>
      <c r="AD41" s="315">
        <v>9205</v>
      </c>
      <c r="AE41" s="315">
        <v>482219</v>
      </c>
      <c r="AF41" s="315">
        <v>106773</v>
      </c>
      <c r="AG41" s="315">
        <v>726</v>
      </c>
      <c r="AH41" s="317">
        <f t="shared" ref="AH41" si="24">SUM(D41:AG41)</f>
        <v>2323237</v>
      </c>
      <c r="AI41" s="314"/>
      <c r="AJ41" s="315">
        <v>10170</v>
      </c>
      <c r="AK41" s="315">
        <v>4387</v>
      </c>
      <c r="AL41" s="315">
        <v>82344</v>
      </c>
      <c r="AM41" s="315">
        <v>2218</v>
      </c>
      <c r="AN41" s="316">
        <v>15652</v>
      </c>
      <c r="AO41" s="316">
        <v>78</v>
      </c>
      <c r="AP41" s="315">
        <v>12473</v>
      </c>
      <c r="AQ41" s="315">
        <v>589</v>
      </c>
      <c r="AR41" s="316">
        <v>28111</v>
      </c>
      <c r="AS41" s="316"/>
      <c r="AT41" s="318">
        <v>47922</v>
      </c>
      <c r="AU41" s="317">
        <f t="shared" ref="AU41" si="25">SUM(AI41:AT41)</f>
        <v>203944</v>
      </c>
      <c r="AV41" s="314"/>
      <c r="AW41" s="319">
        <v>54381</v>
      </c>
      <c r="AX41" s="315">
        <v>93593</v>
      </c>
      <c r="AY41" s="315">
        <v>377881</v>
      </c>
      <c r="AZ41" s="315">
        <v>62326</v>
      </c>
      <c r="BA41" s="316">
        <v>15122</v>
      </c>
      <c r="BB41" s="315">
        <v>6189</v>
      </c>
      <c r="BC41" s="315">
        <v>419757</v>
      </c>
      <c r="BD41" s="315"/>
      <c r="BE41" s="315"/>
      <c r="BF41" s="315"/>
      <c r="BG41" s="315">
        <v>15518</v>
      </c>
      <c r="BH41" s="315">
        <v>255802</v>
      </c>
      <c r="BI41" s="317">
        <f t="shared" ref="BI41" si="26">SUM(AV41:BH41)</f>
        <v>1300569</v>
      </c>
      <c r="BJ41" s="314"/>
      <c r="BK41" s="315">
        <v>30244</v>
      </c>
      <c r="BL41" s="315">
        <v>37727</v>
      </c>
      <c r="BM41" s="315">
        <v>175334</v>
      </c>
      <c r="BN41" s="316">
        <v>13561</v>
      </c>
      <c r="BO41" s="315">
        <v>12164</v>
      </c>
      <c r="BP41" s="315">
        <v>1328</v>
      </c>
      <c r="BQ41" s="315">
        <v>340417</v>
      </c>
      <c r="BR41" s="315"/>
      <c r="BS41" s="320">
        <v>106402</v>
      </c>
      <c r="BT41" s="317">
        <f t="shared" ref="BT41" si="27">SUM(BJ41:BS41)</f>
        <v>717177</v>
      </c>
      <c r="BU41" s="321">
        <v>100852</v>
      </c>
      <c r="BV41" s="317">
        <f t="shared" si="10"/>
        <v>100852</v>
      </c>
      <c r="BW41" s="317">
        <f t="shared" si="11"/>
        <v>4645779</v>
      </c>
      <c r="BX41" s="287"/>
    </row>
    <row r="42" spans="2:77" ht="12.5" x14ac:dyDescent="0.25">
      <c r="B42" s="22"/>
      <c r="C42" s="22" t="s">
        <v>34</v>
      </c>
      <c r="D42" s="314">
        <v>10</v>
      </c>
      <c r="E42" s="315">
        <v>49869</v>
      </c>
      <c r="F42" s="315"/>
      <c r="G42" s="315">
        <v>97011</v>
      </c>
      <c r="H42" s="315">
        <v>161509</v>
      </c>
      <c r="I42" s="315">
        <v>711050</v>
      </c>
      <c r="J42" s="315">
        <v>246</v>
      </c>
      <c r="K42" s="316">
        <v>268365</v>
      </c>
      <c r="L42" s="315">
        <v>2812</v>
      </c>
      <c r="M42" s="315">
        <v>62589</v>
      </c>
      <c r="N42" s="315">
        <v>11024</v>
      </c>
      <c r="O42" s="315">
        <v>282520</v>
      </c>
      <c r="P42" s="315">
        <v>6288</v>
      </c>
      <c r="Q42" s="315">
        <v>12</v>
      </c>
      <c r="R42" s="315">
        <v>696</v>
      </c>
      <c r="S42" s="315">
        <v>35</v>
      </c>
      <c r="T42" s="315">
        <v>1161</v>
      </c>
      <c r="U42" s="315">
        <v>6979</v>
      </c>
      <c r="V42" s="315">
        <v>3</v>
      </c>
      <c r="W42" s="315">
        <v>67691</v>
      </c>
      <c r="X42" s="315">
        <v>4647</v>
      </c>
      <c r="Y42" s="315">
        <v>88</v>
      </c>
      <c r="Z42" s="315">
        <v>1364</v>
      </c>
      <c r="AA42" s="315">
        <v>1911</v>
      </c>
      <c r="AB42" s="315">
        <v>2673</v>
      </c>
      <c r="AC42" s="315"/>
      <c r="AD42" s="315">
        <v>10216</v>
      </c>
      <c r="AE42" s="315">
        <v>486273</v>
      </c>
      <c r="AF42" s="315">
        <v>106421</v>
      </c>
      <c r="AG42" s="315">
        <v>717</v>
      </c>
      <c r="AH42" s="317">
        <f t="shared" ref="AH42" si="28">SUM(D42:AG42)</f>
        <v>2344180</v>
      </c>
      <c r="AI42" s="314"/>
      <c r="AJ42" s="315">
        <v>9759</v>
      </c>
      <c r="AK42" s="315">
        <v>4491</v>
      </c>
      <c r="AL42" s="315">
        <v>81768</v>
      </c>
      <c r="AM42" s="315">
        <v>2104</v>
      </c>
      <c r="AN42" s="316">
        <v>15592</v>
      </c>
      <c r="AO42" s="316">
        <v>78</v>
      </c>
      <c r="AP42" s="315">
        <v>12487</v>
      </c>
      <c r="AQ42" s="315">
        <v>556</v>
      </c>
      <c r="AR42" s="316">
        <v>28487</v>
      </c>
      <c r="AS42" s="316"/>
      <c r="AT42" s="318">
        <v>47904</v>
      </c>
      <c r="AU42" s="317">
        <f t="shared" ref="AU42" si="29">SUM(AI42:AT42)</f>
        <v>203226</v>
      </c>
      <c r="AV42" s="314"/>
      <c r="AW42" s="319">
        <v>50907</v>
      </c>
      <c r="AX42" s="315">
        <v>93408</v>
      </c>
      <c r="AY42" s="315">
        <v>372496</v>
      </c>
      <c r="AZ42" s="315">
        <v>63490</v>
      </c>
      <c r="BA42" s="316">
        <v>14858</v>
      </c>
      <c r="BB42" s="315">
        <v>5818</v>
      </c>
      <c r="BC42" s="315">
        <v>419128</v>
      </c>
      <c r="BD42" s="315">
        <v>144</v>
      </c>
      <c r="BE42" s="315">
        <v>3137</v>
      </c>
      <c r="BF42" s="315"/>
      <c r="BG42" s="315">
        <v>15633</v>
      </c>
      <c r="BH42" s="315">
        <v>260104</v>
      </c>
      <c r="BI42" s="317">
        <f t="shared" ref="BI42" si="30">SUM(AV42:BH42)</f>
        <v>1299123</v>
      </c>
      <c r="BJ42" s="314"/>
      <c r="BK42" s="315">
        <v>29331</v>
      </c>
      <c r="BL42" s="315">
        <v>37397</v>
      </c>
      <c r="BM42" s="315">
        <v>172737</v>
      </c>
      <c r="BN42" s="316">
        <v>13388</v>
      </c>
      <c r="BO42" s="315">
        <v>12018</v>
      </c>
      <c r="BP42" s="315">
        <v>1298</v>
      </c>
      <c r="BQ42" s="315">
        <v>334562</v>
      </c>
      <c r="BR42" s="315">
        <v>1</v>
      </c>
      <c r="BS42" s="320">
        <v>103455</v>
      </c>
      <c r="BT42" s="317">
        <f t="shared" ref="BT42" si="31">SUM(BJ42:BS42)</f>
        <v>704187</v>
      </c>
      <c r="BU42" s="321">
        <v>100275</v>
      </c>
      <c r="BV42" s="317">
        <f t="shared" si="10"/>
        <v>100275</v>
      </c>
      <c r="BW42" s="317">
        <f t="shared" si="11"/>
        <v>4650991</v>
      </c>
      <c r="BX42" s="287"/>
    </row>
    <row r="43" spans="2:77" ht="12.5" x14ac:dyDescent="0.25">
      <c r="B43" s="22"/>
      <c r="C43" s="22" t="s">
        <v>35</v>
      </c>
      <c r="D43" s="314">
        <v>10</v>
      </c>
      <c r="E43" s="315">
        <v>51516</v>
      </c>
      <c r="F43" s="315">
        <v>505</v>
      </c>
      <c r="G43" s="315">
        <v>96704</v>
      </c>
      <c r="H43" s="315">
        <v>157798</v>
      </c>
      <c r="I43" s="315">
        <v>718815</v>
      </c>
      <c r="J43" s="315">
        <v>243</v>
      </c>
      <c r="K43" s="316">
        <v>279726</v>
      </c>
      <c r="L43" s="315">
        <v>2726</v>
      </c>
      <c r="M43" s="315">
        <v>62910</v>
      </c>
      <c r="N43" s="315">
        <v>10947</v>
      </c>
      <c r="O43" s="315">
        <v>282508</v>
      </c>
      <c r="P43" s="315">
        <v>6260</v>
      </c>
      <c r="Q43" s="315">
        <v>24</v>
      </c>
      <c r="R43" s="315">
        <v>713</v>
      </c>
      <c r="S43" s="315">
        <v>35</v>
      </c>
      <c r="T43" s="315">
        <v>1158</v>
      </c>
      <c r="U43" s="315">
        <v>6899</v>
      </c>
      <c r="V43" s="315">
        <v>3</v>
      </c>
      <c r="W43" s="315">
        <v>70117</v>
      </c>
      <c r="X43" s="315">
        <v>4734</v>
      </c>
      <c r="Y43" s="315">
        <v>107</v>
      </c>
      <c r="Z43" s="315">
        <v>1367</v>
      </c>
      <c r="AA43" s="315">
        <v>2057</v>
      </c>
      <c r="AB43" s="315">
        <v>2673</v>
      </c>
      <c r="AC43" s="315">
        <v>3247</v>
      </c>
      <c r="AD43" s="315">
        <v>10285</v>
      </c>
      <c r="AE43" s="315">
        <v>490978</v>
      </c>
      <c r="AF43" s="315">
        <v>106061</v>
      </c>
      <c r="AG43" s="315">
        <v>717</v>
      </c>
      <c r="AH43" s="317">
        <f t="shared" ref="AH43" si="32">SUM(D43:AG43)</f>
        <v>2371843</v>
      </c>
      <c r="AI43" s="314">
        <v>4</v>
      </c>
      <c r="AJ43" s="315">
        <v>9780</v>
      </c>
      <c r="AK43" s="315">
        <v>4146</v>
      </c>
      <c r="AL43" s="315">
        <v>81279</v>
      </c>
      <c r="AM43" s="315">
        <v>2169</v>
      </c>
      <c r="AN43" s="316">
        <v>9004</v>
      </c>
      <c r="AO43" s="316">
        <v>78</v>
      </c>
      <c r="AP43" s="315">
        <v>12528</v>
      </c>
      <c r="AQ43" s="315">
        <v>557</v>
      </c>
      <c r="AR43" s="316">
        <v>28881</v>
      </c>
      <c r="AS43" s="316">
        <v>147</v>
      </c>
      <c r="AT43" s="318">
        <v>49224</v>
      </c>
      <c r="AU43" s="317">
        <f t="shared" ref="AU43" si="33">SUM(AI43:AT43)</f>
        <v>197797</v>
      </c>
      <c r="AV43" s="314">
        <v>15</v>
      </c>
      <c r="AW43" s="319">
        <v>50922</v>
      </c>
      <c r="AX43" s="315">
        <v>94006</v>
      </c>
      <c r="AY43" s="315">
        <v>369261</v>
      </c>
      <c r="AZ43" s="315">
        <v>65335</v>
      </c>
      <c r="BA43" s="316">
        <v>14610</v>
      </c>
      <c r="BB43" s="315">
        <v>5819</v>
      </c>
      <c r="BC43" s="315">
        <v>420534</v>
      </c>
      <c r="BD43" s="315"/>
      <c r="BE43" s="315">
        <v>3291</v>
      </c>
      <c r="BF43" s="315"/>
      <c r="BG43" s="315">
        <v>15137</v>
      </c>
      <c r="BH43" s="315">
        <v>265643</v>
      </c>
      <c r="BI43" s="317">
        <f t="shared" ref="BI43" si="34">SUM(AV43:BH43)</f>
        <v>1304573</v>
      </c>
      <c r="BJ43" s="314">
        <v>29</v>
      </c>
      <c r="BK43" s="315">
        <v>29335</v>
      </c>
      <c r="BL43" s="315">
        <v>36821</v>
      </c>
      <c r="BM43" s="315">
        <v>169730</v>
      </c>
      <c r="BN43" s="316">
        <v>13224</v>
      </c>
      <c r="BO43" s="315">
        <v>11927</v>
      </c>
      <c r="BP43" s="315">
        <v>1299</v>
      </c>
      <c r="BQ43" s="315">
        <v>329691</v>
      </c>
      <c r="BR43" s="315"/>
      <c r="BS43" s="320">
        <v>99505</v>
      </c>
      <c r="BT43" s="317">
        <f t="shared" ref="BT43" si="35">SUM(BJ43:BS43)</f>
        <v>691561</v>
      </c>
      <c r="BU43" s="321">
        <v>100348</v>
      </c>
      <c r="BV43" s="317">
        <f t="shared" si="10"/>
        <v>100348</v>
      </c>
      <c r="BW43" s="317">
        <f t="shared" si="11"/>
        <v>4666122</v>
      </c>
      <c r="BX43" s="287"/>
    </row>
    <row r="44" spans="2:77" ht="12.5" x14ac:dyDescent="0.25">
      <c r="B44" s="22"/>
      <c r="C44" s="22" t="s">
        <v>36</v>
      </c>
      <c r="D44" s="314">
        <v>10</v>
      </c>
      <c r="E44" s="315">
        <v>52014</v>
      </c>
      <c r="F44" s="315">
        <v>491</v>
      </c>
      <c r="G44" s="315">
        <v>96608</v>
      </c>
      <c r="H44" s="315">
        <v>150052</v>
      </c>
      <c r="I44" s="315">
        <v>723198</v>
      </c>
      <c r="J44" s="315">
        <v>242</v>
      </c>
      <c r="K44" s="316">
        <v>287832</v>
      </c>
      <c r="L44" s="315">
        <v>2656</v>
      </c>
      <c r="M44" s="315">
        <v>63810</v>
      </c>
      <c r="N44" s="315">
        <v>10898</v>
      </c>
      <c r="O44" s="315">
        <v>281820</v>
      </c>
      <c r="P44" s="315">
        <v>6269</v>
      </c>
      <c r="Q44" s="315">
        <v>19</v>
      </c>
      <c r="R44" s="315">
        <v>699</v>
      </c>
      <c r="S44" s="315">
        <v>35</v>
      </c>
      <c r="T44" s="315">
        <v>1158</v>
      </c>
      <c r="U44" s="315">
        <v>6811</v>
      </c>
      <c r="V44" s="315">
        <v>3</v>
      </c>
      <c r="W44" s="315">
        <v>72556</v>
      </c>
      <c r="X44" s="315">
        <v>4720</v>
      </c>
      <c r="Y44" s="315">
        <v>104</v>
      </c>
      <c r="Z44" s="315">
        <v>1389</v>
      </c>
      <c r="AA44" s="315">
        <v>2080</v>
      </c>
      <c r="AB44" s="315">
        <v>2749</v>
      </c>
      <c r="AC44" s="315">
        <v>3374</v>
      </c>
      <c r="AD44" s="315">
        <v>10057</v>
      </c>
      <c r="AE44" s="315">
        <v>496127</v>
      </c>
      <c r="AF44" s="315">
        <v>105446</v>
      </c>
      <c r="AG44" s="315">
        <v>707</v>
      </c>
      <c r="AH44" s="317">
        <f t="shared" ref="AH44" si="36">SUM(D44:AG44)</f>
        <v>2383934</v>
      </c>
      <c r="AI44" s="314">
        <v>3</v>
      </c>
      <c r="AJ44" s="315">
        <v>9793</v>
      </c>
      <c r="AK44" s="315">
        <v>3246</v>
      </c>
      <c r="AL44" s="315">
        <v>80634</v>
      </c>
      <c r="AM44" s="315">
        <v>2155</v>
      </c>
      <c r="AN44" s="316">
        <v>9127</v>
      </c>
      <c r="AO44" s="316">
        <v>78</v>
      </c>
      <c r="AP44" s="315">
        <v>12600</v>
      </c>
      <c r="AQ44" s="315">
        <v>559</v>
      </c>
      <c r="AR44" s="316">
        <v>29268</v>
      </c>
      <c r="AS44" s="316">
        <v>154</v>
      </c>
      <c r="AT44" s="318">
        <v>49885</v>
      </c>
      <c r="AU44" s="317">
        <f t="shared" ref="AU44" si="37">SUM(AI44:AT44)</f>
        <v>197502</v>
      </c>
      <c r="AV44" s="314">
        <v>14</v>
      </c>
      <c r="AW44" s="319">
        <v>50945</v>
      </c>
      <c r="AX44" s="315">
        <v>92306</v>
      </c>
      <c r="AY44" s="315">
        <v>367766</v>
      </c>
      <c r="AZ44" s="315">
        <v>66256</v>
      </c>
      <c r="BA44" s="316">
        <v>14372</v>
      </c>
      <c r="BB44" s="315">
        <v>5820</v>
      </c>
      <c r="BC44" s="315">
        <v>421917</v>
      </c>
      <c r="BD44" s="315"/>
      <c r="BE44" s="315">
        <v>3354</v>
      </c>
      <c r="BF44" s="315"/>
      <c r="BG44" s="315">
        <v>13878</v>
      </c>
      <c r="BH44" s="315">
        <v>270016</v>
      </c>
      <c r="BI44" s="317">
        <f t="shared" ref="BI44" si="38">SUM(AV44:BH44)</f>
        <v>1306644</v>
      </c>
      <c r="BJ44" s="314">
        <v>28</v>
      </c>
      <c r="BK44" s="315">
        <v>29337</v>
      </c>
      <c r="BL44" s="315">
        <v>35786</v>
      </c>
      <c r="BM44" s="315">
        <v>166771</v>
      </c>
      <c r="BN44" s="316">
        <v>13073</v>
      </c>
      <c r="BO44" s="315">
        <v>11771</v>
      </c>
      <c r="BP44" s="315">
        <v>1299</v>
      </c>
      <c r="BQ44" s="315">
        <v>322020</v>
      </c>
      <c r="BR44" s="315"/>
      <c r="BS44" s="320">
        <v>96799</v>
      </c>
      <c r="BT44" s="317">
        <f t="shared" ref="BT44" si="39">SUM(BJ44:BS44)</f>
        <v>676884</v>
      </c>
      <c r="BU44" s="321">
        <v>99987</v>
      </c>
      <c r="BV44" s="317">
        <f t="shared" si="10"/>
        <v>99987</v>
      </c>
      <c r="BW44" s="317">
        <f t="shared" si="11"/>
        <v>4664951</v>
      </c>
      <c r="BX44" s="287"/>
    </row>
    <row r="45" spans="2:77" ht="13" thickBot="1" x14ac:dyDescent="0.3">
      <c r="B45" s="27"/>
      <c r="C45" s="27" t="s">
        <v>37</v>
      </c>
      <c r="D45" s="322">
        <v>10</v>
      </c>
      <c r="E45" s="323">
        <v>52521</v>
      </c>
      <c r="F45" s="323">
        <v>456</v>
      </c>
      <c r="G45" s="323">
        <v>98133</v>
      </c>
      <c r="H45" s="323">
        <v>158950</v>
      </c>
      <c r="I45" s="323">
        <v>726097</v>
      </c>
      <c r="J45" s="323">
        <v>232</v>
      </c>
      <c r="K45" s="324">
        <v>293440</v>
      </c>
      <c r="L45" s="323">
        <v>2711</v>
      </c>
      <c r="M45" s="323">
        <v>64486</v>
      </c>
      <c r="N45" s="323">
        <v>10994</v>
      </c>
      <c r="O45" s="323">
        <v>295646</v>
      </c>
      <c r="P45" s="323">
        <v>6262</v>
      </c>
      <c r="Q45" s="323">
        <v>22</v>
      </c>
      <c r="R45" s="323">
        <v>699</v>
      </c>
      <c r="S45" s="323">
        <v>35</v>
      </c>
      <c r="T45" s="323">
        <v>1247</v>
      </c>
      <c r="U45" s="323">
        <v>6375</v>
      </c>
      <c r="V45" s="323">
        <v>3</v>
      </c>
      <c r="W45" s="323">
        <v>74271</v>
      </c>
      <c r="X45" s="323">
        <v>4737</v>
      </c>
      <c r="Y45" s="323">
        <v>87</v>
      </c>
      <c r="Z45" s="323">
        <v>1383</v>
      </c>
      <c r="AA45" s="323">
        <v>2128</v>
      </c>
      <c r="AB45" s="323">
        <v>2801</v>
      </c>
      <c r="AC45" s="323">
        <v>3411</v>
      </c>
      <c r="AD45" s="323">
        <v>10410</v>
      </c>
      <c r="AE45" s="323">
        <v>500731</v>
      </c>
      <c r="AF45" s="323">
        <v>104895</v>
      </c>
      <c r="AG45" s="323">
        <v>699</v>
      </c>
      <c r="AH45" s="325">
        <f t="shared" ref="AH45" si="40">SUM(D45:AG45)</f>
        <v>2423872</v>
      </c>
      <c r="AI45" s="322">
        <v>3</v>
      </c>
      <c r="AJ45" s="323">
        <v>9668</v>
      </c>
      <c r="AK45" s="323">
        <v>3845</v>
      </c>
      <c r="AL45" s="323">
        <v>79900</v>
      </c>
      <c r="AM45" s="323">
        <v>2040</v>
      </c>
      <c r="AN45" s="324">
        <v>9144</v>
      </c>
      <c r="AO45" s="324">
        <v>78</v>
      </c>
      <c r="AP45" s="323">
        <v>12673</v>
      </c>
      <c r="AQ45" s="323">
        <v>549</v>
      </c>
      <c r="AR45" s="324">
        <v>29520</v>
      </c>
      <c r="AS45" s="324">
        <v>165</v>
      </c>
      <c r="AT45" s="326">
        <v>50811</v>
      </c>
      <c r="AU45" s="325">
        <f t="shared" ref="AU45" si="41">SUM(AI45:AT45)</f>
        <v>198396</v>
      </c>
      <c r="AV45" s="322">
        <v>12</v>
      </c>
      <c r="AW45" s="327">
        <v>49834</v>
      </c>
      <c r="AX45" s="323">
        <v>89856</v>
      </c>
      <c r="AY45" s="323">
        <v>366828</v>
      </c>
      <c r="AZ45" s="323">
        <v>67021</v>
      </c>
      <c r="BA45" s="324">
        <v>14205</v>
      </c>
      <c r="BB45" s="323">
        <v>5696</v>
      </c>
      <c r="BC45" s="323">
        <v>423421</v>
      </c>
      <c r="BD45" s="323"/>
      <c r="BE45" s="323">
        <v>3407</v>
      </c>
      <c r="BF45" s="323"/>
      <c r="BG45" s="323">
        <v>13354</v>
      </c>
      <c r="BH45" s="323">
        <v>274803</v>
      </c>
      <c r="BI45" s="325">
        <f t="shared" ref="BI45" si="42">SUM(AV45:BH45)</f>
        <v>1308437</v>
      </c>
      <c r="BJ45" s="322">
        <v>25</v>
      </c>
      <c r="BK45" s="323">
        <v>29011</v>
      </c>
      <c r="BL45" s="323">
        <v>32680</v>
      </c>
      <c r="BM45" s="323">
        <v>163639</v>
      </c>
      <c r="BN45" s="324">
        <v>12896</v>
      </c>
      <c r="BO45" s="323">
        <v>11708</v>
      </c>
      <c r="BP45" s="323">
        <v>1286</v>
      </c>
      <c r="BQ45" s="323">
        <v>315139</v>
      </c>
      <c r="BR45" s="323"/>
      <c r="BS45" s="328">
        <v>94044</v>
      </c>
      <c r="BT45" s="325">
        <f t="shared" ref="BT45" si="43">SUM(BJ45:BS45)</f>
        <v>660428</v>
      </c>
      <c r="BU45" s="329">
        <v>99758</v>
      </c>
      <c r="BV45" s="325">
        <f t="shared" si="10"/>
        <v>99758</v>
      </c>
      <c r="BW45" s="325">
        <f t="shared" si="11"/>
        <v>4690891</v>
      </c>
      <c r="BX45" s="287"/>
    </row>
    <row r="46" spans="2:77" ht="12.5" x14ac:dyDescent="0.25">
      <c r="B46" s="21">
        <v>2025</v>
      </c>
      <c r="C46" s="21" t="s">
        <v>38</v>
      </c>
      <c r="D46" s="311">
        <v>10</v>
      </c>
      <c r="E46" s="307">
        <v>52861</v>
      </c>
      <c r="F46" s="307">
        <v>368</v>
      </c>
      <c r="G46" s="307">
        <v>99465</v>
      </c>
      <c r="H46" s="307">
        <v>146031</v>
      </c>
      <c r="I46" s="307">
        <v>728453</v>
      </c>
      <c r="J46" s="307">
        <v>225</v>
      </c>
      <c r="K46" s="307">
        <v>300764</v>
      </c>
      <c r="L46" s="307">
        <v>2841</v>
      </c>
      <c r="M46" s="307">
        <v>62169</v>
      </c>
      <c r="N46" s="307">
        <v>11049</v>
      </c>
      <c r="O46" s="307">
        <v>283272</v>
      </c>
      <c r="P46" s="307">
        <v>6302</v>
      </c>
      <c r="Q46" s="307">
        <v>17</v>
      </c>
      <c r="R46" s="307">
        <v>812</v>
      </c>
      <c r="S46" s="307">
        <v>35</v>
      </c>
      <c r="T46" s="307">
        <v>1244</v>
      </c>
      <c r="U46" s="307">
        <v>6189</v>
      </c>
      <c r="V46" s="307"/>
      <c r="W46" s="307">
        <v>78130</v>
      </c>
      <c r="X46" s="307">
        <v>4682</v>
      </c>
      <c r="Y46" s="307">
        <v>92</v>
      </c>
      <c r="Z46" s="307">
        <v>1371</v>
      </c>
      <c r="AA46" s="307">
        <v>2135</v>
      </c>
      <c r="AB46" s="307">
        <v>2815</v>
      </c>
      <c r="AC46" s="307">
        <v>3552</v>
      </c>
      <c r="AD46" s="307">
        <v>10496</v>
      </c>
      <c r="AE46" s="307">
        <v>506571</v>
      </c>
      <c r="AF46" s="307">
        <v>103823</v>
      </c>
      <c r="AG46" s="308">
        <v>699</v>
      </c>
      <c r="AH46" s="309">
        <f t="shared" ref="AH46" si="44">SUM(D46:AG46)</f>
        <v>2416473</v>
      </c>
      <c r="AI46" s="311">
        <v>2</v>
      </c>
      <c r="AJ46" s="307">
        <v>9535</v>
      </c>
      <c r="AK46" s="307">
        <v>3731</v>
      </c>
      <c r="AL46" s="307">
        <v>78917</v>
      </c>
      <c r="AM46" s="307">
        <v>2016</v>
      </c>
      <c r="AN46" s="307">
        <v>9153</v>
      </c>
      <c r="AO46" s="307">
        <v>78</v>
      </c>
      <c r="AP46" s="307">
        <v>12536</v>
      </c>
      <c r="AQ46" s="307">
        <v>545</v>
      </c>
      <c r="AR46" s="307">
        <v>29780</v>
      </c>
      <c r="AS46" s="307">
        <v>173</v>
      </c>
      <c r="AT46" s="308">
        <v>51106</v>
      </c>
      <c r="AU46" s="309">
        <f t="shared" ref="AU46" si="45">SUM(AI46:AT46)</f>
        <v>197572</v>
      </c>
      <c r="AV46" s="311">
        <v>10</v>
      </c>
      <c r="AW46" s="307">
        <v>48728</v>
      </c>
      <c r="AX46" s="307">
        <v>93090</v>
      </c>
      <c r="AY46" s="307">
        <v>365240</v>
      </c>
      <c r="AZ46" s="307">
        <v>67639</v>
      </c>
      <c r="BA46" s="307">
        <v>13544</v>
      </c>
      <c r="BB46" s="307">
        <v>5557</v>
      </c>
      <c r="BC46" s="307">
        <v>427358</v>
      </c>
      <c r="BD46" s="307"/>
      <c r="BE46" s="307">
        <v>3452</v>
      </c>
      <c r="BF46" s="307"/>
      <c r="BG46" s="307">
        <v>13011</v>
      </c>
      <c r="BH46" s="308">
        <v>278535</v>
      </c>
      <c r="BI46" s="309">
        <f t="shared" ref="BI46" si="46">SUM(AV46:BH46)</f>
        <v>1316164</v>
      </c>
      <c r="BJ46" s="311">
        <v>16</v>
      </c>
      <c r="BK46" s="307">
        <v>28673</v>
      </c>
      <c r="BL46" s="307">
        <v>31407</v>
      </c>
      <c r="BM46" s="307">
        <v>159391</v>
      </c>
      <c r="BN46" s="307">
        <v>12755</v>
      </c>
      <c r="BO46" s="307">
        <v>11432</v>
      </c>
      <c r="BP46" s="307">
        <v>1270</v>
      </c>
      <c r="BQ46" s="307">
        <v>309818</v>
      </c>
      <c r="BR46" s="307"/>
      <c r="BS46" s="308">
        <v>91700</v>
      </c>
      <c r="BT46" s="309">
        <f t="shared" ref="BT46" si="47">SUM(BJ46:BS46)</f>
        <v>646462</v>
      </c>
      <c r="BU46" s="360">
        <v>99297</v>
      </c>
      <c r="BV46" s="309">
        <f t="shared" si="10"/>
        <v>99297</v>
      </c>
      <c r="BW46" s="309">
        <f t="shared" si="11"/>
        <v>4675968</v>
      </c>
      <c r="BX46" s="287"/>
    </row>
    <row r="47" spans="2:77" ht="12.5" x14ac:dyDescent="0.25">
      <c r="B47" s="22"/>
      <c r="C47" s="22" t="s">
        <v>39</v>
      </c>
      <c r="D47" s="319">
        <v>10</v>
      </c>
      <c r="E47" s="315">
        <v>53555</v>
      </c>
      <c r="F47" s="315">
        <v>0</v>
      </c>
      <c r="G47" s="315">
        <v>100566</v>
      </c>
      <c r="H47" s="315">
        <v>152384</v>
      </c>
      <c r="I47" s="315">
        <v>729093</v>
      </c>
      <c r="J47" s="315">
        <v>224</v>
      </c>
      <c r="K47" s="315">
        <v>307172</v>
      </c>
      <c r="L47" s="315">
        <v>2723</v>
      </c>
      <c r="M47" s="315">
        <v>64441</v>
      </c>
      <c r="N47" s="315">
        <v>11207</v>
      </c>
      <c r="O47" s="315">
        <v>286090</v>
      </c>
      <c r="P47" s="315">
        <v>6347</v>
      </c>
      <c r="Q47" s="315">
        <v>16</v>
      </c>
      <c r="R47" s="315">
        <v>866</v>
      </c>
      <c r="S47" s="315">
        <v>35</v>
      </c>
      <c r="T47" s="315">
        <v>1227</v>
      </c>
      <c r="U47" s="315">
        <v>6088</v>
      </c>
      <c r="V47" s="315"/>
      <c r="W47" s="315">
        <v>81963</v>
      </c>
      <c r="X47" s="315">
        <v>4702</v>
      </c>
      <c r="Y47" s="315">
        <v>122</v>
      </c>
      <c r="Z47" s="315">
        <v>1403</v>
      </c>
      <c r="AA47" s="315">
        <v>2212</v>
      </c>
      <c r="AB47" s="315">
        <v>2815</v>
      </c>
      <c r="AC47" s="315">
        <v>3608</v>
      </c>
      <c r="AD47" s="315">
        <v>10694</v>
      </c>
      <c r="AE47" s="315">
        <v>511622</v>
      </c>
      <c r="AF47" s="315">
        <v>109201</v>
      </c>
      <c r="AG47" s="316">
        <v>699</v>
      </c>
      <c r="AH47" s="317">
        <f t="shared" ref="AH47:AH54" si="48">SUM(D47:AG47)</f>
        <v>2451085</v>
      </c>
      <c r="AI47" s="319"/>
      <c r="AJ47" s="315">
        <v>9408</v>
      </c>
      <c r="AK47" s="315">
        <v>3649</v>
      </c>
      <c r="AL47" s="315">
        <v>77905</v>
      </c>
      <c r="AM47" s="315">
        <v>2010</v>
      </c>
      <c r="AN47" s="315">
        <v>9269</v>
      </c>
      <c r="AO47" s="315">
        <v>78</v>
      </c>
      <c r="AP47" s="315">
        <v>12733</v>
      </c>
      <c r="AQ47" s="315">
        <v>536</v>
      </c>
      <c r="AR47" s="315">
        <v>30119</v>
      </c>
      <c r="AS47" s="315"/>
      <c r="AT47" s="316">
        <v>50335</v>
      </c>
      <c r="AU47" s="317">
        <f t="shared" ref="AU47:AU54" si="49">SUM(AI47:AT47)</f>
        <v>196042</v>
      </c>
      <c r="AV47" s="319"/>
      <c r="AW47" s="315">
        <v>47725</v>
      </c>
      <c r="AX47" s="315">
        <v>96059</v>
      </c>
      <c r="AY47" s="315">
        <v>362858</v>
      </c>
      <c r="AZ47" s="315">
        <v>67964</v>
      </c>
      <c r="BA47" s="315">
        <v>13296</v>
      </c>
      <c r="BB47" s="315">
        <v>5439</v>
      </c>
      <c r="BC47" s="315">
        <v>432782</v>
      </c>
      <c r="BD47" s="315">
        <v>164</v>
      </c>
      <c r="BE47" s="315">
        <v>3489</v>
      </c>
      <c r="BF47" s="315"/>
      <c r="BG47" s="315">
        <v>12586</v>
      </c>
      <c r="BH47" s="316">
        <v>281428</v>
      </c>
      <c r="BI47" s="317">
        <f t="shared" ref="BI47:BI54" si="50">SUM(AV47:BH47)</f>
        <v>1323790</v>
      </c>
      <c r="BJ47" s="319"/>
      <c r="BK47" s="315">
        <v>28309</v>
      </c>
      <c r="BL47" s="315">
        <v>30235</v>
      </c>
      <c r="BM47" s="315">
        <v>155162</v>
      </c>
      <c r="BN47" s="315">
        <v>12667</v>
      </c>
      <c r="BO47" s="315">
        <v>11276</v>
      </c>
      <c r="BP47" s="315">
        <v>1256</v>
      </c>
      <c r="BQ47" s="315">
        <v>306441</v>
      </c>
      <c r="BR47" s="315"/>
      <c r="BS47" s="316">
        <v>90176</v>
      </c>
      <c r="BT47" s="317">
        <f t="shared" ref="BT47:BT54" si="51">SUM(BJ47:BS47)</f>
        <v>635522</v>
      </c>
      <c r="BU47" s="331">
        <v>104016</v>
      </c>
      <c r="BV47" s="317">
        <f t="shared" ref="BV47:BV54" si="52">BU47</f>
        <v>104016</v>
      </c>
      <c r="BW47" s="317">
        <f t="shared" ref="BW47:BW54" si="53">+AH47+AU47+BI47+BT47+BV47</f>
        <v>4710455</v>
      </c>
      <c r="BX47" s="287"/>
    </row>
    <row r="48" spans="2:77" ht="12.5" x14ac:dyDescent="0.25">
      <c r="B48" s="22"/>
      <c r="C48" s="22" t="s">
        <v>40</v>
      </c>
      <c r="D48" s="319">
        <v>10</v>
      </c>
      <c r="E48" s="315">
        <v>54476</v>
      </c>
      <c r="F48" s="315">
        <v>0</v>
      </c>
      <c r="G48" s="315">
        <v>102943</v>
      </c>
      <c r="H48" s="315">
        <v>146696</v>
      </c>
      <c r="I48" s="315">
        <v>738379</v>
      </c>
      <c r="J48" s="315">
        <v>227</v>
      </c>
      <c r="K48" s="315">
        <v>313332</v>
      </c>
      <c r="L48" s="315">
        <v>2799</v>
      </c>
      <c r="M48" s="315">
        <v>65131</v>
      </c>
      <c r="N48" s="315">
        <v>11346</v>
      </c>
      <c r="O48" s="315">
        <v>288778</v>
      </c>
      <c r="P48" s="315">
        <v>6369</v>
      </c>
      <c r="Q48" s="315">
        <v>15</v>
      </c>
      <c r="R48" s="315">
        <v>1183</v>
      </c>
      <c r="S48" s="315">
        <v>35</v>
      </c>
      <c r="T48" s="315">
        <v>1230</v>
      </c>
      <c r="U48" s="315">
        <v>5966</v>
      </c>
      <c r="V48" s="315"/>
      <c r="W48" s="315">
        <v>86343</v>
      </c>
      <c r="X48" s="315">
        <v>4732</v>
      </c>
      <c r="Y48" s="315">
        <v>145</v>
      </c>
      <c r="Z48" s="315">
        <v>1400</v>
      </c>
      <c r="AA48" s="315">
        <v>2244</v>
      </c>
      <c r="AB48" s="315">
        <v>2815</v>
      </c>
      <c r="AC48" s="315">
        <v>3737</v>
      </c>
      <c r="AD48" s="315">
        <v>11126</v>
      </c>
      <c r="AE48" s="315">
        <v>519832</v>
      </c>
      <c r="AF48" s="315">
        <v>104325</v>
      </c>
      <c r="AG48" s="316">
        <v>706</v>
      </c>
      <c r="AH48" s="317">
        <f t="shared" si="48"/>
        <v>2476320</v>
      </c>
      <c r="AI48" s="319"/>
      <c r="AJ48" s="315">
        <v>9270</v>
      </c>
      <c r="AK48" s="315">
        <v>3525</v>
      </c>
      <c r="AL48" s="315">
        <v>77176</v>
      </c>
      <c r="AM48" s="315">
        <v>2005</v>
      </c>
      <c r="AN48" s="315">
        <v>9103</v>
      </c>
      <c r="AO48" s="315"/>
      <c r="AP48" s="315">
        <v>12721</v>
      </c>
      <c r="AQ48" s="315">
        <v>529</v>
      </c>
      <c r="AR48" s="315">
        <v>30438</v>
      </c>
      <c r="AS48" s="315"/>
      <c r="AT48" s="316">
        <v>50773</v>
      </c>
      <c r="AU48" s="317">
        <f t="shared" si="49"/>
        <v>195540</v>
      </c>
      <c r="AV48" s="319"/>
      <c r="AW48" s="315">
        <v>46536</v>
      </c>
      <c r="AX48" s="315">
        <v>98465</v>
      </c>
      <c r="AY48" s="315">
        <v>364317</v>
      </c>
      <c r="AZ48" s="315">
        <v>67027</v>
      </c>
      <c r="BA48" s="315">
        <v>13117</v>
      </c>
      <c r="BB48" s="315">
        <v>5310</v>
      </c>
      <c r="BC48" s="315">
        <v>432938</v>
      </c>
      <c r="BD48" s="315">
        <v>158</v>
      </c>
      <c r="BE48" s="315">
        <v>3574</v>
      </c>
      <c r="BF48" s="315"/>
      <c r="BG48" s="315">
        <v>12604</v>
      </c>
      <c r="BH48" s="316">
        <v>287496</v>
      </c>
      <c r="BI48" s="317">
        <f t="shared" si="50"/>
        <v>1331542</v>
      </c>
      <c r="BJ48" s="319"/>
      <c r="BK48" s="315">
        <v>27954</v>
      </c>
      <c r="BL48" s="315">
        <v>28567</v>
      </c>
      <c r="BM48" s="315">
        <v>150812</v>
      </c>
      <c r="BN48" s="315">
        <v>12322</v>
      </c>
      <c r="BO48" s="315">
        <v>11152</v>
      </c>
      <c r="BP48" s="315">
        <v>1236</v>
      </c>
      <c r="BQ48" s="315">
        <v>298429</v>
      </c>
      <c r="BR48" s="315"/>
      <c r="BS48" s="316">
        <v>87621</v>
      </c>
      <c r="BT48" s="317">
        <f t="shared" si="51"/>
        <v>618093</v>
      </c>
      <c r="BU48" s="331">
        <v>99722</v>
      </c>
      <c r="BV48" s="317">
        <f t="shared" si="52"/>
        <v>99722</v>
      </c>
      <c r="BW48" s="317">
        <f t="shared" si="53"/>
        <v>4721217</v>
      </c>
      <c r="BX48" s="287"/>
    </row>
    <row r="49" spans="2:76" ht="12.5" x14ac:dyDescent="0.25">
      <c r="B49" s="22"/>
      <c r="C49" s="22" t="s">
        <v>41</v>
      </c>
      <c r="D49" s="319">
        <v>10</v>
      </c>
      <c r="E49" s="315">
        <v>53293</v>
      </c>
      <c r="F49" s="315"/>
      <c r="G49" s="315">
        <v>104188</v>
      </c>
      <c r="H49" s="315">
        <v>147019</v>
      </c>
      <c r="I49" s="315">
        <v>740256</v>
      </c>
      <c r="J49" s="315">
        <v>225</v>
      </c>
      <c r="K49" s="315">
        <v>317276</v>
      </c>
      <c r="L49" s="315">
        <v>2852</v>
      </c>
      <c r="M49" s="315">
        <v>66176</v>
      </c>
      <c r="N49" s="315">
        <v>11455</v>
      </c>
      <c r="O49" s="315">
        <v>289650</v>
      </c>
      <c r="P49" s="315">
        <v>6377</v>
      </c>
      <c r="Q49" s="315">
        <v>15</v>
      </c>
      <c r="R49" s="315">
        <v>615</v>
      </c>
      <c r="S49" s="315">
        <v>35</v>
      </c>
      <c r="T49" s="315">
        <v>1249</v>
      </c>
      <c r="U49" s="315">
        <v>5755</v>
      </c>
      <c r="V49" s="315"/>
      <c r="W49" s="315">
        <v>91393</v>
      </c>
      <c r="X49" s="315">
        <v>4980</v>
      </c>
      <c r="Y49" s="315">
        <v>103</v>
      </c>
      <c r="Z49" s="315">
        <v>1412</v>
      </c>
      <c r="AA49" s="315">
        <v>2285</v>
      </c>
      <c r="AB49" s="315">
        <v>2833</v>
      </c>
      <c r="AC49" s="315">
        <v>3743</v>
      </c>
      <c r="AD49" s="315">
        <v>11518</v>
      </c>
      <c r="AE49" s="315">
        <v>525066</v>
      </c>
      <c r="AF49" s="315">
        <v>104824</v>
      </c>
      <c r="AG49" s="316">
        <v>703</v>
      </c>
      <c r="AH49" s="317">
        <f t="shared" si="48"/>
        <v>2495306</v>
      </c>
      <c r="AI49" s="319"/>
      <c r="AJ49" s="315">
        <v>9128</v>
      </c>
      <c r="AK49" s="315">
        <v>3420</v>
      </c>
      <c r="AL49" s="315">
        <v>76115</v>
      </c>
      <c r="AM49" s="315">
        <v>1999</v>
      </c>
      <c r="AN49" s="315">
        <v>8993</v>
      </c>
      <c r="AO49" s="315"/>
      <c r="AP49" s="315">
        <v>12810</v>
      </c>
      <c r="AQ49" s="315">
        <v>523</v>
      </c>
      <c r="AR49" s="315">
        <v>30596</v>
      </c>
      <c r="AS49" s="315"/>
      <c r="AT49" s="316">
        <v>48298</v>
      </c>
      <c r="AU49" s="317">
        <f t="shared" si="49"/>
        <v>191882</v>
      </c>
      <c r="AV49" s="319"/>
      <c r="AW49" s="315">
        <v>45517</v>
      </c>
      <c r="AX49" s="315">
        <v>100302</v>
      </c>
      <c r="AY49" s="315">
        <v>364659</v>
      </c>
      <c r="AZ49" s="315">
        <v>66188</v>
      </c>
      <c r="BA49" s="315">
        <v>12941</v>
      </c>
      <c r="BB49" s="315">
        <v>5185</v>
      </c>
      <c r="BC49" s="315">
        <v>433254</v>
      </c>
      <c r="BD49" s="315">
        <v>147</v>
      </c>
      <c r="BE49" s="315">
        <v>3550</v>
      </c>
      <c r="BF49" s="315"/>
      <c r="BG49" s="315">
        <v>12855</v>
      </c>
      <c r="BH49" s="316">
        <v>293672</v>
      </c>
      <c r="BI49" s="317">
        <f t="shared" si="50"/>
        <v>1338270</v>
      </c>
      <c r="BJ49" s="319"/>
      <c r="BK49" s="315">
        <v>27620</v>
      </c>
      <c r="BL49" s="315">
        <v>27322</v>
      </c>
      <c r="BM49" s="315">
        <v>147270</v>
      </c>
      <c r="BN49" s="315">
        <v>12155</v>
      </c>
      <c r="BO49" s="315">
        <v>11106</v>
      </c>
      <c r="BP49" s="315">
        <v>1224</v>
      </c>
      <c r="BQ49" s="315">
        <v>291890</v>
      </c>
      <c r="BR49" s="315"/>
      <c r="BS49" s="316">
        <v>87496</v>
      </c>
      <c r="BT49" s="317">
        <f t="shared" si="51"/>
        <v>606083</v>
      </c>
      <c r="BU49" s="331">
        <v>100108</v>
      </c>
      <c r="BV49" s="317">
        <f t="shared" si="52"/>
        <v>100108</v>
      </c>
      <c r="BW49" s="317">
        <f t="shared" si="53"/>
        <v>4731649</v>
      </c>
      <c r="BX49" s="287"/>
    </row>
    <row r="50" spans="2:76" ht="12.5" x14ac:dyDescent="0.25">
      <c r="B50" s="22"/>
      <c r="C50" s="22" t="s">
        <v>42</v>
      </c>
      <c r="D50" s="319">
        <v>10</v>
      </c>
      <c r="E50" s="315">
        <v>56383</v>
      </c>
      <c r="F50" s="315"/>
      <c r="G50" s="315">
        <v>105235</v>
      </c>
      <c r="H50" s="315">
        <v>146190</v>
      </c>
      <c r="I50" s="315">
        <v>746000</v>
      </c>
      <c r="J50" s="315">
        <v>221</v>
      </c>
      <c r="K50" s="315">
        <v>320533</v>
      </c>
      <c r="L50" s="315">
        <v>2859</v>
      </c>
      <c r="M50" s="315">
        <v>66712</v>
      </c>
      <c r="N50" s="315">
        <v>11515</v>
      </c>
      <c r="O50" s="315">
        <v>288040</v>
      </c>
      <c r="P50" s="315">
        <v>6392</v>
      </c>
      <c r="Q50" s="315">
        <v>10</v>
      </c>
      <c r="R50" s="315">
        <v>635</v>
      </c>
      <c r="S50" s="315">
        <v>35</v>
      </c>
      <c r="T50" s="315">
        <v>1249</v>
      </c>
      <c r="U50" s="315">
        <v>5634</v>
      </c>
      <c r="V50" s="315"/>
      <c r="W50" s="315">
        <v>95605</v>
      </c>
      <c r="X50" s="315">
        <v>4986</v>
      </c>
      <c r="Y50" s="315">
        <v>101</v>
      </c>
      <c r="Z50" s="315">
        <v>1400</v>
      </c>
      <c r="AA50" s="315">
        <v>2502</v>
      </c>
      <c r="AB50" s="315">
        <v>2868</v>
      </c>
      <c r="AC50" s="315">
        <v>3808</v>
      </c>
      <c r="AD50" s="315">
        <v>11714</v>
      </c>
      <c r="AE50" s="315">
        <v>531769</v>
      </c>
      <c r="AF50" s="315">
        <v>109932</v>
      </c>
      <c r="AG50" s="316">
        <v>704</v>
      </c>
      <c r="AH50" s="317">
        <f t="shared" si="48"/>
        <v>2523042</v>
      </c>
      <c r="AI50" s="319"/>
      <c r="AJ50" s="315">
        <v>9005</v>
      </c>
      <c r="AK50" s="315">
        <v>3279</v>
      </c>
      <c r="AL50" s="315">
        <v>75288</v>
      </c>
      <c r="AM50" s="315">
        <v>1977</v>
      </c>
      <c r="AN50" s="315">
        <v>8913</v>
      </c>
      <c r="AO50" s="315"/>
      <c r="AP50" s="315">
        <v>12790</v>
      </c>
      <c r="AQ50" s="315">
        <v>516</v>
      </c>
      <c r="AR50" s="315">
        <v>30492</v>
      </c>
      <c r="AS50" s="315"/>
      <c r="AT50" s="316">
        <v>44988</v>
      </c>
      <c r="AU50" s="317">
        <f t="shared" si="49"/>
        <v>187248</v>
      </c>
      <c r="AV50" s="319"/>
      <c r="AW50" s="315">
        <v>44576</v>
      </c>
      <c r="AX50" s="315">
        <v>101124</v>
      </c>
      <c r="AY50" s="315">
        <v>365765</v>
      </c>
      <c r="AZ50" s="315">
        <v>65752</v>
      </c>
      <c r="BA50" s="315">
        <v>12701</v>
      </c>
      <c r="BB50" s="315">
        <v>5096</v>
      </c>
      <c r="BC50" s="315">
        <v>431119</v>
      </c>
      <c r="BD50" s="315">
        <v>158</v>
      </c>
      <c r="BE50" s="315">
        <v>3893</v>
      </c>
      <c r="BF50" s="315"/>
      <c r="BG50" s="315">
        <v>12958</v>
      </c>
      <c r="BH50" s="316">
        <v>298699</v>
      </c>
      <c r="BI50" s="317">
        <f t="shared" si="50"/>
        <v>1341841</v>
      </c>
      <c r="BJ50" s="319"/>
      <c r="BK50" s="315">
        <v>27379</v>
      </c>
      <c r="BL50" s="315">
        <v>26111</v>
      </c>
      <c r="BM50" s="315">
        <v>144143</v>
      </c>
      <c r="BN50" s="315">
        <v>11950</v>
      </c>
      <c r="BO50" s="315">
        <v>11015</v>
      </c>
      <c r="BP50" s="315">
        <v>1215</v>
      </c>
      <c r="BQ50" s="315">
        <v>285570</v>
      </c>
      <c r="BR50" s="315"/>
      <c r="BS50" s="316">
        <v>88066</v>
      </c>
      <c r="BT50" s="317">
        <f t="shared" si="51"/>
        <v>595449</v>
      </c>
      <c r="BU50" s="331">
        <v>98317</v>
      </c>
      <c r="BV50" s="317">
        <f t="shared" si="52"/>
        <v>98317</v>
      </c>
      <c r="BW50" s="317">
        <f t="shared" si="53"/>
        <v>4745897</v>
      </c>
      <c r="BX50" s="287"/>
    </row>
    <row r="51" spans="2:76" ht="12.5" x14ac:dyDescent="0.25">
      <c r="B51" s="22"/>
      <c r="C51" s="22" t="s">
        <v>43</v>
      </c>
      <c r="D51" s="319">
        <v>10</v>
      </c>
      <c r="E51" s="315">
        <v>56981</v>
      </c>
      <c r="F51" s="315"/>
      <c r="G51" s="315">
        <v>96921</v>
      </c>
      <c r="H51" s="315">
        <v>145295</v>
      </c>
      <c r="I51" s="315">
        <v>751603</v>
      </c>
      <c r="J51" s="315">
        <v>224</v>
      </c>
      <c r="K51" s="315">
        <v>322645</v>
      </c>
      <c r="L51" s="315">
        <v>2866</v>
      </c>
      <c r="M51" s="315">
        <v>67684</v>
      </c>
      <c r="N51" s="315">
        <v>10516</v>
      </c>
      <c r="O51" s="315">
        <v>287590</v>
      </c>
      <c r="P51" s="315">
        <v>6392</v>
      </c>
      <c r="Q51" s="315">
        <v>10</v>
      </c>
      <c r="R51" s="315">
        <v>608</v>
      </c>
      <c r="S51" s="315">
        <v>35</v>
      </c>
      <c r="T51" s="315">
        <v>1237</v>
      </c>
      <c r="U51" s="315">
        <v>5507</v>
      </c>
      <c r="V51" s="315"/>
      <c r="W51" s="315">
        <v>101468</v>
      </c>
      <c r="X51" s="315">
        <v>5013</v>
      </c>
      <c r="Y51" s="315">
        <v>115</v>
      </c>
      <c r="Z51" s="315">
        <v>1404</v>
      </c>
      <c r="AA51" s="315">
        <v>2582</v>
      </c>
      <c r="AB51" s="315">
        <v>2881</v>
      </c>
      <c r="AC51" s="315">
        <v>3926</v>
      </c>
      <c r="AD51" s="315">
        <v>11703</v>
      </c>
      <c r="AE51" s="315">
        <v>538261</v>
      </c>
      <c r="AF51" s="315">
        <v>110420</v>
      </c>
      <c r="AG51" s="316">
        <v>698</v>
      </c>
      <c r="AH51" s="317">
        <f t="shared" si="48"/>
        <v>2534595</v>
      </c>
      <c r="AI51" s="319"/>
      <c r="AJ51" s="315">
        <v>8686</v>
      </c>
      <c r="AK51" s="315">
        <v>3165</v>
      </c>
      <c r="AL51" s="315">
        <v>74427</v>
      </c>
      <c r="AM51" s="315">
        <v>1956</v>
      </c>
      <c r="AN51" s="315">
        <v>8782</v>
      </c>
      <c r="AO51" s="315"/>
      <c r="AP51" s="315">
        <v>12880</v>
      </c>
      <c r="AQ51" s="315">
        <v>500</v>
      </c>
      <c r="AR51" s="315">
        <v>30515</v>
      </c>
      <c r="AS51" s="315"/>
      <c r="AT51" s="316">
        <v>40900</v>
      </c>
      <c r="AU51" s="317">
        <f t="shared" si="49"/>
        <v>181811</v>
      </c>
      <c r="AV51" s="319"/>
      <c r="AW51" s="315">
        <v>42645</v>
      </c>
      <c r="AX51" s="315">
        <v>101423</v>
      </c>
      <c r="AY51" s="315">
        <v>365592</v>
      </c>
      <c r="AZ51" s="315">
        <v>66189</v>
      </c>
      <c r="BA51" s="315">
        <v>12602</v>
      </c>
      <c r="BB51" s="315">
        <v>4757</v>
      </c>
      <c r="BC51" s="315">
        <v>429808</v>
      </c>
      <c r="BD51" s="315">
        <v>140</v>
      </c>
      <c r="BE51" s="315">
        <v>3928</v>
      </c>
      <c r="BF51" s="315"/>
      <c r="BG51" s="315">
        <v>12895</v>
      </c>
      <c r="BH51" s="316">
        <v>302386</v>
      </c>
      <c r="BI51" s="317">
        <f t="shared" si="50"/>
        <v>1342365</v>
      </c>
      <c r="BJ51" s="319"/>
      <c r="BK51" s="315">
        <v>26522</v>
      </c>
      <c r="BL51" s="315">
        <v>25146</v>
      </c>
      <c r="BM51" s="315">
        <v>141234</v>
      </c>
      <c r="BN51" s="315">
        <v>11792</v>
      </c>
      <c r="BO51" s="315">
        <v>11011</v>
      </c>
      <c r="BP51" s="315">
        <v>1166</v>
      </c>
      <c r="BQ51" s="315">
        <v>280158</v>
      </c>
      <c r="BR51" s="315"/>
      <c r="BS51" s="316">
        <v>89477</v>
      </c>
      <c r="BT51" s="317">
        <f t="shared" si="51"/>
        <v>586506</v>
      </c>
      <c r="BU51" s="331">
        <v>98899</v>
      </c>
      <c r="BV51" s="317">
        <f t="shared" si="52"/>
        <v>98899</v>
      </c>
      <c r="BW51" s="317">
        <f t="shared" si="53"/>
        <v>4744176</v>
      </c>
      <c r="BX51" s="287"/>
    </row>
    <row r="52" spans="2:76" ht="12.5" x14ac:dyDescent="0.25">
      <c r="B52" s="22"/>
      <c r="C52" s="22" t="s">
        <v>32</v>
      </c>
      <c r="D52" s="319"/>
      <c r="E52" s="315">
        <v>57788</v>
      </c>
      <c r="F52" s="315"/>
      <c r="G52" s="315">
        <v>98509</v>
      </c>
      <c r="H52" s="315">
        <v>144217</v>
      </c>
      <c r="I52" s="315">
        <v>758050</v>
      </c>
      <c r="J52" s="315">
        <v>216</v>
      </c>
      <c r="K52" s="315">
        <v>315139</v>
      </c>
      <c r="L52" s="315">
        <v>2785</v>
      </c>
      <c r="M52" s="315">
        <v>68105</v>
      </c>
      <c r="N52" s="315">
        <v>10611</v>
      </c>
      <c r="O52" s="315">
        <v>287875</v>
      </c>
      <c r="P52" s="315">
        <v>6740</v>
      </c>
      <c r="Q52" s="315">
        <v>11</v>
      </c>
      <c r="R52" s="315">
        <v>612</v>
      </c>
      <c r="S52" s="315">
        <v>35</v>
      </c>
      <c r="T52" s="315">
        <v>1240</v>
      </c>
      <c r="U52" s="315">
        <v>5390</v>
      </c>
      <c r="V52" s="315"/>
      <c r="W52" s="315">
        <v>104261</v>
      </c>
      <c r="X52" s="315"/>
      <c r="Y52" s="315">
        <v>117</v>
      </c>
      <c r="Z52" s="315">
        <v>1419</v>
      </c>
      <c r="AA52" s="315">
        <v>2680</v>
      </c>
      <c r="AB52" s="315">
        <v>1927</v>
      </c>
      <c r="AC52" s="315">
        <v>3668</v>
      </c>
      <c r="AD52" s="315">
        <v>11011</v>
      </c>
      <c r="AE52" s="315">
        <v>546128</v>
      </c>
      <c r="AF52" s="315">
        <v>105172</v>
      </c>
      <c r="AG52" s="316">
        <v>698</v>
      </c>
      <c r="AH52" s="317">
        <f t="shared" si="48"/>
        <v>2534404</v>
      </c>
      <c r="AI52" s="319"/>
      <c r="AJ52" s="315">
        <v>8531</v>
      </c>
      <c r="AK52" s="315">
        <v>3086</v>
      </c>
      <c r="AL52" s="315">
        <v>73526</v>
      </c>
      <c r="AM52" s="315">
        <v>1912</v>
      </c>
      <c r="AN52" s="315">
        <v>7943</v>
      </c>
      <c r="AO52" s="315"/>
      <c r="AP52" s="315">
        <v>12897</v>
      </c>
      <c r="AQ52" s="315">
        <v>489</v>
      </c>
      <c r="AR52" s="315">
        <v>30568</v>
      </c>
      <c r="AS52" s="315"/>
      <c r="AT52" s="316">
        <v>39196</v>
      </c>
      <c r="AU52" s="317">
        <f t="shared" si="49"/>
        <v>178148</v>
      </c>
      <c r="AV52" s="319"/>
      <c r="AW52" s="315">
        <v>41694</v>
      </c>
      <c r="AX52" s="315">
        <v>101933</v>
      </c>
      <c r="AY52" s="315">
        <v>366269</v>
      </c>
      <c r="AZ52" s="315">
        <v>65783</v>
      </c>
      <c r="BA52" s="315">
        <v>12424</v>
      </c>
      <c r="BB52" s="315">
        <v>4648</v>
      </c>
      <c r="BC52" s="315">
        <v>429791</v>
      </c>
      <c r="BD52" s="315">
        <v>144</v>
      </c>
      <c r="BE52" s="315">
        <v>4076</v>
      </c>
      <c r="BF52" s="315">
        <v>1046</v>
      </c>
      <c r="BG52" s="315">
        <v>12431</v>
      </c>
      <c r="BH52" s="316">
        <v>306879</v>
      </c>
      <c r="BI52" s="317">
        <f t="shared" si="50"/>
        <v>1347118</v>
      </c>
      <c r="BJ52" s="319"/>
      <c r="BK52" s="315">
        <v>26219</v>
      </c>
      <c r="BL52" s="315">
        <v>24773</v>
      </c>
      <c r="BM52" s="315">
        <v>138218</v>
      </c>
      <c r="BN52" s="315">
        <v>10936</v>
      </c>
      <c r="BO52" s="315">
        <v>10913</v>
      </c>
      <c r="BP52" s="315">
        <v>1162</v>
      </c>
      <c r="BQ52" s="315">
        <v>275463</v>
      </c>
      <c r="BR52" s="315"/>
      <c r="BS52" s="316">
        <v>88133</v>
      </c>
      <c r="BT52" s="317">
        <f t="shared" si="51"/>
        <v>575817</v>
      </c>
      <c r="BU52" s="331">
        <v>102174</v>
      </c>
      <c r="BV52" s="317">
        <f t="shared" si="52"/>
        <v>102174</v>
      </c>
      <c r="BW52" s="317">
        <f t="shared" si="53"/>
        <v>4737661</v>
      </c>
      <c r="BX52" s="287"/>
    </row>
    <row r="53" spans="2:76" ht="12.5" x14ac:dyDescent="0.25">
      <c r="B53" s="22"/>
      <c r="C53" s="22" t="s">
        <v>33</v>
      </c>
      <c r="D53" s="319"/>
      <c r="E53" s="315">
        <v>57730</v>
      </c>
      <c r="F53" s="315"/>
      <c r="G53" s="315">
        <v>99668</v>
      </c>
      <c r="H53" s="315">
        <v>144701</v>
      </c>
      <c r="I53" s="315">
        <v>762606</v>
      </c>
      <c r="J53" s="315">
        <v>217</v>
      </c>
      <c r="K53" s="315">
        <v>328163</v>
      </c>
      <c r="L53" s="315">
        <v>2802</v>
      </c>
      <c r="M53" s="315">
        <v>69009</v>
      </c>
      <c r="N53" s="315">
        <v>10688</v>
      </c>
      <c r="O53" s="315">
        <v>289637</v>
      </c>
      <c r="P53" s="315">
        <v>6410</v>
      </c>
      <c r="Q53" s="315">
        <v>11</v>
      </c>
      <c r="R53" s="315">
        <v>614</v>
      </c>
      <c r="S53" s="315">
        <v>35</v>
      </c>
      <c r="T53" s="315">
        <v>1228</v>
      </c>
      <c r="U53" s="315">
        <v>5218</v>
      </c>
      <c r="V53" s="315"/>
      <c r="W53" s="315">
        <v>108166</v>
      </c>
      <c r="X53" s="315"/>
      <c r="Y53" s="315">
        <v>90</v>
      </c>
      <c r="Z53" s="315">
        <v>1419</v>
      </c>
      <c r="AA53" s="315">
        <v>2741</v>
      </c>
      <c r="AB53" s="315">
        <v>1963</v>
      </c>
      <c r="AC53" s="315">
        <v>3594</v>
      </c>
      <c r="AD53" s="315">
        <v>10819</v>
      </c>
      <c r="AE53" s="315">
        <v>550054</v>
      </c>
      <c r="AF53" s="315">
        <v>111310</v>
      </c>
      <c r="AG53" s="316">
        <v>693</v>
      </c>
      <c r="AH53" s="317">
        <f t="shared" si="48"/>
        <v>2569586</v>
      </c>
      <c r="AI53" s="319"/>
      <c r="AJ53" s="315">
        <v>8381</v>
      </c>
      <c r="AK53" s="315">
        <v>3007</v>
      </c>
      <c r="AL53" s="315">
        <v>72497</v>
      </c>
      <c r="AM53" s="315">
        <v>1896</v>
      </c>
      <c r="AN53" s="315">
        <v>8532</v>
      </c>
      <c r="AO53" s="315"/>
      <c r="AP53" s="315">
        <v>12965</v>
      </c>
      <c r="AQ53" s="315">
        <v>485</v>
      </c>
      <c r="AR53" s="315">
        <v>30227</v>
      </c>
      <c r="AS53" s="315"/>
      <c r="AT53" s="316">
        <v>37088</v>
      </c>
      <c r="AU53" s="317">
        <f t="shared" si="49"/>
        <v>175078</v>
      </c>
      <c r="AV53" s="319"/>
      <c r="AW53" s="315">
        <v>40943</v>
      </c>
      <c r="AX53" s="315">
        <v>102784</v>
      </c>
      <c r="AY53" s="315">
        <v>365079</v>
      </c>
      <c r="AZ53" s="315">
        <v>67988</v>
      </c>
      <c r="BA53" s="315">
        <v>12311</v>
      </c>
      <c r="BB53" s="315">
        <v>4568</v>
      </c>
      <c r="BC53" s="315">
        <v>430921</v>
      </c>
      <c r="BD53" s="315">
        <v>159</v>
      </c>
      <c r="BE53" s="315">
        <v>4135</v>
      </c>
      <c r="BF53" s="315">
        <v>1050</v>
      </c>
      <c r="BG53" s="315">
        <v>12238</v>
      </c>
      <c r="BH53" s="316">
        <v>308764</v>
      </c>
      <c r="BI53" s="317">
        <f t="shared" si="50"/>
        <v>1350940</v>
      </c>
      <c r="BJ53" s="319"/>
      <c r="BK53" s="315">
        <v>25912</v>
      </c>
      <c r="BL53" s="315">
        <v>24349</v>
      </c>
      <c r="BM53" s="315">
        <v>135297</v>
      </c>
      <c r="BN53" s="315">
        <v>11496</v>
      </c>
      <c r="BO53" s="315">
        <v>10829</v>
      </c>
      <c r="BP53" s="315">
        <v>1152</v>
      </c>
      <c r="BQ53" s="315">
        <v>272386</v>
      </c>
      <c r="BR53" s="315"/>
      <c r="BS53" s="316">
        <v>85596</v>
      </c>
      <c r="BT53" s="317">
        <f t="shared" si="51"/>
        <v>567017</v>
      </c>
      <c r="BU53" s="331">
        <v>99606</v>
      </c>
      <c r="BV53" s="317">
        <f t="shared" si="52"/>
        <v>99606</v>
      </c>
      <c r="BW53" s="317">
        <f t="shared" si="53"/>
        <v>4762227</v>
      </c>
      <c r="BX53" s="287"/>
    </row>
    <row r="54" spans="2:76" ht="13" thickBot="1" x14ac:dyDescent="0.3">
      <c r="B54" s="27"/>
      <c r="C54" s="27" t="s">
        <v>34</v>
      </c>
      <c r="D54" s="327"/>
      <c r="E54" s="323">
        <v>48284</v>
      </c>
      <c r="F54" s="323"/>
      <c r="G54" s="323">
        <v>98804</v>
      </c>
      <c r="H54" s="323">
        <v>144873</v>
      </c>
      <c r="I54" s="323">
        <v>765361</v>
      </c>
      <c r="J54" s="323">
        <v>218</v>
      </c>
      <c r="K54" s="323">
        <v>330231</v>
      </c>
      <c r="L54" s="323">
        <v>2784</v>
      </c>
      <c r="M54" s="323">
        <v>69447</v>
      </c>
      <c r="N54" s="323">
        <v>10584</v>
      </c>
      <c r="O54" s="323">
        <v>294924</v>
      </c>
      <c r="P54" s="323">
        <v>6877</v>
      </c>
      <c r="Q54" s="323">
        <v>11</v>
      </c>
      <c r="R54" s="323">
        <v>661</v>
      </c>
      <c r="S54" s="323">
        <v>35</v>
      </c>
      <c r="T54" s="323">
        <v>1253</v>
      </c>
      <c r="U54" s="323">
        <v>5179</v>
      </c>
      <c r="V54" s="323"/>
      <c r="W54" s="323">
        <v>119409</v>
      </c>
      <c r="X54" s="323"/>
      <c r="Y54" s="323">
        <v>99</v>
      </c>
      <c r="Z54" s="323">
        <v>1445</v>
      </c>
      <c r="AA54" s="323">
        <v>2714</v>
      </c>
      <c r="AB54" s="323">
        <v>1996</v>
      </c>
      <c r="AC54" s="323">
        <v>3574</v>
      </c>
      <c r="AD54" s="323">
        <v>10952</v>
      </c>
      <c r="AE54" s="323">
        <v>559779</v>
      </c>
      <c r="AF54" s="323">
        <v>111225</v>
      </c>
      <c r="AG54" s="324">
        <v>689</v>
      </c>
      <c r="AH54" s="325">
        <f t="shared" si="48"/>
        <v>2591408</v>
      </c>
      <c r="AI54" s="327"/>
      <c r="AJ54" s="323">
        <v>8249</v>
      </c>
      <c r="AK54" s="323">
        <v>2975</v>
      </c>
      <c r="AL54" s="323">
        <v>71356</v>
      </c>
      <c r="AM54" s="323">
        <v>1897</v>
      </c>
      <c r="AN54" s="323">
        <v>8474</v>
      </c>
      <c r="AO54" s="323"/>
      <c r="AP54" s="323">
        <v>12928</v>
      </c>
      <c r="AQ54" s="323">
        <v>475</v>
      </c>
      <c r="AR54" s="323">
        <v>29882</v>
      </c>
      <c r="AS54" s="323"/>
      <c r="AT54" s="324">
        <v>8597</v>
      </c>
      <c r="AU54" s="325">
        <f t="shared" si="49"/>
        <v>144833</v>
      </c>
      <c r="AV54" s="327"/>
      <c r="AW54" s="323">
        <v>40247</v>
      </c>
      <c r="AX54" s="323">
        <v>105156</v>
      </c>
      <c r="AY54" s="323">
        <v>364030</v>
      </c>
      <c r="AZ54" s="323">
        <v>68740</v>
      </c>
      <c r="BA54" s="323">
        <v>12131</v>
      </c>
      <c r="BB54" s="323">
        <v>4487</v>
      </c>
      <c r="BC54" s="323">
        <v>429989</v>
      </c>
      <c r="BD54" s="323">
        <v>155</v>
      </c>
      <c r="BE54" s="323">
        <v>4093</v>
      </c>
      <c r="BF54" s="323">
        <v>891</v>
      </c>
      <c r="BG54" s="323">
        <v>12063</v>
      </c>
      <c r="BH54" s="324">
        <v>311509</v>
      </c>
      <c r="BI54" s="325">
        <f t="shared" si="50"/>
        <v>1353491</v>
      </c>
      <c r="BJ54" s="327"/>
      <c r="BK54" s="323">
        <v>25630</v>
      </c>
      <c r="BL54" s="323">
        <v>24216</v>
      </c>
      <c r="BM54" s="323">
        <v>132779</v>
      </c>
      <c r="BN54" s="323">
        <v>11358</v>
      </c>
      <c r="BO54" s="323">
        <v>10738</v>
      </c>
      <c r="BP54" s="323">
        <v>1135</v>
      </c>
      <c r="BQ54" s="323">
        <v>264455</v>
      </c>
      <c r="BR54" s="323"/>
      <c r="BS54" s="324">
        <v>114871</v>
      </c>
      <c r="BT54" s="325">
        <f t="shared" si="51"/>
        <v>585182</v>
      </c>
      <c r="BU54" s="361">
        <v>99286</v>
      </c>
      <c r="BV54" s="325">
        <f t="shared" si="52"/>
        <v>99286</v>
      </c>
      <c r="BW54" s="325">
        <f t="shared" si="53"/>
        <v>4774200</v>
      </c>
      <c r="BX54" s="287"/>
    </row>
    <row r="55" spans="2:76" ht="13" thickBot="1" x14ac:dyDescent="0.3">
      <c r="C55" s="330"/>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2"/>
      <c r="AI55" s="333"/>
    </row>
    <row r="56" spans="2:76" ht="13" thickBot="1" x14ac:dyDescent="0.3">
      <c r="B56" s="265" t="str">
        <f>VAR</f>
        <v>VAR. SEP.24-SEP.25</v>
      </c>
      <c r="C56" s="335"/>
      <c r="D56" s="188"/>
      <c r="E56" s="188">
        <f>+E54/E42-1</f>
        <v>-3.1783272173093513E-2</v>
      </c>
      <c r="F56" s="188"/>
      <c r="G56" s="188">
        <f t="shared" ref="G56:U56" si="54">+G54/G42-1</f>
        <v>1.8482440135654699E-2</v>
      </c>
      <c r="H56" s="188">
        <f t="shared" si="54"/>
        <v>-0.10300354778990639</v>
      </c>
      <c r="I56" s="188">
        <f t="shared" si="54"/>
        <v>7.6381407777230903E-2</v>
      </c>
      <c r="J56" s="188">
        <f t="shared" si="54"/>
        <v>-0.11382113821138207</v>
      </c>
      <c r="K56" s="188">
        <f t="shared" si="54"/>
        <v>0.2305293164160751</v>
      </c>
      <c r="L56" s="188">
        <f t="shared" si="54"/>
        <v>-9.957325746799417E-3</v>
      </c>
      <c r="M56" s="188">
        <f t="shared" si="54"/>
        <v>0.10957196951541004</v>
      </c>
      <c r="N56" s="188">
        <f t="shared" si="54"/>
        <v>-3.9912917271407888E-2</v>
      </c>
      <c r="O56" s="188">
        <f t="shared" si="54"/>
        <v>4.3904856293359718E-2</v>
      </c>
      <c r="P56" s="188">
        <f t="shared" si="54"/>
        <v>9.3670483460559728E-2</v>
      </c>
      <c r="Q56" s="188">
        <f t="shared" si="54"/>
        <v>-8.333333333333337E-2</v>
      </c>
      <c r="R56" s="188">
        <f t="shared" si="54"/>
        <v>-5.0287356321839116E-2</v>
      </c>
      <c r="S56" s="188">
        <f t="shared" si="54"/>
        <v>0</v>
      </c>
      <c r="T56" s="188">
        <f t="shared" si="54"/>
        <v>7.9242032730404866E-2</v>
      </c>
      <c r="U56" s="188">
        <f t="shared" si="54"/>
        <v>-0.25791660696374841</v>
      </c>
      <c r="V56" s="188"/>
      <c r="W56" s="188">
        <f>+W54/W42-1</f>
        <v>0.76403066877428305</v>
      </c>
      <c r="X56" s="188"/>
      <c r="Y56" s="188">
        <f>+Y54/Y42-1</f>
        <v>0.125</v>
      </c>
      <c r="Z56" s="188">
        <f>+Z54/Z42-1</f>
        <v>5.9384164222873848E-2</v>
      </c>
      <c r="AA56" s="188">
        <f>+AA54/AA42-1</f>
        <v>0.42019884877027724</v>
      </c>
      <c r="AB56" s="188">
        <f>+AB54/AB42-1</f>
        <v>-0.25327347549569768</v>
      </c>
      <c r="AC56" s="188"/>
      <c r="AD56" s="188">
        <f>+AD54/AD42-1</f>
        <v>7.2043852779952955E-2</v>
      </c>
      <c r="AE56" s="188">
        <f>+AE54/AE42-1</f>
        <v>0.15116200159169857</v>
      </c>
      <c r="AF56" s="188">
        <f>+AF54/AF42-1</f>
        <v>4.5141466439894362E-2</v>
      </c>
      <c r="AG56" s="188">
        <f>+AG54/AG42-1</f>
        <v>-3.9051603905160381E-2</v>
      </c>
      <c r="AH56" s="189">
        <f>+AH54/AH42-1</f>
        <v>0.1054645974285251</v>
      </c>
      <c r="AI56" s="187"/>
      <c r="AJ56" s="336">
        <f>+AJ54/AJ42-1</f>
        <v>-0.15472896813198078</v>
      </c>
      <c r="AK56" s="336">
        <f>+AK54/AK42-1</f>
        <v>-0.33756401692273441</v>
      </c>
      <c r="AL56" s="336">
        <f>+AL54/AL42-1</f>
        <v>-0.12733587711574212</v>
      </c>
      <c r="AM56" s="336">
        <f>+AM54/AM42-1</f>
        <v>-9.8384030418250945E-2</v>
      </c>
      <c r="AN56" s="336">
        <f>+AN54/AN42-1</f>
        <v>-0.45651616213442792</v>
      </c>
      <c r="AO56" s="336"/>
      <c r="AP56" s="336">
        <f>+AP54/AP42-1</f>
        <v>3.5316729398574553E-2</v>
      </c>
      <c r="AQ56" s="336">
        <f>+AQ54/AQ42-1</f>
        <v>-0.14568345323741005</v>
      </c>
      <c r="AR56" s="336">
        <f>+AR54/AR42-1</f>
        <v>4.8969705479692482E-2</v>
      </c>
      <c r="AS56" s="336"/>
      <c r="AT56" s="336">
        <f>+AT54/AT42-1</f>
        <v>-0.82053690714762861</v>
      </c>
      <c r="AU56" s="337">
        <f>+AU54/AU42-1</f>
        <v>-0.28733036127267175</v>
      </c>
      <c r="AV56" s="338"/>
      <c r="AW56" s="336">
        <f t="shared" ref="AW56:BE56" si="55">+AW54/AW42-1</f>
        <v>-0.20940145755986406</v>
      </c>
      <c r="AX56" s="336">
        <f t="shared" si="55"/>
        <v>0.12577081192189099</v>
      </c>
      <c r="AY56" s="336">
        <f t="shared" si="55"/>
        <v>-2.2727760835015709E-2</v>
      </c>
      <c r="AZ56" s="336">
        <f t="shared" si="55"/>
        <v>8.2690187431091466E-2</v>
      </c>
      <c r="BA56" s="336">
        <f t="shared" si="55"/>
        <v>-0.18353748822183336</v>
      </c>
      <c r="BB56" s="336">
        <f t="shared" si="55"/>
        <v>-0.22877277414919217</v>
      </c>
      <c r="BC56" s="336">
        <f t="shared" si="55"/>
        <v>2.5913324807695926E-2</v>
      </c>
      <c r="BD56" s="336">
        <f t="shared" si="55"/>
        <v>7.638888888888884E-2</v>
      </c>
      <c r="BE56" s="336">
        <f t="shared" si="55"/>
        <v>0.30474976091807449</v>
      </c>
      <c r="BF56" s="336"/>
      <c r="BG56" s="336">
        <f>+BG54/BG42-1</f>
        <v>-0.2283630781040108</v>
      </c>
      <c r="BH56" s="336">
        <f>+BH54/BH42-1</f>
        <v>0.19763248546735146</v>
      </c>
      <c r="BI56" s="337">
        <f>+BI54/BI42-1</f>
        <v>4.1849770960871391E-2</v>
      </c>
      <c r="BJ56" s="338"/>
      <c r="BK56" s="336">
        <f t="shared" ref="BK56:BQ56" si="56">+BK54/BK42-1</f>
        <v>-0.12618049163001599</v>
      </c>
      <c r="BL56" s="336">
        <f t="shared" si="56"/>
        <v>-0.35246142738722352</v>
      </c>
      <c r="BM56" s="336">
        <f t="shared" si="56"/>
        <v>-0.23132276234969928</v>
      </c>
      <c r="BN56" s="336">
        <f t="shared" si="56"/>
        <v>-0.15162832387212433</v>
      </c>
      <c r="BO56" s="336">
        <f t="shared" si="56"/>
        <v>-0.10650690630720583</v>
      </c>
      <c r="BP56" s="336">
        <f t="shared" si="56"/>
        <v>-0.12557781201848994</v>
      </c>
      <c r="BQ56" s="336">
        <f t="shared" si="56"/>
        <v>-0.20954860384622287</v>
      </c>
      <c r="BR56" s="336"/>
      <c r="BS56" s="336">
        <f>+BS54/BS42-1</f>
        <v>0.11034749407955147</v>
      </c>
      <c r="BT56" s="337">
        <f>+BT54/BT42-1</f>
        <v>-0.16899630353869066</v>
      </c>
      <c r="BU56" s="336">
        <f>+BU54/BU42-1</f>
        <v>-9.8628770880079264E-3</v>
      </c>
      <c r="BV56" s="336">
        <f>+BV54/BV42-1</f>
        <v>-9.8628770880079264E-3</v>
      </c>
      <c r="BW56" s="337">
        <f>+BW54/BW42-1</f>
        <v>2.6490913441888031E-2</v>
      </c>
    </row>
    <row r="57" spans="2:76" ht="13" thickBot="1" x14ac:dyDescent="0.3">
      <c r="B57" s="334" t="str">
        <f>"PART. EMP. SERV. "&amp;RIGHT(VAR,6)</f>
        <v>PART. EMP. SERV. SEP.25</v>
      </c>
      <c r="C57" s="335"/>
      <c r="D57" s="211">
        <f>D54/$AH$54</f>
        <v>0</v>
      </c>
      <c r="E57" s="188">
        <f>E54/$AH$54</f>
        <v>1.8632341954643961E-2</v>
      </c>
      <c r="F57" s="212"/>
      <c r="G57" s="188">
        <f t="shared" ref="G57:U57" si="57">G54/$AH$54</f>
        <v>3.8127535301272511E-2</v>
      </c>
      <c r="H57" s="188">
        <f t="shared" si="57"/>
        <v>5.5905129566629415E-2</v>
      </c>
      <c r="I57" s="188">
        <f t="shared" si="57"/>
        <v>0.29534561906114359</v>
      </c>
      <c r="J57" s="212">
        <f t="shared" si="57"/>
        <v>8.4124151812450994E-5</v>
      </c>
      <c r="K57" s="188">
        <f t="shared" si="57"/>
        <v>0.12743304026228214</v>
      </c>
      <c r="L57" s="188">
        <f t="shared" si="57"/>
        <v>1.0743194433296493E-3</v>
      </c>
      <c r="M57" s="188">
        <f t="shared" si="57"/>
        <v>2.6798944820730662E-2</v>
      </c>
      <c r="N57" s="188">
        <f t="shared" si="57"/>
        <v>4.08426615955496E-3</v>
      </c>
      <c r="O57" s="188">
        <f t="shared" si="57"/>
        <v>0.11380840068410686</v>
      </c>
      <c r="P57" s="188">
        <f t="shared" si="57"/>
        <v>2.6537696881386488E-3</v>
      </c>
      <c r="Q57" s="213">
        <f t="shared" si="57"/>
        <v>4.244796651086977E-6</v>
      </c>
      <c r="R57" s="212">
        <f t="shared" si="57"/>
        <v>2.5507368966986286E-4</v>
      </c>
      <c r="S57" s="213">
        <f t="shared" si="57"/>
        <v>1.3506171162549472E-5</v>
      </c>
      <c r="T57" s="188">
        <f t="shared" si="57"/>
        <v>4.8352092761927109E-4</v>
      </c>
      <c r="U57" s="188">
        <f t="shared" si="57"/>
        <v>1.9985274414526773E-3</v>
      </c>
      <c r="V57" s="211"/>
      <c r="W57" s="188">
        <f t="shared" ref="W57:AH57" si="58">W54/$AH$54</f>
        <v>4.6078811209967707E-2</v>
      </c>
      <c r="X57" s="188">
        <f t="shared" si="58"/>
        <v>0</v>
      </c>
      <c r="Y57" s="188">
        <f t="shared" si="58"/>
        <v>3.8203169859782788E-5</v>
      </c>
      <c r="Z57" s="188">
        <f t="shared" si="58"/>
        <v>5.5761192371097106E-4</v>
      </c>
      <c r="AA57" s="188">
        <f t="shared" si="58"/>
        <v>1.0473071010045504E-3</v>
      </c>
      <c r="AB57" s="188">
        <f t="shared" si="58"/>
        <v>7.7023764686996417E-4</v>
      </c>
      <c r="AC57" s="188">
        <f t="shared" si="58"/>
        <v>1.3791730209986232E-3</v>
      </c>
      <c r="AD57" s="188">
        <f t="shared" si="58"/>
        <v>4.2262739020640519E-3</v>
      </c>
      <c r="AE57" s="188">
        <f t="shared" si="58"/>
        <v>0.21601345677716516</v>
      </c>
      <c r="AF57" s="188">
        <f t="shared" si="58"/>
        <v>4.2920682501558997E-2</v>
      </c>
      <c r="AG57" s="212">
        <f t="shared" si="58"/>
        <v>2.6587862659990244E-4</v>
      </c>
      <c r="AH57" s="189">
        <f t="shared" si="58"/>
        <v>1</v>
      </c>
      <c r="AI57" s="339"/>
      <c r="AJ57" s="336">
        <f>AJ54/$AU$54</f>
        <v>5.6955251910821431E-2</v>
      </c>
      <c r="AK57" s="336">
        <f t="shared" ref="AK57:AN57" si="59">AK54/$AU$54</f>
        <v>2.0540898828305704E-2</v>
      </c>
      <c r="AL57" s="336">
        <f t="shared" si="59"/>
        <v>0.49267777371179222</v>
      </c>
      <c r="AM57" s="336">
        <f t="shared" si="59"/>
        <v>1.3097843723460813E-2</v>
      </c>
      <c r="AN57" s="336">
        <f t="shared" si="59"/>
        <v>5.8508765267584043E-2</v>
      </c>
      <c r="AO57" s="340"/>
      <c r="AP57" s="336">
        <f t="shared" ref="AP57:AU57" si="60">AP54/$AU$54</f>
        <v>8.9261425227676008E-2</v>
      </c>
      <c r="AQ57" s="336">
        <f t="shared" si="60"/>
        <v>3.2796393087210786E-3</v>
      </c>
      <c r="AR57" s="336">
        <f t="shared" si="60"/>
        <v>0.20632038278569112</v>
      </c>
      <c r="AS57" s="336">
        <f t="shared" si="60"/>
        <v>0</v>
      </c>
      <c r="AT57" s="336">
        <f t="shared" si="60"/>
        <v>5.9358019235947607E-2</v>
      </c>
      <c r="AU57" s="337">
        <f t="shared" si="60"/>
        <v>1</v>
      </c>
      <c r="AV57" s="341"/>
      <c r="AW57" s="358">
        <f>AW54/$BI$54</f>
        <v>2.9735698279486158E-2</v>
      </c>
      <c r="AX57" s="358">
        <f t="shared" ref="AX57:BI57" si="61">AX54/$BI$54</f>
        <v>7.7692426473467496E-2</v>
      </c>
      <c r="AY57" s="358">
        <f t="shared" si="61"/>
        <v>0.26895635065175905</v>
      </c>
      <c r="AZ57" s="358">
        <f t="shared" si="61"/>
        <v>5.078718661594351E-2</v>
      </c>
      <c r="BA57" s="358">
        <f t="shared" si="61"/>
        <v>8.9627489211232293E-3</v>
      </c>
      <c r="BB57" s="358">
        <f t="shared" si="61"/>
        <v>3.3151310204500807E-3</v>
      </c>
      <c r="BC57" s="358">
        <f t="shared" si="61"/>
        <v>0.31768885053539331</v>
      </c>
      <c r="BD57" s="358">
        <f t="shared" si="61"/>
        <v>1.1451867799638121E-4</v>
      </c>
      <c r="BE57" s="358">
        <f t="shared" si="61"/>
        <v>3.0240319292850859E-3</v>
      </c>
      <c r="BF57" s="358">
        <f t="shared" si="61"/>
        <v>6.5829769093403651E-4</v>
      </c>
      <c r="BG57" s="358">
        <f t="shared" si="61"/>
        <v>8.9125084688409448E-3</v>
      </c>
      <c r="BH57" s="358">
        <f t="shared" si="61"/>
        <v>0.23015225073532072</v>
      </c>
      <c r="BI57" s="359">
        <f t="shared" si="61"/>
        <v>1</v>
      </c>
      <c r="BJ57" s="342"/>
      <c r="BK57" s="336">
        <f>BK54/$BT$54</f>
        <v>4.379833966184879E-2</v>
      </c>
      <c r="BL57" s="336">
        <f t="shared" ref="BL57:BT57" si="62">BL54/$BT$54</f>
        <v>4.1381997395682026E-2</v>
      </c>
      <c r="BM57" s="336">
        <f t="shared" si="62"/>
        <v>0.22690205782132739</v>
      </c>
      <c r="BN57" s="336">
        <f t="shared" si="62"/>
        <v>1.9409346152137283E-2</v>
      </c>
      <c r="BO57" s="336">
        <f t="shared" si="62"/>
        <v>1.8349846714355533E-2</v>
      </c>
      <c r="BP57" s="336">
        <f t="shared" si="62"/>
        <v>1.9395675191649778E-3</v>
      </c>
      <c r="BQ57" s="336">
        <f t="shared" si="62"/>
        <v>0.45191923196543982</v>
      </c>
      <c r="BR57" s="336">
        <f t="shared" si="62"/>
        <v>0</v>
      </c>
      <c r="BS57" s="336">
        <f t="shared" si="62"/>
        <v>0.19629961277004418</v>
      </c>
      <c r="BT57" s="337">
        <f t="shared" si="62"/>
        <v>1</v>
      </c>
      <c r="BU57" s="336"/>
      <c r="BV57" s="336"/>
      <c r="BW57" s="337"/>
    </row>
    <row r="58" spans="2:76" ht="12.5" x14ac:dyDescent="0.25">
      <c r="C58" s="330"/>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2"/>
      <c r="AI58" s="333"/>
    </row>
    <row r="59" spans="2:76" ht="12.5" x14ac:dyDescent="0.25">
      <c r="C59" s="25" t="s">
        <v>23</v>
      </c>
      <c r="AI59" s="333"/>
      <c r="BG59" s="287"/>
    </row>
    <row r="60" spans="2:76" ht="12.5" x14ac:dyDescent="0.25"/>
    <row r="61" spans="2:76" ht="12.5" x14ac:dyDescent="0.25"/>
    <row r="62" spans="2:76" ht="12.5" x14ac:dyDescent="0.25"/>
    <row r="63" spans="2:76" ht="12.5" x14ac:dyDescent="0.25"/>
    <row r="64" spans="2:76" ht="12.5" x14ac:dyDescent="0.25"/>
    <row r="65" ht="12.5" x14ac:dyDescent="0.25"/>
    <row r="66" ht="12.5" x14ac:dyDescent="0.25"/>
    <row r="67" ht="12.5" x14ac:dyDescent="0.25"/>
    <row r="68" ht="12.5" x14ac:dyDescent="0.25"/>
    <row r="69" ht="12.5" x14ac:dyDescent="0.25"/>
    <row r="70" ht="12.5" x14ac:dyDescent="0.25"/>
    <row r="71" ht="12.5" x14ac:dyDescent="0.25"/>
    <row r="72" ht="12.5" x14ac:dyDescent="0.25"/>
    <row r="73" ht="12.5" x14ac:dyDescent="0.25"/>
    <row r="74" ht="12.5"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sheetData>
  <mergeCells count="5">
    <mergeCell ref="D8:AH8"/>
    <mergeCell ref="AI8:AU8"/>
    <mergeCell ref="AV8:BI8"/>
    <mergeCell ref="BJ8:BT8"/>
    <mergeCell ref="BU8:BV8"/>
  </mergeCells>
  <phoneticPr fontId="6" type="noConversion"/>
  <hyperlinks>
    <hyperlink ref="C59"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T37 BI37 AH37 AU37" 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0854-42B8-48B0-BC9F-0E48FFA91F5F}">
  <dimension ref="A1:AD337"/>
  <sheetViews>
    <sheetView showGridLines="0" topLeftCell="A7" zoomScaleNormal="100" zoomScaleSheetLayoutView="100" workbookViewId="0">
      <pane ySplit="3" topLeftCell="A191" activePane="bottomLeft" state="frozen"/>
      <selection activeCell="A7" sqref="A7"/>
      <selection pane="bottomLeft" activeCell="L204" sqref="L204"/>
    </sheetView>
  </sheetViews>
  <sheetFormatPr baseColWidth="10" defaultColWidth="0" defaultRowHeight="0" customHeight="1" zeroHeight="1" x14ac:dyDescent="0.25"/>
  <cols>
    <col min="1" max="1" width="20" customWidth="1"/>
    <col min="2" max="2" width="12.81640625" customWidth="1"/>
    <col min="3" max="3" width="10.7265625" customWidth="1"/>
    <col min="4" max="4" width="12.726562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9" width="12.54296875" customWidth="1"/>
    <col min="20" max="20" width="16.81640625" customWidth="1"/>
    <col min="21" max="27" width="12.54296875" customWidth="1"/>
    <col min="28" max="28" width="14.81640625" customWidth="1"/>
    <col min="29" max="30" width="8.7265625" customWidth="1"/>
    <col min="31" max="16384" width="8.7265625" hidden="1"/>
  </cols>
  <sheetData>
    <row r="1" spans="1:29" ht="33.75" customHeight="1" x14ac:dyDescent="0.25"/>
    <row r="2" spans="1:29" ht="14" x14ac:dyDescent="0.3">
      <c r="B2" s="80" t="s">
        <v>553</v>
      </c>
    </row>
    <row r="3" spans="1:29" s="1" customFormat="1" ht="14" x14ac:dyDescent="0.3">
      <c r="B3" s="80"/>
      <c r="D3" s="17"/>
    </row>
    <row r="4" spans="1:29" s="1" customFormat="1" ht="16.5" customHeight="1" x14ac:dyDescent="0.25"/>
    <row r="5" spans="1:29" ht="12.75" customHeight="1" x14ac:dyDescent="0.25">
      <c r="B5" s="25" t="s">
        <v>23</v>
      </c>
      <c r="C5" s="1"/>
      <c r="D5" s="1"/>
      <c r="E5" s="1"/>
      <c r="F5" s="1"/>
      <c r="G5" s="1"/>
    </row>
    <row r="6" spans="1:29" ht="12.5" x14ac:dyDescent="0.25">
      <c r="A6" s="101"/>
      <c r="B6" s="101"/>
      <c r="C6" s="101"/>
      <c r="D6" s="101"/>
      <c r="E6" s="101"/>
      <c r="F6" s="101"/>
      <c r="G6" s="101"/>
      <c r="H6" s="101"/>
      <c r="I6" s="101"/>
      <c r="J6" s="101"/>
      <c r="K6" s="1"/>
    </row>
    <row r="7" spans="1:29" ht="13" thickBot="1" x14ac:dyDescent="0.3">
      <c r="A7" s="101"/>
      <c r="B7" s="102"/>
      <c r="C7" s="102"/>
      <c r="D7" s="352"/>
      <c r="E7" s="147"/>
      <c r="F7" s="147"/>
      <c r="G7" s="147"/>
      <c r="H7" s="147"/>
      <c r="I7" s="5"/>
      <c r="K7" s="1"/>
    </row>
    <row r="8" spans="1:29" ht="34.5" customHeight="1" thickBot="1" x14ac:dyDescent="0.3">
      <c r="A8" s="36"/>
      <c r="B8" s="36"/>
      <c r="C8" s="36"/>
      <c r="D8" s="368" t="s">
        <v>548</v>
      </c>
      <c r="E8" s="369"/>
      <c r="F8" s="369"/>
      <c r="G8" s="369"/>
      <c r="H8" s="369"/>
      <c r="I8" s="369"/>
      <c r="J8" s="369"/>
      <c r="K8" s="396"/>
      <c r="L8" s="368" t="s">
        <v>550</v>
      </c>
      <c r="M8" s="369"/>
      <c r="N8" s="369"/>
      <c r="O8" s="369"/>
      <c r="P8" s="369"/>
      <c r="Q8" s="369"/>
      <c r="R8" s="369"/>
      <c r="S8" s="396"/>
      <c r="T8" s="368" t="s">
        <v>551</v>
      </c>
      <c r="U8" s="369"/>
      <c r="V8" s="369"/>
      <c r="W8" s="369"/>
      <c r="X8" s="369"/>
      <c r="Y8" s="369"/>
      <c r="Z8" s="369"/>
      <c r="AA8" s="396"/>
      <c r="AB8" s="191"/>
    </row>
    <row r="9" spans="1:29" ht="52.5" thickBot="1" x14ac:dyDescent="0.3">
      <c r="A9" s="36"/>
      <c r="B9" s="197" t="s">
        <v>0</v>
      </c>
      <c r="C9" s="197" t="s">
        <v>31</v>
      </c>
      <c r="D9" s="354" t="s">
        <v>549</v>
      </c>
      <c r="E9" s="198" t="s">
        <v>20</v>
      </c>
      <c r="F9" s="193" t="s">
        <v>508</v>
      </c>
      <c r="G9" s="193" t="s">
        <v>84</v>
      </c>
      <c r="H9" s="193" t="s">
        <v>497</v>
      </c>
      <c r="I9" s="193" t="s">
        <v>85</v>
      </c>
      <c r="J9" s="193" t="s">
        <v>86</v>
      </c>
      <c r="K9" s="199" t="s">
        <v>92</v>
      </c>
      <c r="L9" s="354" t="s">
        <v>554</v>
      </c>
      <c r="M9" s="198" t="s">
        <v>20</v>
      </c>
      <c r="N9" s="193" t="s">
        <v>508</v>
      </c>
      <c r="O9" s="193" t="s">
        <v>84</v>
      </c>
      <c r="P9" s="193" t="s">
        <v>497</v>
      </c>
      <c r="Q9" s="193" t="s">
        <v>85</v>
      </c>
      <c r="R9" s="193" t="s">
        <v>86</v>
      </c>
      <c r="S9" s="199" t="s">
        <v>92</v>
      </c>
      <c r="T9" s="354" t="s">
        <v>552</v>
      </c>
      <c r="U9" s="198" t="s">
        <v>20</v>
      </c>
      <c r="V9" s="193" t="s">
        <v>508</v>
      </c>
      <c r="W9" s="193" t="s">
        <v>84</v>
      </c>
      <c r="X9" s="193" t="s">
        <v>497</v>
      </c>
      <c r="Y9" s="193" t="s">
        <v>85</v>
      </c>
      <c r="Z9" s="193" t="s">
        <v>86</v>
      </c>
      <c r="AA9" s="199" t="s">
        <v>92</v>
      </c>
      <c r="AB9" s="354" t="s">
        <v>25</v>
      </c>
    </row>
    <row r="10" spans="1:29" ht="13" x14ac:dyDescent="0.3">
      <c r="A10" s="36"/>
      <c r="B10" s="22">
        <v>2010</v>
      </c>
      <c r="C10" s="22" t="s">
        <v>38</v>
      </c>
      <c r="D10" s="166">
        <f>SUM(E10:K10)</f>
        <v>1517672</v>
      </c>
      <c r="E10" s="147">
        <v>764075</v>
      </c>
      <c r="F10" s="147">
        <v>741141</v>
      </c>
      <c r="G10" s="147">
        <v>6046</v>
      </c>
      <c r="H10" s="147">
        <v>34</v>
      </c>
      <c r="I10" s="147">
        <v>68</v>
      </c>
      <c r="J10" s="147">
        <v>5134</v>
      </c>
      <c r="K10" s="171">
        <v>1174</v>
      </c>
      <c r="L10" s="166">
        <f>SUM(M10:S10)</f>
        <v>181233</v>
      </c>
      <c r="M10" s="147">
        <v>143436</v>
      </c>
      <c r="N10" s="147">
        <v>23085</v>
      </c>
      <c r="O10" s="147">
        <v>1862</v>
      </c>
      <c r="P10" s="147">
        <v>1458</v>
      </c>
      <c r="Q10" s="147">
        <v>6588</v>
      </c>
      <c r="R10" s="147">
        <v>3507</v>
      </c>
      <c r="S10" s="171">
        <v>1297</v>
      </c>
      <c r="T10" s="166">
        <f>SUM(U10:AA10)</f>
        <v>3</v>
      </c>
      <c r="U10" s="147"/>
      <c r="V10" s="147"/>
      <c r="W10" s="147"/>
      <c r="X10" s="147"/>
      <c r="Y10" s="147"/>
      <c r="Z10" s="147">
        <v>3</v>
      </c>
      <c r="AA10" s="171"/>
      <c r="AB10" s="178">
        <f>D10+L10+T10</f>
        <v>1698908</v>
      </c>
      <c r="AC10" s="15"/>
    </row>
    <row r="11" spans="1:29" ht="13" x14ac:dyDescent="0.3">
      <c r="A11" s="36"/>
      <c r="B11" s="34"/>
      <c r="C11" s="22" t="s">
        <v>39</v>
      </c>
      <c r="D11" s="166">
        <f t="shared" ref="D11:D21" si="0">SUM(E11:K11)</f>
        <v>1517165</v>
      </c>
      <c r="E11" s="147">
        <v>762287</v>
      </c>
      <c r="F11" s="147">
        <v>743597</v>
      </c>
      <c r="G11" s="147">
        <v>6419</v>
      </c>
      <c r="H11" s="147">
        <v>36</v>
      </c>
      <c r="I11" s="147">
        <v>69</v>
      </c>
      <c r="J11" s="147">
        <v>3747</v>
      </c>
      <c r="K11" s="171">
        <v>1010</v>
      </c>
      <c r="L11" s="166">
        <f t="shared" ref="L11:L21" si="1">SUM(M11:S11)</f>
        <v>180805</v>
      </c>
      <c r="M11" s="147">
        <v>143199</v>
      </c>
      <c r="N11" s="147">
        <v>23147</v>
      </c>
      <c r="O11" s="147">
        <v>1854</v>
      </c>
      <c r="P11" s="147">
        <v>1451</v>
      </c>
      <c r="Q11" s="147">
        <v>6616</v>
      </c>
      <c r="R11" s="147">
        <v>3312</v>
      </c>
      <c r="S11" s="171">
        <v>1226</v>
      </c>
      <c r="T11" s="166">
        <f t="shared" ref="T11:T21" si="2">SUM(U11:AA11)</f>
        <v>13</v>
      </c>
      <c r="U11" s="147">
        <v>5</v>
      </c>
      <c r="V11" s="147"/>
      <c r="W11" s="147"/>
      <c r="X11" s="147"/>
      <c r="Y11" s="147">
        <v>1</v>
      </c>
      <c r="Z11" s="147">
        <v>7</v>
      </c>
      <c r="AA11" s="171"/>
      <c r="AB11" s="179">
        <f t="shared" ref="AB11:AB74" si="3">D11+L11+T11</f>
        <v>1697983</v>
      </c>
      <c r="AC11" s="15"/>
    </row>
    <row r="12" spans="1:29" ht="13" x14ac:dyDescent="0.3">
      <c r="A12" s="36"/>
      <c r="B12" s="34"/>
      <c r="C12" s="22" t="s">
        <v>40</v>
      </c>
      <c r="D12" s="166">
        <f t="shared" si="0"/>
        <v>1528089</v>
      </c>
      <c r="E12" s="147">
        <v>761660</v>
      </c>
      <c r="F12" s="147">
        <v>754806</v>
      </c>
      <c r="G12" s="147">
        <v>6762</v>
      </c>
      <c r="H12" s="147">
        <v>38</v>
      </c>
      <c r="I12" s="147">
        <v>65</v>
      </c>
      <c r="J12" s="147">
        <v>3702</v>
      </c>
      <c r="K12" s="171">
        <v>1056</v>
      </c>
      <c r="L12" s="166">
        <f t="shared" si="1"/>
        <v>180199</v>
      </c>
      <c r="M12" s="147">
        <v>143278</v>
      </c>
      <c r="N12" s="147">
        <v>23120</v>
      </c>
      <c r="O12" s="147">
        <v>1871</v>
      </c>
      <c r="P12" s="147">
        <v>1350</v>
      </c>
      <c r="Q12" s="147">
        <v>6152</v>
      </c>
      <c r="R12" s="147">
        <v>3303</v>
      </c>
      <c r="S12" s="171">
        <v>1125</v>
      </c>
      <c r="T12" s="166">
        <f t="shared" si="2"/>
        <v>15</v>
      </c>
      <c r="U12" s="147">
        <v>5</v>
      </c>
      <c r="V12" s="147"/>
      <c r="W12" s="147"/>
      <c r="X12" s="147"/>
      <c r="Y12" s="147">
        <v>1</v>
      </c>
      <c r="Z12" s="147">
        <v>9</v>
      </c>
      <c r="AA12" s="171"/>
      <c r="AB12" s="179">
        <f t="shared" si="3"/>
        <v>1708303</v>
      </c>
      <c r="AC12" s="15"/>
    </row>
    <row r="13" spans="1:29" ht="13" x14ac:dyDescent="0.3">
      <c r="A13" s="36"/>
      <c r="B13" s="34"/>
      <c r="C13" s="22" t="s">
        <v>41</v>
      </c>
      <c r="D13" s="166">
        <f t="shared" si="0"/>
        <v>1501233</v>
      </c>
      <c r="E13" s="147">
        <v>716464</v>
      </c>
      <c r="F13" s="147">
        <v>772834</v>
      </c>
      <c r="G13" s="147">
        <v>7301</v>
      </c>
      <c r="H13" s="147">
        <v>38</v>
      </c>
      <c r="I13" s="147">
        <v>63</v>
      </c>
      <c r="J13" s="147">
        <v>3668</v>
      </c>
      <c r="K13" s="171">
        <v>865</v>
      </c>
      <c r="L13" s="166">
        <f t="shared" si="1"/>
        <v>230277</v>
      </c>
      <c r="M13" s="147">
        <v>193005</v>
      </c>
      <c r="N13" s="147">
        <v>23350</v>
      </c>
      <c r="O13" s="147">
        <v>1880</v>
      </c>
      <c r="P13" s="147">
        <v>1462</v>
      </c>
      <c r="Q13" s="147">
        <v>6189</v>
      </c>
      <c r="R13" s="147">
        <v>3285</v>
      </c>
      <c r="S13" s="171">
        <v>1106</v>
      </c>
      <c r="T13" s="166">
        <f t="shared" si="2"/>
        <v>8</v>
      </c>
      <c r="U13" s="147"/>
      <c r="V13" s="147"/>
      <c r="W13" s="147"/>
      <c r="X13" s="147"/>
      <c r="Y13" s="147"/>
      <c r="Z13" s="147">
        <v>8</v>
      </c>
      <c r="AA13" s="171"/>
      <c r="AB13" s="179">
        <f t="shared" si="3"/>
        <v>1731518</v>
      </c>
      <c r="AC13" s="15"/>
    </row>
    <row r="14" spans="1:29" ht="13" x14ac:dyDescent="0.3">
      <c r="A14" s="36"/>
      <c r="B14" s="34"/>
      <c r="C14" s="22" t="s">
        <v>42</v>
      </c>
      <c r="D14" s="166">
        <f t="shared" si="0"/>
        <v>1521950</v>
      </c>
      <c r="E14" s="147">
        <v>723619</v>
      </c>
      <c r="F14" s="147">
        <v>786469</v>
      </c>
      <c r="G14" s="147">
        <v>7270</v>
      </c>
      <c r="H14" s="147">
        <v>38</v>
      </c>
      <c r="I14" s="147">
        <v>62</v>
      </c>
      <c r="J14" s="147">
        <v>3665</v>
      </c>
      <c r="K14" s="171">
        <v>827</v>
      </c>
      <c r="L14" s="166">
        <f t="shared" si="1"/>
        <v>230738</v>
      </c>
      <c r="M14" s="147">
        <v>192671</v>
      </c>
      <c r="N14" s="147">
        <v>23620</v>
      </c>
      <c r="O14" s="147">
        <v>1882</v>
      </c>
      <c r="P14" s="147">
        <v>1416</v>
      </c>
      <c r="Q14" s="147">
        <v>6778</v>
      </c>
      <c r="R14" s="147">
        <v>3309</v>
      </c>
      <c r="S14" s="171">
        <v>1062</v>
      </c>
      <c r="T14" s="166">
        <f t="shared" si="2"/>
        <v>122</v>
      </c>
      <c r="U14" s="147">
        <v>110</v>
      </c>
      <c r="V14" s="147"/>
      <c r="W14" s="147"/>
      <c r="X14" s="147"/>
      <c r="Y14" s="147"/>
      <c r="Z14" s="147">
        <v>12</v>
      </c>
      <c r="AA14" s="171"/>
      <c r="AB14" s="179">
        <f t="shared" si="3"/>
        <v>1752810</v>
      </c>
      <c r="AC14" s="15"/>
    </row>
    <row r="15" spans="1:29" ht="13" x14ac:dyDescent="0.3">
      <c r="A15" s="36"/>
      <c r="B15" s="34"/>
      <c r="C15" s="22" t="s">
        <v>43</v>
      </c>
      <c r="D15" s="166">
        <f t="shared" si="0"/>
        <v>1518619</v>
      </c>
      <c r="E15" s="147">
        <v>725584</v>
      </c>
      <c r="F15" s="147">
        <v>781052</v>
      </c>
      <c r="G15" s="147">
        <v>7410</v>
      </c>
      <c r="H15" s="147">
        <v>37</v>
      </c>
      <c r="I15" s="147">
        <v>63</v>
      </c>
      <c r="J15" s="147">
        <v>3670</v>
      </c>
      <c r="K15" s="171">
        <v>803</v>
      </c>
      <c r="L15" s="166">
        <f t="shared" si="1"/>
        <v>230722</v>
      </c>
      <c r="M15" s="147">
        <v>192439</v>
      </c>
      <c r="N15" s="147">
        <v>23798</v>
      </c>
      <c r="O15" s="147">
        <v>1909</v>
      </c>
      <c r="P15" s="147">
        <v>1503</v>
      </c>
      <c r="Q15" s="147">
        <v>6802</v>
      </c>
      <c r="R15" s="147">
        <v>3287</v>
      </c>
      <c r="S15" s="171">
        <v>984</v>
      </c>
      <c r="T15" s="166">
        <f t="shared" si="2"/>
        <v>117</v>
      </c>
      <c r="U15" s="147"/>
      <c r="V15" s="147"/>
      <c r="W15" s="147"/>
      <c r="X15" s="147"/>
      <c r="Y15" s="147">
        <v>113</v>
      </c>
      <c r="Z15" s="147">
        <v>4</v>
      </c>
      <c r="AA15" s="171"/>
      <c r="AB15" s="179">
        <f t="shared" si="3"/>
        <v>1749458</v>
      </c>
      <c r="AC15" s="15"/>
    </row>
    <row r="16" spans="1:29" ht="13" x14ac:dyDescent="0.3">
      <c r="A16" s="36"/>
      <c r="B16" s="34"/>
      <c r="C16" s="22" t="s">
        <v>32</v>
      </c>
      <c r="D16" s="166">
        <f t="shared" si="0"/>
        <v>1538473</v>
      </c>
      <c r="E16" s="147">
        <v>735279</v>
      </c>
      <c r="F16" s="147">
        <v>791349</v>
      </c>
      <c r="G16" s="147">
        <v>7206</v>
      </c>
      <c r="H16" s="147">
        <v>36</v>
      </c>
      <c r="I16" s="147">
        <v>63</v>
      </c>
      <c r="J16" s="147">
        <v>3736</v>
      </c>
      <c r="K16" s="171">
        <v>804</v>
      </c>
      <c r="L16" s="166">
        <f t="shared" si="1"/>
        <v>231969</v>
      </c>
      <c r="M16" s="147">
        <v>193757</v>
      </c>
      <c r="N16" s="147">
        <v>23997</v>
      </c>
      <c r="O16" s="147">
        <v>1924</v>
      </c>
      <c r="P16" s="147">
        <v>1524</v>
      </c>
      <c r="Q16" s="147">
        <v>6527</v>
      </c>
      <c r="R16" s="147">
        <v>3274</v>
      </c>
      <c r="S16" s="171">
        <v>966</v>
      </c>
      <c r="T16" s="166">
        <f t="shared" si="2"/>
        <v>43</v>
      </c>
      <c r="U16" s="147">
        <v>1</v>
      </c>
      <c r="V16" s="147"/>
      <c r="W16" s="147"/>
      <c r="X16" s="147"/>
      <c r="Y16" s="147">
        <v>39</v>
      </c>
      <c r="Z16" s="147">
        <v>3</v>
      </c>
      <c r="AA16" s="171"/>
      <c r="AB16" s="179">
        <f t="shared" si="3"/>
        <v>1770485</v>
      </c>
      <c r="AC16" s="15"/>
    </row>
    <row r="17" spans="1:29" ht="13" x14ac:dyDescent="0.3">
      <c r="A17" s="36"/>
      <c r="B17" s="34"/>
      <c r="C17" s="22" t="s">
        <v>33</v>
      </c>
      <c r="D17" s="166">
        <f t="shared" si="0"/>
        <v>1560309</v>
      </c>
      <c r="E17" s="147">
        <v>741771</v>
      </c>
      <c r="F17" s="147">
        <v>807065</v>
      </c>
      <c r="G17" s="147">
        <v>6950</v>
      </c>
      <c r="H17" s="147">
        <v>34</v>
      </c>
      <c r="I17" s="147">
        <v>66</v>
      </c>
      <c r="J17" s="147">
        <v>3764</v>
      </c>
      <c r="K17" s="171">
        <v>659</v>
      </c>
      <c r="L17" s="166">
        <f t="shared" si="1"/>
        <v>233235</v>
      </c>
      <c r="M17" s="147">
        <v>194834</v>
      </c>
      <c r="N17" s="147">
        <v>24161</v>
      </c>
      <c r="O17" s="147">
        <v>1937</v>
      </c>
      <c r="P17" s="147">
        <v>1534</v>
      </c>
      <c r="Q17" s="147">
        <v>6523</v>
      </c>
      <c r="R17" s="147">
        <v>3286</v>
      </c>
      <c r="S17" s="171">
        <v>960</v>
      </c>
      <c r="T17" s="166">
        <f t="shared" si="2"/>
        <v>50</v>
      </c>
      <c r="U17" s="147">
        <v>48</v>
      </c>
      <c r="V17" s="147"/>
      <c r="W17" s="147"/>
      <c r="X17" s="147"/>
      <c r="Y17" s="147">
        <v>1</v>
      </c>
      <c r="Z17" s="147">
        <v>1</v>
      </c>
      <c r="AA17" s="171"/>
      <c r="AB17" s="179">
        <f t="shared" si="3"/>
        <v>1793594</v>
      </c>
      <c r="AC17" s="15"/>
    </row>
    <row r="18" spans="1:29" ht="13" x14ac:dyDescent="0.3">
      <c r="A18" s="36"/>
      <c r="B18" s="34"/>
      <c r="C18" s="22" t="s">
        <v>34</v>
      </c>
      <c r="D18" s="166">
        <f t="shared" si="0"/>
        <v>1574574</v>
      </c>
      <c r="E18" s="147">
        <v>744299</v>
      </c>
      <c r="F18" s="147">
        <v>819134</v>
      </c>
      <c r="G18" s="147">
        <v>6755</v>
      </c>
      <c r="H18" s="147">
        <v>35</v>
      </c>
      <c r="I18" s="147">
        <v>64</v>
      </c>
      <c r="J18" s="147">
        <v>3627</v>
      </c>
      <c r="K18" s="171">
        <v>660</v>
      </c>
      <c r="L18" s="166">
        <f t="shared" si="1"/>
        <v>233615</v>
      </c>
      <c r="M18" s="147">
        <v>195203</v>
      </c>
      <c r="N18" s="147">
        <v>24338</v>
      </c>
      <c r="O18" s="147">
        <v>1939</v>
      </c>
      <c r="P18" s="147">
        <v>1545</v>
      </c>
      <c r="Q18" s="147">
        <v>6349</v>
      </c>
      <c r="R18" s="147">
        <v>3281</v>
      </c>
      <c r="S18" s="171">
        <v>960</v>
      </c>
      <c r="T18" s="166">
        <f t="shared" si="2"/>
        <v>0</v>
      </c>
      <c r="U18" s="147"/>
      <c r="V18" s="147"/>
      <c r="W18" s="147"/>
      <c r="X18" s="147"/>
      <c r="Y18" s="147"/>
      <c r="Z18" s="147"/>
      <c r="AA18" s="171"/>
      <c r="AB18" s="179">
        <f t="shared" si="3"/>
        <v>1808189</v>
      </c>
      <c r="AC18" s="15"/>
    </row>
    <row r="19" spans="1:29" ht="13" x14ac:dyDescent="0.3">
      <c r="A19" s="36"/>
      <c r="B19" s="34"/>
      <c r="C19" s="22" t="s">
        <v>35</v>
      </c>
      <c r="D19" s="166">
        <f t="shared" si="0"/>
        <v>1568847</v>
      </c>
      <c r="E19" s="147">
        <v>750239</v>
      </c>
      <c r="F19" s="147">
        <v>808609</v>
      </c>
      <c r="G19" s="147">
        <v>6643</v>
      </c>
      <c r="H19" s="147">
        <v>36</v>
      </c>
      <c r="I19" s="147">
        <v>61</v>
      </c>
      <c r="J19" s="147">
        <v>2699</v>
      </c>
      <c r="K19" s="171">
        <v>560</v>
      </c>
      <c r="L19" s="166">
        <f t="shared" si="1"/>
        <v>234815</v>
      </c>
      <c r="M19" s="147">
        <v>196051</v>
      </c>
      <c r="N19" s="147">
        <v>24979</v>
      </c>
      <c r="O19" s="147">
        <v>1956</v>
      </c>
      <c r="P19" s="147">
        <v>1560</v>
      </c>
      <c r="Q19" s="147">
        <v>6423</v>
      </c>
      <c r="R19" s="147">
        <v>2928</v>
      </c>
      <c r="S19" s="171">
        <v>918</v>
      </c>
      <c r="T19" s="166">
        <f t="shared" si="2"/>
        <v>0</v>
      </c>
      <c r="U19" s="147"/>
      <c r="V19" s="147"/>
      <c r="W19" s="147"/>
      <c r="X19" s="147"/>
      <c r="Y19" s="147"/>
      <c r="Z19" s="147"/>
      <c r="AA19" s="171"/>
      <c r="AB19" s="179">
        <f t="shared" si="3"/>
        <v>1803662</v>
      </c>
      <c r="AC19" s="15"/>
    </row>
    <row r="20" spans="1:29" ht="13" x14ac:dyDescent="0.3">
      <c r="A20" s="36"/>
      <c r="B20" s="34"/>
      <c r="C20" s="22" t="s">
        <v>36</v>
      </c>
      <c r="D20" s="166">
        <f t="shared" si="0"/>
        <v>1581281</v>
      </c>
      <c r="E20" s="147">
        <v>751222</v>
      </c>
      <c r="F20" s="147">
        <v>819042</v>
      </c>
      <c r="G20" s="147">
        <v>6541</v>
      </c>
      <c r="H20" s="147">
        <v>37</v>
      </c>
      <c r="I20" s="147">
        <v>57</v>
      </c>
      <c r="J20" s="147">
        <v>3825</v>
      </c>
      <c r="K20" s="171">
        <v>557</v>
      </c>
      <c r="L20" s="166">
        <f t="shared" si="1"/>
        <v>235699</v>
      </c>
      <c r="M20" s="147">
        <v>196154</v>
      </c>
      <c r="N20" s="147">
        <v>25464</v>
      </c>
      <c r="O20" s="147">
        <v>1966</v>
      </c>
      <c r="P20" s="147">
        <v>1564</v>
      </c>
      <c r="Q20" s="147">
        <v>6371</v>
      </c>
      <c r="R20" s="147">
        <v>3271</v>
      </c>
      <c r="S20" s="171">
        <v>909</v>
      </c>
      <c r="T20" s="166">
        <f t="shared" si="2"/>
        <v>0</v>
      </c>
      <c r="U20" s="147"/>
      <c r="V20" s="147"/>
      <c r="W20" s="147"/>
      <c r="X20" s="147"/>
      <c r="Y20" s="147"/>
      <c r="Z20" s="147"/>
      <c r="AA20" s="171"/>
      <c r="AB20" s="179">
        <f t="shared" si="3"/>
        <v>1816980</v>
      </c>
      <c r="AC20" s="15"/>
    </row>
    <row r="21" spans="1:29" ht="13.5" thickBot="1" x14ac:dyDescent="0.35">
      <c r="A21" s="36"/>
      <c r="B21" s="35"/>
      <c r="C21" s="27" t="s">
        <v>37</v>
      </c>
      <c r="D21" s="162">
        <f t="shared" si="0"/>
        <v>1583735</v>
      </c>
      <c r="E21" s="150">
        <v>751972</v>
      </c>
      <c r="F21" s="150">
        <v>821212</v>
      </c>
      <c r="G21" s="150">
        <v>6391</v>
      </c>
      <c r="H21" s="150">
        <v>38</v>
      </c>
      <c r="I21" s="150">
        <v>59</v>
      </c>
      <c r="J21" s="150">
        <v>3758</v>
      </c>
      <c r="K21" s="172">
        <v>305</v>
      </c>
      <c r="L21" s="162">
        <f t="shared" si="1"/>
        <v>235829</v>
      </c>
      <c r="M21" s="150">
        <v>195809</v>
      </c>
      <c r="N21" s="150">
        <v>25905</v>
      </c>
      <c r="O21" s="150">
        <v>1981</v>
      </c>
      <c r="P21" s="150">
        <v>1593</v>
      </c>
      <c r="Q21" s="150">
        <v>6378</v>
      </c>
      <c r="R21" s="150">
        <v>3307</v>
      </c>
      <c r="S21" s="172">
        <v>856</v>
      </c>
      <c r="T21" s="162">
        <f t="shared" si="2"/>
        <v>0</v>
      </c>
      <c r="U21" s="150"/>
      <c r="V21" s="150"/>
      <c r="W21" s="150"/>
      <c r="X21" s="150"/>
      <c r="Y21" s="150"/>
      <c r="Z21" s="150"/>
      <c r="AA21" s="172"/>
      <c r="AB21" s="355">
        <f t="shared" si="3"/>
        <v>1819564</v>
      </c>
      <c r="AC21" s="15"/>
    </row>
    <row r="22" spans="1:29" ht="13" x14ac:dyDescent="0.3">
      <c r="A22" s="36"/>
      <c r="B22" s="22">
        <v>2011</v>
      </c>
      <c r="C22" s="22" t="s">
        <v>38</v>
      </c>
      <c r="D22" s="166">
        <f t="shared" ref="D22:D60" si="4">SUM(E22:K22)</f>
        <v>1585560</v>
      </c>
      <c r="E22" s="147">
        <v>746676</v>
      </c>
      <c r="F22" s="147">
        <v>824327</v>
      </c>
      <c r="G22" s="147">
        <v>6372</v>
      </c>
      <c r="H22" s="147">
        <v>4097</v>
      </c>
      <c r="I22" s="147">
        <v>46</v>
      </c>
      <c r="J22" s="147">
        <v>3695</v>
      </c>
      <c r="K22" s="171">
        <v>347</v>
      </c>
      <c r="L22" s="166">
        <f t="shared" ref="L22:L60" si="5">SUM(M22:S22)</f>
        <v>233586</v>
      </c>
      <c r="M22" s="147">
        <v>195597</v>
      </c>
      <c r="N22" s="147">
        <v>26540</v>
      </c>
      <c r="O22" s="147">
        <v>1990</v>
      </c>
      <c r="P22" s="147">
        <v>2395</v>
      </c>
      <c r="Q22" s="147">
        <v>2829</v>
      </c>
      <c r="R22" s="147">
        <v>3301</v>
      </c>
      <c r="S22" s="171">
        <v>934</v>
      </c>
      <c r="T22" s="166">
        <f t="shared" ref="T22:T60" si="6">SUM(U22:AA22)</f>
        <v>0</v>
      </c>
      <c r="U22" s="147"/>
      <c r="V22" s="147"/>
      <c r="W22" s="147"/>
      <c r="X22" s="147"/>
      <c r="Y22" s="147"/>
      <c r="Z22" s="147"/>
      <c r="AA22" s="171"/>
      <c r="AB22" s="178">
        <f t="shared" si="3"/>
        <v>1819146</v>
      </c>
      <c r="AC22" s="15"/>
    </row>
    <row r="23" spans="1:29" ht="13" x14ac:dyDescent="0.3">
      <c r="A23" s="36"/>
      <c r="B23" s="34"/>
      <c r="C23" s="22" t="s">
        <v>39</v>
      </c>
      <c r="D23" s="166">
        <f t="shared" si="4"/>
        <v>1580390</v>
      </c>
      <c r="E23" s="147">
        <v>736343</v>
      </c>
      <c r="F23" s="147">
        <v>829084</v>
      </c>
      <c r="G23" s="147">
        <v>6549</v>
      </c>
      <c r="H23" s="147">
        <v>4434</v>
      </c>
      <c r="I23" s="147">
        <v>54</v>
      </c>
      <c r="J23" s="147">
        <v>3602</v>
      </c>
      <c r="K23" s="171">
        <v>324</v>
      </c>
      <c r="L23" s="166">
        <f t="shared" si="5"/>
        <v>243266</v>
      </c>
      <c r="M23" s="147">
        <v>202181</v>
      </c>
      <c r="N23" s="147">
        <v>26651</v>
      </c>
      <c r="O23" s="147">
        <v>1987</v>
      </c>
      <c r="P23" s="147">
        <v>2430</v>
      </c>
      <c r="Q23" s="147">
        <v>5802</v>
      </c>
      <c r="R23" s="147">
        <v>3309</v>
      </c>
      <c r="S23" s="171">
        <v>906</v>
      </c>
      <c r="T23" s="166">
        <f t="shared" si="6"/>
        <v>0</v>
      </c>
      <c r="U23" s="147"/>
      <c r="V23" s="147"/>
      <c r="W23" s="147"/>
      <c r="X23" s="147"/>
      <c r="Y23" s="147"/>
      <c r="Z23" s="147"/>
      <c r="AA23" s="171"/>
      <c r="AB23" s="179">
        <f t="shared" si="3"/>
        <v>1823656</v>
      </c>
      <c r="AC23" s="15"/>
    </row>
    <row r="24" spans="1:29" ht="13" x14ac:dyDescent="0.3">
      <c r="A24" s="36"/>
      <c r="B24" s="34"/>
      <c r="C24" s="22" t="s">
        <v>40</v>
      </c>
      <c r="D24" s="166">
        <f t="shared" si="4"/>
        <v>1610695</v>
      </c>
      <c r="E24" s="147">
        <v>741623</v>
      </c>
      <c r="F24" s="147">
        <v>853127</v>
      </c>
      <c r="G24" s="147">
        <v>7145</v>
      </c>
      <c r="H24" s="147">
        <v>4875</v>
      </c>
      <c r="I24" s="147">
        <v>54</v>
      </c>
      <c r="J24" s="147">
        <v>3546</v>
      </c>
      <c r="K24" s="171">
        <v>325</v>
      </c>
      <c r="L24" s="166">
        <f t="shared" si="5"/>
        <v>244359</v>
      </c>
      <c r="M24" s="147">
        <v>203074</v>
      </c>
      <c r="N24" s="147">
        <v>26942</v>
      </c>
      <c r="O24" s="147">
        <v>1994</v>
      </c>
      <c r="P24" s="147">
        <v>2508</v>
      </c>
      <c r="Q24" s="147">
        <v>5672</v>
      </c>
      <c r="R24" s="147">
        <v>3293</v>
      </c>
      <c r="S24" s="171">
        <v>876</v>
      </c>
      <c r="T24" s="166">
        <f t="shared" si="6"/>
        <v>0</v>
      </c>
      <c r="U24" s="147"/>
      <c r="V24" s="147"/>
      <c r="W24" s="147"/>
      <c r="X24" s="147"/>
      <c r="Y24" s="147"/>
      <c r="Z24" s="147"/>
      <c r="AA24" s="171"/>
      <c r="AB24" s="179">
        <f t="shared" si="3"/>
        <v>1855054</v>
      </c>
      <c r="AC24" s="15"/>
    </row>
    <row r="25" spans="1:29" ht="13" x14ac:dyDescent="0.3">
      <c r="A25" s="36"/>
      <c r="B25" s="22"/>
      <c r="C25" s="22" t="s">
        <v>41</v>
      </c>
      <c r="D25" s="166">
        <f t="shared" si="4"/>
        <v>1633824</v>
      </c>
      <c r="E25" s="147">
        <v>745340</v>
      </c>
      <c r="F25" s="147">
        <v>871884</v>
      </c>
      <c r="G25" s="147">
        <v>7538</v>
      </c>
      <c r="H25" s="147">
        <v>5204</v>
      </c>
      <c r="I25" s="147">
        <v>53</v>
      </c>
      <c r="J25" s="147">
        <v>3504</v>
      </c>
      <c r="K25" s="171">
        <v>301</v>
      </c>
      <c r="L25" s="166">
        <f t="shared" si="5"/>
        <v>245627</v>
      </c>
      <c r="M25" s="147">
        <v>202951</v>
      </c>
      <c r="N25" s="147">
        <v>28238</v>
      </c>
      <c r="O25" s="147">
        <v>2007</v>
      </c>
      <c r="P25" s="147">
        <v>2552</v>
      </c>
      <c r="Q25" s="147">
        <v>5725</v>
      </c>
      <c r="R25" s="147">
        <v>3271</v>
      </c>
      <c r="S25" s="171">
        <v>883</v>
      </c>
      <c r="T25" s="166">
        <f t="shared" si="6"/>
        <v>0</v>
      </c>
      <c r="U25" s="147"/>
      <c r="V25" s="147"/>
      <c r="W25" s="147"/>
      <c r="X25" s="147"/>
      <c r="Y25" s="147"/>
      <c r="Z25" s="147"/>
      <c r="AA25" s="171"/>
      <c r="AB25" s="179">
        <f t="shared" si="3"/>
        <v>1879451</v>
      </c>
      <c r="AC25" s="15"/>
    </row>
    <row r="26" spans="1:29" ht="13" x14ac:dyDescent="0.3">
      <c r="A26" s="36"/>
      <c r="B26" s="34"/>
      <c r="C26" s="22" t="s">
        <v>42</v>
      </c>
      <c r="D26" s="166">
        <f t="shared" si="4"/>
        <v>1663006</v>
      </c>
      <c r="E26" s="147">
        <v>758404</v>
      </c>
      <c r="F26" s="147">
        <v>887484</v>
      </c>
      <c r="G26" s="147">
        <v>7786</v>
      </c>
      <c r="H26" s="147">
        <v>5556</v>
      </c>
      <c r="I26" s="147">
        <v>51</v>
      </c>
      <c r="J26" s="147">
        <v>3462</v>
      </c>
      <c r="K26" s="171">
        <v>263</v>
      </c>
      <c r="L26" s="166">
        <f t="shared" si="5"/>
        <v>247011</v>
      </c>
      <c r="M26" s="147">
        <v>204066</v>
      </c>
      <c r="N26" s="147">
        <v>28474</v>
      </c>
      <c r="O26" s="147">
        <v>2013</v>
      </c>
      <c r="P26" s="147">
        <v>2622</v>
      </c>
      <c r="Q26" s="147">
        <v>5716</v>
      </c>
      <c r="R26" s="147">
        <v>3260</v>
      </c>
      <c r="S26" s="171">
        <v>860</v>
      </c>
      <c r="T26" s="166">
        <f t="shared" si="6"/>
        <v>0</v>
      </c>
      <c r="U26" s="147"/>
      <c r="V26" s="147"/>
      <c r="W26" s="147"/>
      <c r="X26" s="147"/>
      <c r="Y26" s="147"/>
      <c r="Z26" s="147"/>
      <c r="AA26" s="171"/>
      <c r="AB26" s="179">
        <f t="shared" si="3"/>
        <v>1910017</v>
      </c>
      <c r="AC26" s="15"/>
    </row>
    <row r="27" spans="1:29" ht="13" x14ac:dyDescent="0.3">
      <c r="A27" s="36"/>
      <c r="B27" s="34"/>
      <c r="C27" s="22" t="s">
        <v>43</v>
      </c>
      <c r="D27" s="166">
        <f t="shared" si="4"/>
        <v>1683317</v>
      </c>
      <c r="E27" s="147">
        <v>766151</v>
      </c>
      <c r="F27" s="147">
        <v>899031</v>
      </c>
      <c r="G27" s="147">
        <v>8093</v>
      </c>
      <c r="H27" s="147">
        <v>6035</v>
      </c>
      <c r="I27" s="147">
        <v>50</v>
      </c>
      <c r="J27" s="147">
        <v>3728</v>
      </c>
      <c r="K27" s="171">
        <v>229</v>
      </c>
      <c r="L27" s="166">
        <f t="shared" si="5"/>
        <v>249492</v>
      </c>
      <c r="M27" s="147">
        <v>204574</v>
      </c>
      <c r="N27" s="147">
        <v>30596</v>
      </c>
      <c r="O27" s="147">
        <v>2021</v>
      </c>
      <c r="P27" s="147">
        <v>2589</v>
      </c>
      <c r="Q27" s="147">
        <v>5694</v>
      </c>
      <c r="R27" s="147">
        <v>3241</v>
      </c>
      <c r="S27" s="171">
        <v>777</v>
      </c>
      <c r="T27" s="166">
        <f t="shared" si="6"/>
        <v>0</v>
      </c>
      <c r="U27" s="147"/>
      <c r="V27" s="147"/>
      <c r="W27" s="147"/>
      <c r="X27" s="147"/>
      <c r="Y27" s="147"/>
      <c r="Z27" s="147"/>
      <c r="AA27" s="171"/>
      <c r="AB27" s="179">
        <f t="shared" si="3"/>
        <v>1932809</v>
      </c>
      <c r="AC27" s="15"/>
    </row>
    <row r="28" spans="1:29" ht="13" x14ac:dyDescent="0.3">
      <c r="A28" s="36"/>
      <c r="B28" s="22"/>
      <c r="C28" s="22" t="s">
        <v>32</v>
      </c>
      <c r="D28" s="166">
        <f t="shared" si="4"/>
        <v>1702517</v>
      </c>
      <c r="E28" s="147">
        <v>775073</v>
      </c>
      <c r="F28" s="147">
        <v>909241</v>
      </c>
      <c r="G28" s="147">
        <v>8128</v>
      </c>
      <c r="H28" s="147">
        <v>6134</v>
      </c>
      <c r="I28" s="147">
        <v>50</v>
      </c>
      <c r="J28" s="147">
        <v>3669</v>
      </c>
      <c r="K28" s="171">
        <v>222</v>
      </c>
      <c r="L28" s="166">
        <f t="shared" si="5"/>
        <v>250900</v>
      </c>
      <c r="M28" s="147">
        <v>204903</v>
      </c>
      <c r="N28" s="147">
        <v>31510</v>
      </c>
      <c r="O28" s="147">
        <v>2030</v>
      </c>
      <c r="P28" s="147">
        <v>2714</v>
      </c>
      <c r="Q28" s="147">
        <v>5692</v>
      </c>
      <c r="R28" s="147">
        <v>3304</v>
      </c>
      <c r="S28" s="171">
        <v>747</v>
      </c>
      <c r="T28" s="166">
        <f t="shared" si="6"/>
        <v>0</v>
      </c>
      <c r="U28" s="147"/>
      <c r="V28" s="147"/>
      <c r="W28" s="147"/>
      <c r="X28" s="147"/>
      <c r="Y28" s="147"/>
      <c r="Z28" s="147"/>
      <c r="AA28" s="171"/>
      <c r="AB28" s="179">
        <f t="shared" si="3"/>
        <v>1953417</v>
      </c>
      <c r="AC28" s="15"/>
    </row>
    <row r="29" spans="1:29" ht="13" x14ac:dyDescent="0.3">
      <c r="A29" s="36"/>
      <c r="B29" s="34"/>
      <c r="C29" s="22" t="s">
        <v>33</v>
      </c>
      <c r="D29" s="166">
        <f t="shared" si="4"/>
        <v>1725364</v>
      </c>
      <c r="E29" s="147">
        <v>786410</v>
      </c>
      <c r="F29" s="147">
        <v>920310</v>
      </c>
      <c r="G29" s="147">
        <v>8162</v>
      </c>
      <c r="H29" s="147">
        <v>6565</v>
      </c>
      <c r="I29" s="147">
        <v>50</v>
      </c>
      <c r="J29" s="147">
        <v>3656</v>
      </c>
      <c r="K29" s="171">
        <v>211</v>
      </c>
      <c r="L29" s="166">
        <f t="shared" si="5"/>
        <v>252344</v>
      </c>
      <c r="M29" s="147">
        <v>204924</v>
      </c>
      <c r="N29" s="147">
        <v>32748</v>
      </c>
      <c r="O29" s="147">
        <v>2027</v>
      </c>
      <c r="P29" s="147">
        <v>2851</v>
      </c>
      <c r="Q29" s="147">
        <v>5789</v>
      </c>
      <c r="R29" s="147">
        <v>3288</v>
      </c>
      <c r="S29" s="171">
        <v>717</v>
      </c>
      <c r="T29" s="166">
        <f t="shared" si="6"/>
        <v>0</v>
      </c>
      <c r="U29" s="147"/>
      <c r="V29" s="147"/>
      <c r="W29" s="147"/>
      <c r="X29" s="147"/>
      <c r="Y29" s="147"/>
      <c r="Z29" s="147"/>
      <c r="AA29" s="171"/>
      <c r="AB29" s="179">
        <f t="shared" si="3"/>
        <v>1977708</v>
      </c>
      <c r="AC29" s="15"/>
    </row>
    <row r="30" spans="1:29" ht="13" x14ac:dyDescent="0.3">
      <c r="A30" s="36"/>
      <c r="B30" s="34"/>
      <c r="C30" s="22" t="s">
        <v>34</v>
      </c>
      <c r="D30" s="166">
        <f t="shared" si="4"/>
        <v>1738106</v>
      </c>
      <c r="E30" s="147">
        <v>791308</v>
      </c>
      <c r="F30" s="147">
        <v>927809</v>
      </c>
      <c r="G30" s="147">
        <v>8297</v>
      </c>
      <c r="H30" s="147">
        <v>6909</v>
      </c>
      <c r="I30" s="147">
        <v>50</v>
      </c>
      <c r="J30" s="147">
        <v>3534</v>
      </c>
      <c r="K30" s="171">
        <v>199</v>
      </c>
      <c r="L30" s="166">
        <f t="shared" si="5"/>
        <v>254647</v>
      </c>
      <c r="M30" s="147">
        <v>206162</v>
      </c>
      <c r="N30" s="147">
        <v>33758</v>
      </c>
      <c r="O30" s="147">
        <v>2046</v>
      </c>
      <c r="P30" s="147">
        <v>3005</v>
      </c>
      <c r="Q30" s="147">
        <v>5760</v>
      </c>
      <c r="R30" s="147">
        <v>3236</v>
      </c>
      <c r="S30" s="171">
        <v>680</v>
      </c>
      <c r="T30" s="166">
        <f t="shared" si="6"/>
        <v>0</v>
      </c>
      <c r="U30" s="147"/>
      <c r="V30" s="147"/>
      <c r="W30" s="147"/>
      <c r="X30" s="147"/>
      <c r="Y30" s="147"/>
      <c r="Z30" s="147"/>
      <c r="AA30" s="171"/>
      <c r="AB30" s="179">
        <f t="shared" si="3"/>
        <v>1992753</v>
      </c>
      <c r="AC30" s="15"/>
    </row>
    <row r="31" spans="1:29" ht="13" x14ac:dyDescent="0.3">
      <c r="A31" s="36"/>
      <c r="B31" s="22"/>
      <c r="C31" s="22" t="s">
        <v>35</v>
      </c>
      <c r="D31" s="166">
        <f t="shared" si="4"/>
        <v>1749748</v>
      </c>
      <c r="E31" s="147">
        <v>797767</v>
      </c>
      <c r="F31" s="147">
        <v>932780</v>
      </c>
      <c r="G31" s="147">
        <v>8190</v>
      </c>
      <c r="H31" s="147">
        <v>7230</v>
      </c>
      <c r="I31" s="147">
        <v>52</v>
      </c>
      <c r="J31" s="147">
        <v>3499</v>
      </c>
      <c r="K31" s="171">
        <v>230</v>
      </c>
      <c r="L31" s="166">
        <f t="shared" si="5"/>
        <v>255724</v>
      </c>
      <c r="M31" s="147">
        <v>206006</v>
      </c>
      <c r="N31" s="147">
        <v>34933</v>
      </c>
      <c r="O31" s="147">
        <v>2037</v>
      </c>
      <c r="P31" s="147">
        <v>3049</v>
      </c>
      <c r="Q31" s="147">
        <v>5783</v>
      </c>
      <c r="R31" s="147">
        <v>3240</v>
      </c>
      <c r="S31" s="171">
        <v>676</v>
      </c>
      <c r="T31" s="166">
        <f t="shared" si="6"/>
        <v>0</v>
      </c>
      <c r="U31" s="147"/>
      <c r="V31" s="147"/>
      <c r="W31" s="147"/>
      <c r="X31" s="147"/>
      <c r="Y31" s="147"/>
      <c r="Z31" s="147"/>
      <c r="AA31" s="171"/>
      <c r="AB31" s="179">
        <f t="shared" si="3"/>
        <v>2005472</v>
      </c>
      <c r="AC31" s="15"/>
    </row>
    <row r="32" spans="1:29" ht="13" x14ac:dyDescent="0.3">
      <c r="A32" s="36"/>
      <c r="B32" s="34"/>
      <c r="C32" s="22" t="s">
        <v>36</v>
      </c>
      <c r="D32" s="166">
        <f t="shared" si="4"/>
        <v>1761720</v>
      </c>
      <c r="E32" s="147">
        <v>801931</v>
      </c>
      <c r="F32" s="147">
        <v>939723</v>
      </c>
      <c r="G32" s="147">
        <v>8263</v>
      </c>
      <c r="H32" s="147">
        <v>8077</v>
      </c>
      <c r="I32" s="147">
        <v>52</v>
      </c>
      <c r="J32" s="147">
        <v>3465</v>
      </c>
      <c r="K32" s="171">
        <v>209</v>
      </c>
      <c r="L32" s="166">
        <f t="shared" si="5"/>
        <v>259489</v>
      </c>
      <c r="M32" s="147">
        <v>208593</v>
      </c>
      <c r="N32" s="147">
        <v>35921</v>
      </c>
      <c r="O32" s="147">
        <v>2038</v>
      </c>
      <c r="P32" s="147">
        <v>3142</v>
      </c>
      <c r="Q32" s="147">
        <v>5843</v>
      </c>
      <c r="R32" s="147">
        <v>3267</v>
      </c>
      <c r="S32" s="171">
        <v>685</v>
      </c>
      <c r="T32" s="166">
        <f t="shared" si="6"/>
        <v>0</v>
      </c>
      <c r="U32" s="147"/>
      <c r="V32" s="147"/>
      <c r="W32" s="147"/>
      <c r="X32" s="147"/>
      <c r="Y32" s="147"/>
      <c r="Z32" s="147"/>
      <c r="AA32" s="171"/>
      <c r="AB32" s="179">
        <f t="shared" si="3"/>
        <v>2021209</v>
      </c>
      <c r="AC32" s="15"/>
    </row>
    <row r="33" spans="1:29" ht="13.5" thickBot="1" x14ac:dyDescent="0.35">
      <c r="A33" s="36"/>
      <c r="B33" s="35"/>
      <c r="C33" s="27" t="s">
        <v>37</v>
      </c>
      <c r="D33" s="162">
        <f t="shared" si="4"/>
        <v>1764714</v>
      </c>
      <c r="E33" s="150">
        <v>803917</v>
      </c>
      <c r="F33" s="150">
        <v>940632</v>
      </c>
      <c r="G33" s="150">
        <v>7985</v>
      </c>
      <c r="H33" s="150">
        <v>8490</v>
      </c>
      <c r="I33" s="150">
        <v>52</v>
      </c>
      <c r="J33" s="150">
        <v>3432</v>
      </c>
      <c r="K33" s="172">
        <v>206</v>
      </c>
      <c r="L33" s="162">
        <f t="shared" si="5"/>
        <v>260328</v>
      </c>
      <c r="M33" s="150">
        <v>208686</v>
      </c>
      <c r="N33" s="150">
        <v>36562</v>
      </c>
      <c r="O33" s="150">
        <v>2023</v>
      </c>
      <c r="P33" s="150">
        <v>3166</v>
      </c>
      <c r="Q33" s="150">
        <v>5897</v>
      </c>
      <c r="R33" s="150">
        <v>3310</v>
      </c>
      <c r="S33" s="172">
        <v>684</v>
      </c>
      <c r="T33" s="162">
        <f t="shared" si="6"/>
        <v>0</v>
      </c>
      <c r="U33" s="150"/>
      <c r="V33" s="150"/>
      <c r="W33" s="150"/>
      <c r="X33" s="150"/>
      <c r="Y33" s="150"/>
      <c r="Z33" s="150"/>
      <c r="AA33" s="172"/>
      <c r="AB33" s="355">
        <f t="shared" si="3"/>
        <v>2025042</v>
      </c>
      <c r="AC33" s="15"/>
    </row>
    <row r="34" spans="1:29" ht="13" x14ac:dyDescent="0.3">
      <c r="A34" s="36"/>
      <c r="B34" s="21">
        <v>2012</v>
      </c>
      <c r="C34" s="21" t="s">
        <v>38</v>
      </c>
      <c r="D34" s="164">
        <f t="shared" si="4"/>
        <v>1754418</v>
      </c>
      <c r="E34" s="144">
        <v>748303</v>
      </c>
      <c r="F34" s="144">
        <v>928141</v>
      </c>
      <c r="G34" s="144">
        <v>7747</v>
      </c>
      <c r="H34" s="144">
        <v>20552</v>
      </c>
      <c r="I34" s="144">
        <v>46075</v>
      </c>
      <c r="J34" s="144">
        <v>3384</v>
      </c>
      <c r="K34" s="170">
        <v>216</v>
      </c>
      <c r="L34" s="164">
        <f t="shared" si="5"/>
        <v>268464</v>
      </c>
      <c r="M34" s="144">
        <v>199875</v>
      </c>
      <c r="N34" s="144">
        <v>45639</v>
      </c>
      <c r="O34" s="144">
        <v>2030</v>
      </c>
      <c r="P34" s="144">
        <v>4851</v>
      </c>
      <c r="Q34" s="144">
        <v>12080</v>
      </c>
      <c r="R34" s="144">
        <v>3308</v>
      </c>
      <c r="S34" s="170">
        <v>681</v>
      </c>
      <c r="T34" s="164">
        <f t="shared" si="6"/>
        <v>0</v>
      </c>
      <c r="U34" s="144"/>
      <c r="V34" s="144"/>
      <c r="W34" s="144"/>
      <c r="X34" s="144"/>
      <c r="Y34" s="144"/>
      <c r="Z34" s="144"/>
      <c r="AA34" s="170"/>
      <c r="AB34" s="178">
        <f t="shared" si="3"/>
        <v>2022882</v>
      </c>
      <c r="AC34" s="15"/>
    </row>
    <row r="35" spans="1:29" ht="13" x14ac:dyDescent="0.3">
      <c r="A35" s="36"/>
      <c r="B35" s="34"/>
      <c r="C35" s="22" t="s">
        <v>39</v>
      </c>
      <c r="D35" s="166">
        <f t="shared" si="4"/>
        <v>1758186</v>
      </c>
      <c r="E35" s="147">
        <v>749352</v>
      </c>
      <c r="F35" s="147">
        <v>930750</v>
      </c>
      <c r="G35" s="147">
        <v>7606</v>
      </c>
      <c r="H35" s="147">
        <v>22695</v>
      </c>
      <c r="I35" s="147">
        <v>44515</v>
      </c>
      <c r="J35" s="147">
        <v>3067</v>
      </c>
      <c r="K35" s="171">
        <v>201</v>
      </c>
      <c r="L35" s="166">
        <f t="shared" si="5"/>
        <v>271070</v>
      </c>
      <c r="M35" s="147">
        <v>199872</v>
      </c>
      <c r="N35" s="147">
        <v>48606</v>
      </c>
      <c r="O35" s="147">
        <v>2025</v>
      </c>
      <c r="P35" s="147">
        <v>5134</v>
      </c>
      <c r="Q35" s="147">
        <v>11450</v>
      </c>
      <c r="R35" s="147">
        <v>3303</v>
      </c>
      <c r="S35" s="171">
        <v>680</v>
      </c>
      <c r="T35" s="166">
        <f t="shared" si="6"/>
        <v>0</v>
      </c>
      <c r="U35" s="147"/>
      <c r="V35" s="147"/>
      <c r="W35" s="147"/>
      <c r="X35" s="147"/>
      <c r="Y35" s="147"/>
      <c r="Z35" s="147"/>
      <c r="AA35" s="171"/>
      <c r="AB35" s="179">
        <f t="shared" si="3"/>
        <v>2029256</v>
      </c>
      <c r="AC35" s="15"/>
    </row>
    <row r="36" spans="1:29" ht="13" x14ac:dyDescent="0.3">
      <c r="A36" s="36"/>
      <c r="B36" s="34"/>
      <c r="C36" s="22" t="s">
        <v>40</v>
      </c>
      <c r="D36" s="166">
        <f t="shared" si="4"/>
        <v>1758162</v>
      </c>
      <c r="E36" s="147">
        <v>755055</v>
      </c>
      <c r="F36" s="147">
        <v>924068</v>
      </c>
      <c r="G36" s="147">
        <v>7352</v>
      </c>
      <c r="H36" s="147">
        <v>24449</v>
      </c>
      <c r="I36" s="147">
        <v>43767</v>
      </c>
      <c r="J36" s="147">
        <v>3356</v>
      </c>
      <c r="K36" s="171">
        <v>115</v>
      </c>
      <c r="L36" s="166">
        <f t="shared" si="5"/>
        <v>273300</v>
      </c>
      <c r="M36" s="147">
        <v>201202</v>
      </c>
      <c r="N36" s="147">
        <v>48876</v>
      </c>
      <c r="O36" s="147">
        <v>2056</v>
      </c>
      <c r="P36" s="147">
        <v>5366</v>
      </c>
      <c r="Q36" s="147">
        <v>11809</v>
      </c>
      <c r="R36" s="147">
        <v>3321</v>
      </c>
      <c r="S36" s="171">
        <v>670</v>
      </c>
      <c r="T36" s="166">
        <f t="shared" si="6"/>
        <v>110</v>
      </c>
      <c r="U36" s="147">
        <v>110</v>
      </c>
      <c r="V36" s="147"/>
      <c r="W36" s="147"/>
      <c r="X36" s="147"/>
      <c r="Y36" s="147"/>
      <c r="Z36" s="147"/>
      <c r="AA36" s="171"/>
      <c r="AB36" s="179">
        <f t="shared" si="3"/>
        <v>2031572</v>
      </c>
      <c r="AC36" s="15"/>
    </row>
    <row r="37" spans="1:29" ht="13" x14ac:dyDescent="0.3">
      <c r="A37" s="36"/>
      <c r="B37" s="22"/>
      <c r="C37" s="22" t="s">
        <v>41</v>
      </c>
      <c r="D37" s="166">
        <f t="shared" si="4"/>
        <v>1794756</v>
      </c>
      <c r="E37" s="147">
        <v>757672</v>
      </c>
      <c r="F37" s="147">
        <v>957312</v>
      </c>
      <c r="G37" s="147">
        <v>7522</v>
      </c>
      <c r="H37" s="147">
        <v>25810</v>
      </c>
      <c r="I37" s="147">
        <v>43049</v>
      </c>
      <c r="J37" s="147">
        <v>3285</v>
      </c>
      <c r="K37" s="171">
        <v>106</v>
      </c>
      <c r="L37" s="166">
        <f t="shared" si="5"/>
        <v>275281</v>
      </c>
      <c r="M37" s="147">
        <v>201833</v>
      </c>
      <c r="N37" s="147">
        <v>50201</v>
      </c>
      <c r="O37" s="147">
        <v>2067</v>
      </c>
      <c r="P37" s="147">
        <v>5573</v>
      </c>
      <c r="Q37" s="147">
        <v>11676</v>
      </c>
      <c r="R37" s="147">
        <v>3295</v>
      </c>
      <c r="S37" s="171">
        <v>636</v>
      </c>
      <c r="T37" s="166">
        <f t="shared" si="6"/>
        <v>108</v>
      </c>
      <c r="U37" s="147">
        <v>108</v>
      </c>
      <c r="V37" s="147"/>
      <c r="W37" s="147"/>
      <c r="X37" s="147"/>
      <c r="Y37" s="147"/>
      <c r="Z37" s="147"/>
      <c r="AA37" s="171"/>
      <c r="AB37" s="179">
        <f t="shared" si="3"/>
        <v>2070145</v>
      </c>
      <c r="AC37" s="15"/>
    </row>
    <row r="38" spans="1:29" ht="13" x14ac:dyDescent="0.3">
      <c r="A38" s="36"/>
      <c r="B38" s="34"/>
      <c r="C38" s="22" t="s">
        <v>42</v>
      </c>
      <c r="D38" s="166">
        <f t="shared" si="4"/>
        <v>1818233</v>
      </c>
      <c r="E38" s="147">
        <v>762408</v>
      </c>
      <c r="F38" s="147">
        <v>975339</v>
      </c>
      <c r="G38" s="147">
        <v>7560</v>
      </c>
      <c r="H38" s="147">
        <v>26788</v>
      </c>
      <c r="I38" s="147">
        <v>42897</v>
      </c>
      <c r="J38" s="147">
        <v>3137</v>
      </c>
      <c r="K38" s="171">
        <v>104</v>
      </c>
      <c r="L38" s="166">
        <f t="shared" si="5"/>
        <v>277495</v>
      </c>
      <c r="M38" s="147">
        <v>203007</v>
      </c>
      <c r="N38" s="147">
        <v>51221</v>
      </c>
      <c r="O38" s="147">
        <v>2050</v>
      </c>
      <c r="P38" s="147">
        <v>5736</v>
      </c>
      <c r="Q38" s="147">
        <v>11662</v>
      </c>
      <c r="R38" s="147">
        <v>3187</v>
      </c>
      <c r="S38" s="171">
        <v>632</v>
      </c>
      <c r="T38" s="166">
        <f t="shared" si="6"/>
        <v>110</v>
      </c>
      <c r="U38" s="147">
        <v>110</v>
      </c>
      <c r="V38" s="147"/>
      <c r="W38" s="147"/>
      <c r="X38" s="147"/>
      <c r="Y38" s="147"/>
      <c r="Z38" s="147"/>
      <c r="AA38" s="171"/>
      <c r="AB38" s="179">
        <f t="shared" si="3"/>
        <v>2095838</v>
      </c>
      <c r="AC38" s="15"/>
    </row>
    <row r="39" spans="1:29" ht="13" x14ac:dyDescent="0.3">
      <c r="A39" s="36"/>
      <c r="B39" s="34"/>
      <c r="C39" s="22" t="s">
        <v>43</v>
      </c>
      <c r="D39" s="166">
        <f t="shared" si="4"/>
        <v>1817955</v>
      </c>
      <c r="E39" s="147">
        <v>769173</v>
      </c>
      <c r="F39" s="147">
        <v>967420</v>
      </c>
      <c r="G39" s="147">
        <v>7341</v>
      </c>
      <c r="H39" s="147">
        <v>28026</v>
      </c>
      <c r="I39" s="147">
        <v>42775</v>
      </c>
      <c r="J39" s="147">
        <v>3116</v>
      </c>
      <c r="K39" s="171">
        <v>104</v>
      </c>
      <c r="L39" s="166">
        <f t="shared" si="5"/>
        <v>279380</v>
      </c>
      <c r="M39" s="147">
        <v>204682</v>
      </c>
      <c r="N39" s="147">
        <v>51272</v>
      </c>
      <c r="O39" s="147">
        <v>2033</v>
      </c>
      <c r="P39" s="147">
        <v>5941</v>
      </c>
      <c r="Q39" s="147">
        <v>11722</v>
      </c>
      <c r="R39" s="147">
        <v>3108</v>
      </c>
      <c r="S39" s="171">
        <v>622</v>
      </c>
      <c r="T39" s="166">
        <f t="shared" si="6"/>
        <v>110</v>
      </c>
      <c r="U39" s="147">
        <v>110</v>
      </c>
      <c r="V39" s="147"/>
      <c r="W39" s="147"/>
      <c r="X39" s="147"/>
      <c r="Y39" s="147"/>
      <c r="Z39" s="147"/>
      <c r="AA39" s="171"/>
      <c r="AB39" s="179">
        <f t="shared" si="3"/>
        <v>2097445</v>
      </c>
      <c r="AC39" s="15"/>
    </row>
    <row r="40" spans="1:29" ht="13" x14ac:dyDescent="0.3">
      <c r="A40" s="36"/>
      <c r="B40" s="34"/>
      <c r="C40" s="22" t="s">
        <v>32</v>
      </c>
      <c r="D40" s="166">
        <f t="shared" si="4"/>
        <v>1841428</v>
      </c>
      <c r="E40" s="147">
        <v>775335</v>
      </c>
      <c r="F40" s="147">
        <v>983693</v>
      </c>
      <c r="G40" s="147">
        <v>7334</v>
      </c>
      <c r="H40" s="147">
        <v>29356</v>
      </c>
      <c r="I40" s="147">
        <v>42536</v>
      </c>
      <c r="J40" s="147">
        <v>3074</v>
      </c>
      <c r="K40" s="171">
        <v>100</v>
      </c>
      <c r="L40" s="166">
        <f t="shared" si="5"/>
        <v>282225</v>
      </c>
      <c r="M40" s="147">
        <v>206263</v>
      </c>
      <c r="N40" s="147">
        <v>52259</v>
      </c>
      <c r="O40" s="147">
        <v>2037</v>
      </c>
      <c r="P40" s="147">
        <v>6188</v>
      </c>
      <c r="Q40" s="147">
        <v>11730</v>
      </c>
      <c r="R40" s="147">
        <v>3122</v>
      </c>
      <c r="S40" s="171">
        <v>626</v>
      </c>
      <c r="T40" s="166">
        <f t="shared" si="6"/>
        <v>0</v>
      </c>
      <c r="U40" s="147"/>
      <c r="V40" s="147"/>
      <c r="W40" s="147"/>
      <c r="X40" s="147"/>
      <c r="Y40" s="147"/>
      <c r="Z40" s="147"/>
      <c r="AA40" s="171"/>
      <c r="AB40" s="179">
        <f t="shared" si="3"/>
        <v>2123653</v>
      </c>
      <c r="AC40" s="15"/>
    </row>
    <row r="41" spans="1:29" ht="13" x14ac:dyDescent="0.3">
      <c r="A41" s="36"/>
      <c r="B41" s="34"/>
      <c r="C41" s="22" t="s">
        <v>33</v>
      </c>
      <c r="D41" s="166">
        <f t="shared" si="4"/>
        <v>1867314</v>
      </c>
      <c r="E41" s="147">
        <v>781800</v>
      </c>
      <c r="F41" s="147">
        <v>1002039</v>
      </c>
      <c r="G41" s="147">
        <v>7340</v>
      </c>
      <c r="H41" s="147">
        <v>30537</v>
      </c>
      <c r="I41" s="147">
        <v>42434</v>
      </c>
      <c r="J41" s="147">
        <v>3062</v>
      </c>
      <c r="K41" s="171">
        <v>102</v>
      </c>
      <c r="L41" s="166">
        <f t="shared" si="5"/>
        <v>285527</v>
      </c>
      <c r="M41" s="147">
        <v>207821</v>
      </c>
      <c r="N41" s="147">
        <v>53787</v>
      </c>
      <c r="O41" s="147">
        <v>2052</v>
      </c>
      <c r="P41" s="147">
        <v>6391</v>
      </c>
      <c r="Q41" s="147">
        <v>11725</v>
      </c>
      <c r="R41" s="147">
        <v>3129</v>
      </c>
      <c r="S41" s="171">
        <v>622</v>
      </c>
      <c r="T41" s="166">
        <f t="shared" si="6"/>
        <v>0</v>
      </c>
      <c r="U41" s="147"/>
      <c r="V41" s="147"/>
      <c r="W41" s="147"/>
      <c r="X41" s="147"/>
      <c r="Y41" s="147"/>
      <c r="Z41" s="147"/>
      <c r="AA41" s="171"/>
      <c r="AB41" s="179">
        <f t="shared" si="3"/>
        <v>2152841</v>
      </c>
      <c r="AC41" s="15"/>
    </row>
    <row r="42" spans="1:29" ht="13" x14ac:dyDescent="0.3">
      <c r="A42" s="36"/>
      <c r="B42" s="22"/>
      <c r="C42" s="22" t="s">
        <v>34</v>
      </c>
      <c r="D42" s="166">
        <f t="shared" si="4"/>
        <v>1871390</v>
      </c>
      <c r="E42" s="147">
        <v>784140</v>
      </c>
      <c r="F42" s="147">
        <v>1003689</v>
      </c>
      <c r="G42" s="147">
        <v>7235</v>
      </c>
      <c r="H42" s="147">
        <v>31140</v>
      </c>
      <c r="I42" s="147">
        <v>42320</v>
      </c>
      <c r="J42" s="147">
        <v>2759</v>
      </c>
      <c r="K42" s="171">
        <v>107</v>
      </c>
      <c r="L42" s="166">
        <f t="shared" si="5"/>
        <v>286816</v>
      </c>
      <c r="M42" s="147">
        <v>208367</v>
      </c>
      <c r="N42" s="147">
        <v>54112</v>
      </c>
      <c r="O42" s="147">
        <v>2038</v>
      </c>
      <c r="P42" s="147">
        <v>6527</v>
      </c>
      <c r="Q42" s="147">
        <v>11796</v>
      </c>
      <c r="R42" s="147">
        <v>3352</v>
      </c>
      <c r="S42" s="171">
        <v>624</v>
      </c>
      <c r="T42" s="166">
        <f t="shared" si="6"/>
        <v>0</v>
      </c>
      <c r="U42" s="147"/>
      <c r="V42" s="147"/>
      <c r="W42" s="147"/>
      <c r="X42" s="147"/>
      <c r="Y42" s="147"/>
      <c r="Z42" s="147"/>
      <c r="AA42" s="171"/>
      <c r="AB42" s="179">
        <f t="shared" si="3"/>
        <v>2158206</v>
      </c>
      <c r="AC42" s="15"/>
    </row>
    <row r="43" spans="1:29" ht="13" x14ac:dyDescent="0.3">
      <c r="A43" s="36"/>
      <c r="B43" s="22"/>
      <c r="C43" s="22" t="s">
        <v>35</v>
      </c>
      <c r="D43" s="166">
        <f t="shared" si="4"/>
        <v>1888278</v>
      </c>
      <c r="E43" s="147">
        <v>789875</v>
      </c>
      <c r="F43" s="147">
        <v>1013475</v>
      </c>
      <c r="G43" s="147">
        <v>7150</v>
      </c>
      <c r="H43" s="147">
        <v>32021</v>
      </c>
      <c r="I43" s="147">
        <v>42554</v>
      </c>
      <c r="J43" s="147">
        <v>3102</v>
      </c>
      <c r="K43" s="171">
        <v>101</v>
      </c>
      <c r="L43" s="166">
        <f t="shared" si="5"/>
        <v>289006</v>
      </c>
      <c r="M43" s="147">
        <v>209675</v>
      </c>
      <c r="N43" s="147">
        <v>55071</v>
      </c>
      <c r="O43" s="147">
        <v>2021</v>
      </c>
      <c r="P43" s="147">
        <v>6584</v>
      </c>
      <c r="Q43" s="147">
        <v>11860</v>
      </c>
      <c r="R43" s="147">
        <v>3171</v>
      </c>
      <c r="S43" s="171">
        <v>624</v>
      </c>
      <c r="T43" s="166">
        <f t="shared" si="6"/>
        <v>0</v>
      </c>
      <c r="U43" s="147"/>
      <c r="V43" s="147"/>
      <c r="W43" s="147"/>
      <c r="X43" s="147"/>
      <c r="Y43" s="147"/>
      <c r="Z43" s="147"/>
      <c r="AA43" s="171"/>
      <c r="AB43" s="179">
        <f t="shared" si="3"/>
        <v>2177284</v>
      </c>
      <c r="AC43" s="15"/>
    </row>
    <row r="44" spans="1:29" ht="13" x14ac:dyDescent="0.3">
      <c r="A44" s="36"/>
      <c r="B44" s="34"/>
      <c r="C44" s="22" t="s">
        <v>36</v>
      </c>
      <c r="D44" s="166">
        <f t="shared" si="4"/>
        <v>1897060</v>
      </c>
      <c r="E44" s="147">
        <v>792185</v>
      </c>
      <c r="F44" s="147">
        <v>1019368</v>
      </c>
      <c r="G44" s="147">
        <v>6488</v>
      </c>
      <c r="H44" s="147">
        <v>32633</v>
      </c>
      <c r="I44" s="147">
        <v>43141</v>
      </c>
      <c r="J44" s="147">
        <v>3142</v>
      </c>
      <c r="K44" s="171">
        <v>103</v>
      </c>
      <c r="L44" s="166">
        <f t="shared" si="5"/>
        <v>290584</v>
      </c>
      <c r="M44" s="147">
        <v>209903</v>
      </c>
      <c r="N44" s="147">
        <v>56016</v>
      </c>
      <c r="O44" s="147">
        <v>1866</v>
      </c>
      <c r="P44" s="147">
        <v>6752</v>
      </c>
      <c r="Q44" s="147">
        <v>12294</v>
      </c>
      <c r="R44" s="147">
        <v>3127</v>
      </c>
      <c r="S44" s="171">
        <v>626</v>
      </c>
      <c r="T44" s="166">
        <f t="shared" si="6"/>
        <v>0</v>
      </c>
      <c r="U44" s="147"/>
      <c r="V44" s="147"/>
      <c r="W44" s="147"/>
      <c r="X44" s="147"/>
      <c r="Y44" s="147"/>
      <c r="Z44" s="147"/>
      <c r="AA44" s="171"/>
      <c r="AB44" s="179">
        <f t="shared" si="3"/>
        <v>2187644</v>
      </c>
      <c r="AC44" s="15"/>
    </row>
    <row r="45" spans="1:29" ht="13.5" thickBot="1" x14ac:dyDescent="0.35">
      <c r="A45" s="36"/>
      <c r="B45" s="35"/>
      <c r="C45" s="27" t="s">
        <v>37</v>
      </c>
      <c r="D45" s="162">
        <f t="shared" si="4"/>
        <v>1895100</v>
      </c>
      <c r="E45" s="150">
        <v>790703</v>
      </c>
      <c r="F45" s="150">
        <v>1018771</v>
      </c>
      <c r="G45" s="150">
        <v>6315</v>
      </c>
      <c r="H45" s="150">
        <v>33178</v>
      </c>
      <c r="I45" s="150">
        <v>42855</v>
      </c>
      <c r="J45" s="150">
        <v>3159</v>
      </c>
      <c r="K45" s="172">
        <v>119</v>
      </c>
      <c r="L45" s="162">
        <f t="shared" si="5"/>
        <v>291073</v>
      </c>
      <c r="M45" s="150">
        <v>209741</v>
      </c>
      <c r="N45" s="150">
        <v>56636</v>
      </c>
      <c r="O45" s="150">
        <v>1848</v>
      </c>
      <c r="P45" s="150">
        <v>6825</v>
      </c>
      <c r="Q45" s="150">
        <v>11887</v>
      </c>
      <c r="R45" s="150">
        <v>3516</v>
      </c>
      <c r="S45" s="172">
        <v>620</v>
      </c>
      <c r="T45" s="162">
        <f t="shared" si="6"/>
        <v>0</v>
      </c>
      <c r="U45" s="150"/>
      <c r="V45" s="150"/>
      <c r="W45" s="150"/>
      <c r="X45" s="150"/>
      <c r="Y45" s="150"/>
      <c r="Z45" s="150"/>
      <c r="AA45" s="172"/>
      <c r="AB45" s="355">
        <f t="shared" si="3"/>
        <v>2186173</v>
      </c>
      <c r="AC45" s="15"/>
    </row>
    <row r="46" spans="1:29" ht="13" x14ac:dyDescent="0.3">
      <c r="A46" s="36"/>
      <c r="B46" s="21">
        <v>2013</v>
      </c>
      <c r="C46" s="21" t="s">
        <v>38</v>
      </c>
      <c r="D46" s="164">
        <f t="shared" si="4"/>
        <v>1899109</v>
      </c>
      <c r="E46" s="144">
        <v>790076</v>
      </c>
      <c r="F46" s="144">
        <v>1024289</v>
      </c>
      <c r="G46" s="144">
        <v>6350</v>
      </c>
      <c r="H46" s="144">
        <v>33304</v>
      </c>
      <c r="I46" s="144">
        <v>41958</v>
      </c>
      <c r="J46" s="144">
        <v>3034</v>
      </c>
      <c r="K46" s="170">
        <v>98</v>
      </c>
      <c r="L46" s="164">
        <f t="shared" si="5"/>
        <v>290882</v>
      </c>
      <c r="M46" s="144">
        <v>209572</v>
      </c>
      <c r="N46" s="144">
        <v>57272</v>
      </c>
      <c r="O46" s="144">
        <v>1979</v>
      </c>
      <c r="P46" s="144">
        <v>6773</v>
      </c>
      <c r="Q46" s="144">
        <v>11123</v>
      </c>
      <c r="R46" s="144">
        <v>3544</v>
      </c>
      <c r="S46" s="170">
        <v>619</v>
      </c>
      <c r="T46" s="164">
        <f t="shared" si="6"/>
        <v>0</v>
      </c>
      <c r="U46" s="144"/>
      <c r="V46" s="144"/>
      <c r="W46" s="144"/>
      <c r="X46" s="144"/>
      <c r="Y46" s="144"/>
      <c r="Z46" s="144"/>
      <c r="AA46" s="170"/>
      <c r="AB46" s="178">
        <f t="shared" si="3"/>
        <v>2189991</v>
      </c>
      <c r="AC46" s="15"/>
    </row>
    <row r="47" spans="1:29" ht="13" x14ac:dyDescent="0.3">
      <c r="A47" s="36"/>
      <c r="B47" s="34"/>
      <c r="C47" s="22" t="s">
        <v>39</v>
      </c>
      <c r="D47" s="166">
        <f t="shared" si="4"/>
        <v>1904128</v>
      </c>
      <c r="E47" s="147">
        <v>788964</v>
      </c>
      <c r="F47" s="147">
        <v>1030369</v>
      </c>
      <c r="G47" s="147">
        <v>6266</v>
      </c>
      <c r="H47" s="147">
        <v>34297</v>
      </c>
      <c r="I47" s="147">
        <v>41478</v>
      </c>
      <c r="J47" s="147">
        <v>2656</v>
      </c>
      <c r="K47" s="171">
        <v>98</v>
      </c>
      <c r="L47" s="166">
        <f t="shared" si="5"/>
        <v>290814</v>
      </c>
      <c r="M47" s="147">
        <v>209068</v>
      </c>
      <c r="N47" s="147">
        <v>57750</v>
      </c>
      <c r="O47" s="147">
        <v>1974</v>
      </c>
      <c r="P47" s="147">
        <v>7002</v>
      </c>
      <c r="Q47" s="147">
        <v>11015</v>
      </c>
      <c r="R47" s="147">
        <v>3386</v>
      </c>
      <c r="S47" s="171">
        <v>619</v>
      </c>
      <c r="T47" s="166">
        <f t="shared" si="6"/>
        <v>0</v>
      </c>
      <c r="U47" s="147"/>
      <c r="V47" s="147"/>
      <c r="W47" s="147"/>
      <c r="X47" s="147"/>
      <c r="Y47" s="147"/>
      <c r="Z47" s="147"/>
      <c r="AA47" s="171"/>
      <c r="AB47" s="179">
        <f t="shared" si="3"/>
        <v>2194942</v>
      </c>
      <c r="AC47" s="15"/>
    </row>
    <row r="48" spans="1:29" ht="13" x14ac:dyDescent="0.3">
      <c r="A48" s="36"/>
      <c r="B48" s="34"/>
      <c r="C48" s="22" t="s">
        <v>40</v>
      </c>
      <c r="D48" s="166">
        <f t="shared" si="4"/>
        <v>1951509</v>
      </c>
      <c r="E48" s="147">
        <v>792711</v>
      </c>
      <c r="F48" s="147">
        <v>1051977</v>
      </c>
      <c r="G48" s="147">
        <v>6672</v>
      </c>
      <c r="H48" s="147">
        <v>36614</v>
      </c>
      <c r="I48" s="147">
        <v>60237</v>
      </c>
      <c r="J48" s="147">
        <v>3291</v>
      </c>
      <c r="K48" s="171">
        <v>7</v>
      </c>
      <c r="L48" s="166">
        <f t="shared" si="5"/>
        <v>284296</v>
      </c>
      <c r="M48" s="147">
        <v>193122</v>
      </c>
      <c r="N48" s="147">
        <v>58884</v>
      </c>
      <c r="O48" s="147">
        <v>2193</v>
      </c>
      <c r="P48" s="147">
        <v>8762</v>
      </c>
      <c r="Q48" s="147">
        <v>18811</v>
      </c>
      <c r="R48" s="147">
        <v>2007</v>
      </c>
      <c r="S48" s="171">
        <v>517</v>
      </c>
      <c r="T48" s="166">
        <f t="shared" si="6"/>
        <v>0</v>
      </c>
      <c r="U48" s="147"/>
      <c r="V48" s="147"/>
      <c r="W48" s="147"/>
      <c r="X48" s="147"/>
      <c r="Y48" s="147"/>
      <c r="Z48" s="147"/>
      <c r="AA48" s="171"/>
      <c r="AB48" s="179">
        <f t="shared" si="3"/>
        <v>2235805</v>
      </c>
      <c r="AC48" s="15"/>
    </row>
    <row r="49" spans="1:29" ht="13" x14ac:dyDescent="0.3">
      <c r="A49" s="36"/>
      <c r="B49" s="22"/>
      <c r="C49" s="22" t="s">
        <v>41</v>
      </c>
      <c r="D49" s="166">
        <f t="shared" si="4"/>
        <v>1945187</v>
      </c>
      <c r="E49" s="147">
        <v>773261</v>
      </c>
      <c r="F49" s="147">
        <v>1066869</v>
      </c>
      <c r="G49" s="147">
        <v>6572</v>
      </c>
      <c r="H49" s="147">
        <v>36804</v>
      </c>
      <c r="I49" s="147">
        <v>58263</v>
      </c>
      <c r="J49" s="147">
        <v>3410</v>
      </c>
      <c r="K49" s="171">
        <v>8</v>
      </c>
      <c r="L49" s="166">
        <f t="shared" si="5"/>
        <v>279950</v>
      </c>
      <c r="M49" s="147">
        <v>188187</v>
      </c>
      <c r="N49" s="147">
        <v>59727</v>
      </c>
      <c r="O49" s="147">
        <v>2168</v>
      </c>
      <c r="P49" s="147">
        <v>8810</v>
      </c>
      <c r="Q49" s="147">
        <v>18540</v>
      </c>
      <c r="R49" s="147">
        <v>2002</v>
      </c>
      <c r="S49" s="171">
        <v>516</v>
      </c>
      <c r="T49" s="166">
        <f t="shared" si="6"/>
        <v>0</v>
      </c>
      <c r="U49" s="147"/>
      <c r="V49" s="147"/>
      <c r="W49" s="147"/>
      <c r="X49" s="147"/>
      <c r="Y49" s="147"/>
      <c r="Z49" s="147"/>
      <c r="AA49" s="171"/>
      <c r="AB49" s="179">
        <f t="shared" si="3"/>
        <v>2225137</v>
      </c>
      <c r="AC49" s="15"/>
    </row>
    <row r="50" spans="1:29" ht="13" x14ac:dyDescent="0.3">
      <c r="A50" s="36"/>
      <c r="B50" s="34"/>
      <c r="C50" s="22" t="s">
        <v>42</v>
      </c>
      <c r="D50" s="166">
        <f t="shared" si="4"/>
        <v>1966003</v>
      </c>
      <c r="E50" s="147">
        <v>779063</v>
      </c>
      <c r="F50" s="147">
        <v>1080775</v>
      </c>
      <c r="G50" s="147">
        <v>6492</v>
      </c>
      <c r="H50" s="147">
        <v>37607</v>
      </c>
      <c r="I50" s="147">
        <v>58674</v>
      </c>
      <c r="J50" s="147">
        <v>3385</v>
      </c>
      <c r="K50" s="171">
        <v>7</v>
      </c>
      <c r="L50" s="166">
        <f t="shared" si="5"/>
        <v>278524</v>
      </c>
      <c r="M50" s="147">
        <v>189281</v>
      </c>
      <c r="N50" s="147">
        <v>56922</v>
      </c>
      <c r="O50" s="147">
        <v>2148</v>
      </c>
      <c r="P50" s="147">
        <v>8939</v>
      </c>
      <c r="Q50" s="147">
        <v>18741</v>
      </c>
      <c r="R50" s="147">
        <v>1978</v>
      </c>
      <c r="S50" s="171">
        <v>515</v>
      </c>
      <c r="T50" s="166">
        <f t="shared" si="6"/>
        <v>0</v>
      </c>
      <c r="U50" s="147"/>
      <c r="V50" s="147"/>
      <c r="W50" s="147"/>
      <c r="X50" s="147"/>
      <c r="Y50" s="147"/>
      <c r="Z50" s="147"/>
      <c r="AA50" s="171"/>
      <c r="AB50" s="179">
        <f t="shared" si="3"/>
        <v>2244527</v>
      </c>
      <c r="AC50" s="15"/>
    </row>
    <row r="51" spans="1:29" ht="13" x14ac:dyDescent="0.3">
      <c r="A51" s="36"/>
      <c r="B51" s="34"/>
      <c r="C51" s="22" t="s">
        <v>43</v>
      </c>
      <c r="D51" s="166">
        <f t="shared" si="4"/>
        <v>1979743</v>
      </c>
      <c r="E51" s="147">
        <v>784815</v>
      </c>
      <c r="F51" s="147">
        <v>1089013</v>
      </c>
      <c r="G51" s="147">
        <v>6444</v>
      </c>
      <c r="H51" s="147">
        <v>36889</v>
      </c>
      <c r="I51" s="147">
        <v>58752</v>
      </c>
      <c r="J51" s="147">
        <v>3826</v>
      </c>
      <c r="K51" s="171">
        <v>4</v>
      </c>
      <c r="L51" s="166">
        <f t="shared" si="5"/>
        <v>280700</v>
      </c>
      <c r="M51" s="147">
        <v>190535</v>
      </c>
      <c r="N51" s="147">
        <v>57929</v>
      </c>
      <c r="O51" s="147">
        <v>2134</v>
      </c>
      <c r="P51" s="147">
        <v>8794</v>
      </c>
      <c r="Q51" s="147">
        <v>18814</v>
      </c>
      <c r="R51" s="147">
        <v>1980</v>
      </c>
      <c r="S51" s="171">
        <v>514</v>
      </c>
      <c r="T51" s="166">
        <f t="shared" si="6"/>
        <v>0</v>
      </c>
      <c r="U51" s="147"/>
      <c r="V51" s="147"/>
      <c r="W51" s="147"/>
      <c r="X51" s="147"/>
      <c r="Y51" s="147"/>
      <c r="Z51" s="147"/>
      <c r="AA51" s="171"/>
      <c r="AB51" s="179">
        <f t="shared" si="3"/>
        <v>2260443</v>
      </c>
      <c r="AC51" s="15"/>
    </row>
    <row r="52" spans="1:29" ht="13" x14ac:dyDescent="0.3">
      <c r="A52" s="36"/>
      <c r="B52" s="22"/>
      <c r="C52" s="22" t="s">
        <v>32</v>
      </c>
      <c r="D52" s="166">
        <f t="shared" si="4"/>
        <v>1999773</v>
      </c>
      <c r="E52" s="147">
        <v>793203</v>
      </c>
      <c r="F52" s="147">
        <v>1099372</v>
      </c>
      <c r="G52" s="147">
        <v>6318</v>
      </c>
      <c r="H52" s="147">
        <v>37526</v>
      </c>
      <c r="I52" s="147">
        <v>59375</v>
      </c>
      <c r="J52" s="147">
        <v>3975</v>
      </c>
      <c r="K52" s="171">
        <v>4</v>
      </c>
      <c r="L52" s="166">
        <f t="shared" si="5"/>
        <v>283946</v>
      </c>
      <c r="M52" s="147">
        <v>192086</v>
      </c>
      <c r="N52" s="147">
        <v>59240</v>
      </c>
      <c r="O52" s="147">
        <v>2105</v>
      </c>
      <c r="P52" s="147">
        <v>8995</v>
      </c>
      <c r="Q52" s="147">
        <v>19042</v>
      </c>
      <c r="R52" s="147">
        <v>1970</v>
      </c>
      <c r="S52" s="171">
        <v>508</v>
      </c>
      <c r="T52" s="166">
        <f t="shared" si="6"/>
        <v>0</v>
      </c>
      <c r="U52" s="147"/>
      <c r="V52" s="147"/>
      <c r="W52" s="147"/>
      <c r="X52" s="147"/>
      <c r="Y52" s="147"/>
      <c r="Z52" s="147"/>
      <c r="AA52" s="171"/>
      <c r="AB52" s="179">
        <f t="shared" si="3"/>
        <v>2283719</v>
      </c>
      <c r="AC52" s="15"/>
    </row>
    <row r="53" spans="1:29" ht="13" x14ac:dyDescent="0.3">
      <c r="A53" s="36"/>
      <c r="B53" s="34"/>
      <c r="C53" s="22" t="s">
        <v>33</v>
      </c>
      <c r="D53" s="166">
        <f t="shared" si="4"/>
        <v>1998972</v>
      </c>
      <c r="E53" s="147">
        <v>797556</v>
      </c>
      <c r="F53" s="147">
        <v>1092765</v>
      </c>
      <c r="G53" s="147">
        <v>6190</v>
      </c>
      <c r="H53" s="147">
        <v>38552</v>
      </c>
      <c r="I53" s="147">
        <v>59648</v>
      </c>
      <c r="J53" s="147">
        <v>4259</v>
      </c>
      <c r="K53" s="171">
        <v>2</v>
      </c>
      <c r="L53" s="166">
        <f t="shared" si="5"/>
        <v>286065</v>
      </c>
      <c r="M53" s="147">
        <v>192968</v>
      </c>
      <c r="N53" s="147">
        <v>59911</v>
      </c>
      <c r="O53" s="147">
        <v>2098</v>
      </c>
      <c r="P53" s="147">
        <v>9284</v>
      </c>
      <c r="Q53" s="147">
        <v>19313</v>
      </c>
      <c r="R53" s="147">
        <v>1981</v>
      </c>
      <c r="S53" s="171">
        <v>510</v>
      </c>
      <c r="T53" s="166">
        <f t="shared" si="6"/>
        <v>0</v>
      </c>
      <c r="U53" s="147"/>
      <c r="V53" s="147"/>
      <c r="W53" s="147"/>
      <c r="X53" s="147"/>
      <c r="Y53" s="147"/>
      <c r="Z53" s="147"/>
      <c r="AA53" s="171"/>
      <c r="AB53" s="179">
        <f t="shared" si="3"/>
        <v>2285037</v>
      </c>
      <c r="AC53" s="15"/>
    </row>
    <row r="54" spans="1:29" ht="13" x14ac:dyDescent="0.3">
      <c r="A54" s="36"/>
      <c r="B54" s="34"/>
      <c r="C54" s="22" t="s">
        <v>34</v>
      </c>
      <c r="D54" s="166">
        <f t="shared" si="4"/>
        <v>2001975</v>
      </c>
      <c r="E54" s="147">
        <v>795990</v>
      </c>
      <c r="F54" s="147">
        <v>1095203</v>
      </c>
      <c r="G54" s="147">
        <v>6033</v>
      </c>
      <c r="H54" s="147">
        <v>40423</v>
      </c>
      <c r="I54" s="147">
        <v>59904</v>
      </c>
      <c r="J54" s="147">
        <v>4419</v>
      </c>
      <c r="K54" s="171">
        <v>3</v>
      </c>
      <c r="L54" s="166">
        <f t="shared" si="5"/>
        <v>286701</v>
      </c>
      <c r="M54" s="147">
        <v>192737</v>
      </c>
      <c r="N54" s="147">
        <v>59977</v>
      </c>
      <c r="O54" s="147">
        <v>2070</v>
      </c>
      <c r="P54" s="147">
        <v>9693</v>
      </c>
      <c r="Q54" s="147">
        <v>19774</v>
      </c>
      <c r="R54" s="147">
        <v>1932</v>
      </c>
      <c r="S54" s="171">
        <v>518</v>
      </c>
      <c r="T54" s="166">
        <f t="shared" si="6"/>
        <v>0</v>
      </c>
      <c r="U54" s="147"/>
      <c r="V54" s="147"/>
      <c r="W54" s="147"/>
      <c r="X54" s="147"/>
      <c r="Y54" s="147"/>
      <c r="Z54" s="147"/>
      <c r="AA54" s="171"/>
      <c r="AB54" s="179">
        <f t="shared" si="3"/>
        <v>2288676</v>
      </c>
      <c r="AC54" s="15"/>
    </row>
    <row r="55" spans="1:29" ht="13" x14ac:dyDescent="0.3">
      <c r="A55" s="36"/>
      <c r="B55" s="22"/>
      <c r="C55" s="22" t="s">
        <v>35</v>
      </c>
      <c r="D55" s="166">
        <f t="shared" si="4"/>
        <v>2024685</v>
      </c>
      <c r="E55" s="147">
        <v>806476</v>
      </c>
      <c r="F55" s="147">
        <v>1103225</v>
      </c>
      <c r="G55" s="147">
        <v>5689</v>
      </c>
      <c r="H55" s="147">
        <v>42798</v>
      </c>
      <c r="I55" s="147">
        <v>61869</v>
      </c>
      <c r="J55" s="147">
        <v>4624</v>
      </c>
      <c r="K55" s="171">
        <v>4</v>
      </c>
      <c r="L55" s="166">
        <f t="shared" si="5"/>
        <v>289724</v>
      </c>
      <c r="M55" s="147">
        <v>193983</v>
      </c>
      <c r="N55" s="147">
        <v>61872</v>
      </c>
      <c r="O55" s="147">
        <v>2025</v>
      </c>
      <c r="P55" s="147">
        <v>9664</v>
      </c>
      <c r="Q55" s="147">
        <v>19726</v>
      </c>
      <c r="R55" s="147">
        <v>1939</v>
      </c>
      <c r="S55" s="171">
        <v>515</v>
      </c>
      <c r="T55" s="166">
        <f t="shared" si="6"/>
        <v>0</v>
      </c>
      <c r="U55" s="147"/>
      <c r="V55" s="147"/>
      <c r="W55" s="147"/>
      <c r="X55" s="147"/>
      <c r="Y55" s="147"/>
      <c r="Z55" s="147"/>
      <c r="AA55" s="171"/>
      <c r="AB55" s="179">
        <f t="shared" si="3"/>
        <v>2314409</v>
      </c>
      <c r="AC55" s="15"/>
    </row>
    <row r="56" spans="1:29" ht="13" x14ac:dyDescent="0.3">
      <c r="A56" s="36"/>
      <c r="B56" s="34"/>
      <c r="C56" s="22" t="s">
        <v>36</v>
      </c>
      <c r="D56" s="166">
        <f t="shared" si="4"/>
        <v>2023106</v>
      </c>
      <c r="E56" s="147">
        <v>798040</v>
      </c>
      <c r="F56" s="147">
        <v>1107839</v>
      </c>
      <c r="G56" s="147">
        <v>5525</v>
      </c>
      <c r="H56" s="147">
        <v>45140</v>
      </c>
      <c r="I56" s="147">
        <v>61741</v>
      </c>
      <c r="J56" s="147">
        <v>4818</v>
      </c>
      <c r="K56" s="171">
        <v>3</v>
      </c>
      <c r="L56" s="166">
        <f t="shared" si="5"/>
        <v>290512</v>
      </c>
      <c r="M56" s="147">
        <v>192726</v>
      </c>
      <c r="N56" s="147">
        <v>63085</v>
      </c>
      <c r="O56" s="147">
        <v>1996</v>
      </c>
      <c r="P56" s="147">
        <v>10124</v>
      </c>
      <c r="Q56" s="147">
        <v>20153</v>
      </c>
      <c r="R56" s="147">
        <v>1911</v>
      </c>
      <c r="S56" s="171">
        <v>517</v>
      </c>
      <c r="T56" s="166">
        <f t="shared" si="6"/>
        <v>0</v>
      </c>
      <c r="U56" s="147"/>
      <c r="V56" s="147"/>
      <c r="W56" s="147"/>
      <c r="X56" s="147"/>
      <c r="Y56" s="147"/>
      <c r="Z56" s="147"/>
      <c r="AA56" s="171"/>
      <c r="AB56" s="179">
        <f t="shared" si="3"/>
        <v>2313618</v>
      </c>
      <c r="AC56" s="15"/>
    </row>
    <row r="57" spans="1:29" ht="13.5" thickBot="1" x14ac:dyDescent="0.35">
      <c r="A57" s="36"/>
      <c r="B57" s="35"/>
      <c r="C57" s="27" t="s">
        <v>37</v>
      </c>
      <c r="D57" s="162">
        <f t="shared" si="4"/>
        <v>2020643</v>
      </c>
      <c r="E57" s="150">
        <v>792662</v>
      </c>
      <c r="F57" s="150">
        <v>1107510</v>
      </c>
      <c r="G57" s="150">
        <v>5221</v>
      </c>
      <c r="H57" s="150">
        <v>46844</v>
      </c>
      <c r="I57" s="150">
        <v>63351</v>
      </c>
      <c r="J57" s="150">
        <v>5053</v>
      </c>
      <c r="K57" s="172">
        <v>2</v>
      </c>
      <c r="L57" s="162">
        <f t="shared" si="5"/>
        <v>288929</v>
      </c>
      <c r="M57" s="150">
        <v>190393</v>
      </c>
      <c r="N57" s="150">
        <v>55992</v>
      </c>
      <c r="O57" s="150">
        <v>1946</v>
      </c>
      <c r="P57" s="150">
        <v>20215</v>
      </c>
      <c r="Q57" s="150">
        <v>17155</v>
      </c>
      <c r="R57" s="150">
        <v>2719</v>
      </c>
      <c r="S57" s="172">
        <v>509</v>
      </c>
      <c r="T57" s="162">
        <f t="shared" si="6"/>
        <v>0</v>
      </c>
      <c r="U57" s="150"/>
      <c r="V57" s="150"/>
      <c r="W57" s="150"/>
      <c r="X57" s="150"/>
      <c r="Y57" s="150"/>
      <c r="Z57" s="150"/>
      <c r="AA57" s="172"/>
      <c r="AB57" s="355">
        <f t="shared" si="3"/>
        <v>2309572</v>
      </c>
      <c r="AC57" s="15"/>
    </row>
    <row r="58" spans="1:29" ht="13" x14ac:dyDescent="0.3">
      <c r="A58" s="36"/>
      <c r="B58" s="21">
        <v>2014</v>
      </c>
      <c r="C58" s="21" t="s">
        <v>38</v>
      </c>
      <c r="D58" s="164">
        <f t="shared" si="4"/>
        <v>2018992</v>
      </c>
      <c r="E58" s="144">
        <v>759099</v>
      </c>
      <c r="F58" s="144">
        <v>1106682</v>
      </c>
      <c r="G58" s="144">
        <v>5041</v>
      </c>
      <c r="H58" s="144">
        <v>79270</v>
      </c>
      <c r="I58" s="144">
        <v>63498</v>
      </c>
      <c r="J58" s="144">
        <v>5400</v>
      </c>
      <c r="K58" s="170">
        <v>2</v>
      </c>
      <c r="L58" s="164">
        <f t="shared" si="5"/>
        <v>289360</v>
      </c>
      <c r="M58" s="144">
        <v>189915</v>
      </c>
      <c r="N58" s="144">
        <v>56243</v>
      </c>
      <c r="O58" s="144">
        <v>1923</v>
      </c>
      <c r="P58" s="144">
        <v>20631</v>
      </c>
      <c r="Q58" s="144">
        <v>17348</v>
      </c>
      <c r="R58" s="144">
        <v>2791</v>
      </c>
      <c r="S58" s="170">
        <v>509</v>
      </c>
      <c r="T58" s="164">
        <f t="shared" si="6"/>
        <v>0</v>
      </c>
      <c r="U58" s="144"/>
      <c r="V58" s="144"/>
      <c r="W58" s="144"/>
      <c r="X58" s="144"/>
      <c r="Y58" s="144"/>
      <c r="Z58" s="144"/>
      <c r="AA58" s="170"/>
      <c r="AB58" s="178">
        <f t="shared" si="3"/>
        <v>2308352</v>
      </c>
      <c r="AC58" s="15"/>
    </row>
    <row r="59" spans="1:29" ht="13" x14ac:dyDescent="0.3">
      <c r="A59" s="36"/>
      <c r="B59" s="34"/>
      <c r="C59" s="22" t="s">
        <v>39</v>
      </c>
      <c r="D59" s="166">
        <f t="shared" si="4"/>
        <v>2000668</v>
      </c>
      <c r="E59" s="147">
        <v>739631</v>
      </c>
      <c r="F59" s="147">
        <v>1110383</v>
      </c>
      <c r="G59" s="147">
        <v>5052</v>
      </c>
      <c r="H59" s="147">
        <v>78506</v>
      </c>
      <c r="I59" s="147">
        <v>61386</v>
      </c>
      <c r="J59" s="147">
        <v>5709</v>
      </c>
      <c r="K59" s="171">
        <v>1</v>
      </c>
      <c r="L59" s="166">
        <f t="shared" si="5"/>
        <v>287147</v>
      </c>
      <c r="M59" s="147">
        <v>185510</v>
      </c>
      <c r="N59" s="147">
        <v>56698</v>
      </c>
      <c r="O59" s="147">
        <v>1951</v>
      </c>
      <c r="P59" s="147">
        <v>21701</v>
      </c>
      <c r="Q59" s="147">
        <v>17971</v>
      </c>
      <c r="R59" s="147">
        <v>2807</v>
      </c>
      <c r="S59" s="171">
        <v>509</v>
      </c>
      <c r="T59" s="166">
        <f t="shared" si="6"/>
        <v>0</v>
      </c>
      <c r="U59" s="147"/>
      <c r="V59" s="147"/>
      <c r="W59" s="147"/>
      <c r="X59" s="147"/>
      <c r="Y59" s="147"/>
      <c r="Z59" s="147"/>
      <c r="AA59" s="171"/>
      <c r="AB59" s="179">
        <f t="shared" si="3"/>
        <v>2287815</v>
      </c>
      <c r="AC59" s="15"/>
    </row>
    <row r="60" spans="1:29" ht="13" x14ac:dyDescent="0.3">
      <c r="A60" s="36"/>
      <c r="B60" s="34"/>
      <c r="C60" s="22" t="s">
        <v>40</v>
      </c>
      <c r="D60" s="166">
        <f t="shared" si="4"/>
        <v>2056652</v>
      </c>
      <c r="E60" s="147">
        <v>758104</v>
      </c>
      <c r="F60" s="147">
        <v>1130691</v>
      </c>
      <c r="G60" s="147">
        <v>4954</v>
      </c>
      <c r="H60" s="147">
        <v>88581</v>
      </c>
      <c r="I60" s="147">
        <v>68118</v>
      </c>
      <c r="J60" s="147">
        <v>6202</v>
      </c>
      <c r="K60" s="171">
        <v>2</v>
      </c>
      <c r="L60" s="166">
        <f t="shared" si="5"/>
        <v>296223</v>
      </c>
      <c r="M60" s="147">
        <v>188773</v>
      </c>
      <c r="N60" s="147">
        <v>59664</v>
      </c>
      <c r="O60" s="147">
        <v>1936</v>
      </c>
      <c r="P60" s="147">
        <v>23158</v>
      </c>
      <c r="Q60" s="147">
        <v>19690</v>
      </c>
      <c r="R60" s="147">
        <v>2492</v>
      </c>
      <c r="S60" s="171">
        <v>510</v>
      </c>
      <c r="T60" s="166">
        <f t="shared" si="6"/>
        <v>0</v>
      </c>
      <c r="U60" s="147"/>
      <c r="V60" s="147"/>
      <c r="W60" s="147"/>
      <c r="X60" s="147"/>
      <c r="Y60" s="147"/>
      <c r="Z60" s="147"/>
      <c r="AA60" s="171"/>
      <c r="AB60" s="179">
        <f t="shared" si="3"/>
        <v>2352875</v>
      </c>
      <c r="AC60" s="15"/>
    </row>
    <row r="61" spans="1:29" ht="13" x14ac:dyDescent="0.3">
      <c r="A61" s="36"/>
      <c r="B61" s="22"/>
      <c r="C61" s="22" t="s">
        <v>41</v>
      </c>
      <c r="D61" s="166">
        <f>SUM(E61:K61)</f>
        <v>2076717</v>
      </c>
      <c r="E61" s="147">
        <v>759887</v>
      </c>
      <c r="F61" s="147">
        <v>1141674</v>
      </c>
      <c r="G61" s="147">
        <v>4869</v>
      </c>
      <c r="H61" s="147">
        <v>94278</v>
      </c>
      <c r="I61" s="147">
        <v>69285</v>
      </c>
      <c r="J61" s="147">
        <v>6723</v>
      </c>
      <c r="K61" s="171">
        <v>1</v>
      </c>
      <c r="L61" s="166">
        <f>SUM(M61:S61)</f>
        <v>298955</v>
      </c>
      <c r="M61" s="147">
        <v>187926</v>
      </c>
      <c r="N61" s="147">
        <v>61478</v>
      </c>
      <c r="O61" s="147">
        <v>1901</v>
      </c>
      <c r="P61" s="147">
        <v>23943</v>
      </c>
      <c r="Q61" s="147">
        <v>20240</v>
      </c>
      <c r="R61" s="147">
        <v>2962</v>
      </c>
      <c r="S61" s="171">
        <v>505</v>
      </c>
      <c r="T61" s="166">
        <f>SUM(U61:AA61)</f>
        <v>0</v>
      </c>
      <c r="U61" s="147"/>
      <c r="V61" s="147"/>
      <c r="W61" s="147"/>
      <c r="X61" s="147"/>
      <c r="Y61" s="147"/>
      <c r="Z61" s="147"/>
      <c r="AA61" s="171"/>
      <c r="AB61" s="179">
        <f t="shared" si="3"/>
        <v>2375672</v>
      </c>
      <c r="AC61" s="15"/>
    </row>
    <row r="62" spans="1:29" ht="13" x14ac:dyDescent="0.3">
      <c r="A62" s="36"/>
      <c r="B62" s="34"/>
      <c r="C62" s="22" t="s">
        <v>42</v>
      </c>
      <c r="D62" s="166">
        <f>SUM(E62:K62)</f>
        <v>2088952</v>
      </c>
      <c r="E62" s="147">
        <v>760512</v>
      </c>
      <c r="F62" s="147">
        <v>1150598</v>
      </c>
      <c r="G62" s="147">
        <v>4589</v>
      </c>
      <c r="H62" s="147">
        <v>99227</v>
      </c>
      <c r="I62" s="147">
        <v>66922</v>
      </c>
      <c r="J62" s="147">
        <v>7103</v>
      </c>
      <c r="K62" s="171">
        <v>1</v>
      </c>
      <c r="L62" s="166">
        <f>SUM(M62:S62)</f>
        <v>302081</v>
      </c>
      <c r="M62" s="147">
        <v>188130</v>
      </c>
      <c r="N62" s="147">
        <v>63423</v>
      </c>
      <c r="O62" s="147">
        <v>1892</v>
      </c>
      <c r="P62" s="147">
        <v>24707</v>
      </c>
      <c r="Q62" s="147">
        <v>20441</v>
      </c>
      <c r="R62" s="147">
        <v>2988</v>
      </c>
      <c r="S62" s="171">
        <v>500</v>
      </c>
      <c r="T62" s="166">
        <f>SUM(U62:AA62)</f>
        <v>0</v>
      </c>
      <c r="U62" s="147"/>
      <c r="V62" s="147"/>
      <c r="W62" s="147"/>
      <c r="X62" s="147"/>
      <c r="Y62" s="147"/>
      <c r="Z62" s="147"/>
      <c r="AA62" s="171"/>
      <c r="AB62" s="179">
        <f t="shared" si="3"/>
        <v>2391033</v>
      </c>
      <c r="AC62" s="15"/>
    </row>
    <row r="63" spans="1:29" ht="13" x14ac:dyDescent="0.3">
      <c r="A63" s="36"/>
      <c r="B63" s="34"/>
      <c r="C63" s="22" t="s">
        <v>43</v>
      </c>
      <c r="D63" s="166">
        <f>SUM(E63:K63)</f>
        <v>2117989</v>
      </c>
      <c r="E63" s="147">
        <v>764721</v>
      </c>
      <c r="F63" s="147">
        <v>1162971</v>
      </c>
      <c r="G63" s="147">
        <v>4463</v>
      </c>
      <c r="H63" s="147">
        <v>104476</v>
      </c>
      <c r="I63" s="147">
        <v>73728</v>
      </c>
      <c r="J63" s="147">
        <v>7629</v>
      </c>
      <c r="K63" s="171">
        <v>1</v>
      </c>
      <c r="L63" s="166">
        <f>SUM(M63:S63)</f>
        <v>310603</v>
      </c>
      <c r="M63" s="147">
        <v>188346</v>
      </c>
      <c r="N63" s="147">
        <v>69647</v>
      </c>
      <c r="O63" s="147">
        <v>1925</v>
      </c>
      <c r="P63" s="147">
        <v>25295</v>
      </c>
      <c r="Q63" s="147">
        <v>21787</v>
      </c>
      <c r="R63" s="147">
        <v>3102</v>
      </c>
      <c r="S63" s="171">
        <v>501</v>
      </c>
      <c r="T63" s="166">
        <f>SUM(U63:AA63)</f>
        <v>0</v>
      </c>
      <c r="U63" s="147"/>
      <c r="V63" s="147"/>
      <c r="W63" s="147"/>
      <c r="X63" s="147"/>
      <c r="Y63" s="147"/>
      <c r="Z63" s="147"/>
      <c r="AA63" s="171"/>
      <c r="AB63" s="179">
        <f t="shared" si="3"/>
        <v>2428592</v>
      </c>
      <c r="AC63" s="15"/>
    </row>
    <row r="64" spans="1:29" ht="13" x14ac:dyDescent="0.3">
      <c r="A64" s="36"/>
      <c r="B64" s="22"/>
      <c r="C64" s="22" t="s">
        <v>32</v>
      </c>
      <c r="D64" s="166">
        <f t="shared" ref="D64:D84" si="7">SUM(E64:K64)</f>
        <v>2134536</v>
      </c>
      <c r="E64" s="147">
        <v>767430</v>
      </c>
      <c r="F64" s="147">
        <v>1168888</v>
      </c>
      <c r="G64" s="147">
        <v>4357</v>
      </c>
      <c r="H64" s="147">
        <v>109364</v>
      </c>
      <c r="I64" s="147">
        <v>76298</v>
      </c>
      <c r="J64" s="147">
        <v>8198</v>
      </c>
      <c r="K64" s="171">
        <v>1</v>
      </c>
      <c r="L64" s="166">
        <f t="shared" ref="L64:L84" si="8">SUM(M64:S64)</f>
        <v>313397</v>
      </c>
      <c r="M64" s="147">
        <v>187949</v>
      </c>
      <c r="N64" s="147">
        <v>71144</v>
      </c>
      <c r="O64" s="147">
        <v>1921</v>
      </c>
      <c r="P64" s="147">
        <v>25955</v>
      </c>
      <c r="Q64" s="147">
        <v>22692</v>
      </c>
      <c r="R64" s="147">
        <v>3236</v>
      </c>
      <c r="S64" s="171">
        <v>500</v>
      </c>
      <c r="T64" s="166">
        <f t="shared" ref="T64:T84" si="9">SUM(U64:AA64)</f>
        <v>0</v>
      </c>
      <c r="U64" s="147"/>
      <c r="V64" s="147"/>
      <c r="W64" s="147"/>
      <c r="X64" s="147"/>
      <c r="Y64" s="147"/>
      <c r="Z64" s="147"/>
      <c r="AA64" s="171"/>
      <c r="AB64" s="179">
        <f t="shared" si="3"/>
        <v>2447933</v>
      </c>
      <c r="AC64" s="15"/>
    </row>
    <row r="65" spans="1:29" ht="13" x14ac:dyDescent="0.3">
      <c r="A65" s="36"/>
      <c r="B65" s="34"/>
      <c r="C65" s="22" t="s">
        <v>33</v>
      </c>
      <c r="D65" s="166">
        <f t="shared" si="7"/>
        <v>2152141</v>
      </c>
      <c r="E65" s="147">
        <v>770478</v>
      </c>
      <c r="F65" s="147">
        <v>1174710</v>
      </c>
      <c r="G65" s="147">
        <v>4214</v>
      </c>
      <c r="H65" s="147">
        <v>115197</v>
      </c>
      <c r="I65" s="147">
        <v>78712</v>
      </c>
      <c r="J65" s="147">
        <v>8830</v>
      </c>
      <c r="K65" s="171"/>
      <c r="L65" s="166">
        <f t="shared" si="8"/>
        <v>317173</v>
      </c>
      <c r="M65" s="147">
        <v>188541</v>
      </c>
      <c r="N65" s="147">
        <v>72523</v>
      </c>
      <c r="O65" s="147">
        <v>1912</v>
      </c>
      <c r="P65" s="147">
        <v>26899</v>
      </c>
      <c r="Q65" s="147">
        <v>23414</v>
      </c>
      <c r="R65" s="147">
        <v>3385</v>
      </c>
      <c r="S65" s="171">
        <v>499</v>
      </c>
      <c r="T65" s="166">
        <f t="shared" si="9"/>
        <v>0</v>
      </c>
      <c r="U65" s="147"/>
      <c r="V65" s="147"/>
      <c r="W65" s="147"/>
      <c r="X65" s="147"/>
      <c r="Y65" s="147"/>
      <c r="Z65" s="147"/>
      <c r="AA65" s="171"/>
      <c r="AB65" s="179">
        <f t="shared" si="3"/>
        <v>2469314</v>
      </c>
      <c r="AC65" s="15"/>
    </row>
    <row r="66" spans="1:29" ht="13" x14ac:dyDescent="0.3">
      <c r="A66" s="36"/>
      <c r="B66" s="34"/>
      <c r="C66" s="22" t="s">
        <v>34</v>
      </c>
      <c r="D66" s="166">
        <f t="shared" si="7"/>
        <v>2163546</v>
      </c>
      <c r="E66" s="147">
        <v>771451</v>
      </c>
      <c r="F66" s="147">
        <v>1178358</v>
      </c>
      <c r="G66" s="147">
        <v>4084</v>
      </c>
      <c r="H66" s="147">
        <v>119709</v>
      </c>
      <c r="I66" s="147">
        <v>80692</v>
      </c>
      <c r="J66" s="147">
        <v>9252</v>
      </c>
      <c r="K66" s="171"/>
      <c r="L66" s="166">
        <f t="shared" si="8"/>
        <v>319450</v>
      </c>
      <c r="M66" s="147">
        <v>188416</v>
      </c>
      <c r="N66" s="147">
        <v>73907</v>
      </c>
      <c r="O66" s="147">
        <v>1878</v>
      </c>
      <c r="P66" s="147">
        <v>27439</v>
      </c>
      <c r="Q66" s="147">
        <v>23834</v>
      </c>
      <c r="R66" s="147">
        <v>3478</v>
      </c>
      <c r="S66" s="171">
        <v>498</v>
      </c>
      <c r="T66" s="166">
        <f t="shared" si="9"/>
        <v>0</v>
      </c>
      <c r="U66" s="147"/>
      <c r="V66" s="147"/>
      <c r="W66" s="147"/>
      <c r="X66" s="147"/>
      <c r="Y66" s="147"/>
      <c r="Z66" s="147"/>
      <c r="AA66" s="171"/>
      <c r="AB66" s="179">
        <f t="shared" si="3"/>
        <v>2482996</v>
      </c>
      <c r="AC66" s="15"/>
    </row>
    <row r="67" spans="1:29" ht="13" x14ac:dyDescent="0.3">
      <c r="A67" s="36"/>
      <c r="B67" s="22"/>
      <c r="C67" s="22" t="s">
        <v>35</v>
      </c>
      <c r="D67" s="166">
        <f t="shared" si="7"/>
        <v>2180451</v>
      </c>
      <c r="E67" s="147">
        <v>778738</v>
      </c>
      <c r="F67" s="147">
        <v>1183719</v>
      </c>
      <c r="G67" s="147">
        <v>3918</v>
      </c>
      <c r="H67" s="147">
        <v>123009</v>
      </c>
      <c r="I67" s="147">
        <v>81636</v>
      </c>
      <c r="J67" s="147">
        <v>9431</v>
      </c>
      <c r="K67" s="171"/>
      <c r="L67" s="166">
        <f t="shared" si="8"/>
        <v>315846</v>
      </c>
      <c r="M67" s="147">
        <v>190021</v>
      </c>
      <c r="N67" s="147">
        <v>75393</v>
      </c>
      <c r="O67" s="147">
        <v>1866</v>
      </c>
      <c r="P67" s="147">
        <v>20638</v>
      </c>
      <c r="Q67" s="147">
        <v>23976</v>
      </c>
      <c r="R67" s="147">
        <v>3480</v>
      </c>
      <c r="S67" s="171">
        <v>472</v>
      </c>
      <c r="T67" s="166">
        <f t="shared" si="9"/>
        <v>0</v>
      </c>
      <c r="U67" s="147"/>
      <c r="V67" s="147"/>
      <c r="W67" s="147"/>
      <c r="X67" s="147"/>
      <c r="Y67" s="147"/>
      <c r="Z67" s="147"/>
      <c r="AA67" s="171"/>
      <c r="AB67" s="179">
        <f t="shared" si="3"/>
        <v>2496297</v>
      </c>
      <c r="AC67" s="15"/>
    </row>
    <row r="68" spans="1:29" ht="13" x14ac:dyDescent="0.3">
      <c r="A68" s="36"/>
      <c r="B68" s="34"/>
      <c r="C68" s="22" t="s">
        <v>36</v>
      </c>
      <c r="D68" s="166">
        <f t="shared" si="7"/>
        <v>2185018</v>
      </c>
      <c r="E68" s="147">
        <v>771455</v>
      </c>
      <c r="F68" s="147">
        <v>1185790</v>
      </c>
      <c r="G68" s="147">
        <v>3792</v>
      </c>
      <c r="H68" s="147">
        <v>129173</v>
      </c>
      <c r="I68" s="147">
        <v>84362</v>
      </c>
      <c r="J68" s="147">
        <v>10446</v>
      </c>
      <c r="K68" s="171"/>
      <c r="L68" s="166">
        <f t="shared" si="8"/>
        <v>318744</v>
      </c>
      <c r="M68" s="147">
        <v>189752</v>
      </c>
      <c r="N68" s="147">
        <v>76539</v>
      </c>
      <c r="O68" s="147">
        <v>1853</v>
      </c>
      <c r="P68" s="147">
        <v>21115</v>
      </c>
      <c r="Q68" s="147">
        <v>25098</v>
      </c>
      <c r="R68" s="147">
        <v>3912</v>
      </c>
      <c r="S68" s="171">
        <v>475</v>
      </c>
      <c r="T68" s="166">
        <f t="shared" si="9"/>
        <v>0</v>
      </c>
      <c r="U68" s="147"/>
      <c r="V68" s="147"/>
      <c r="W68" s="147"/>
      <c r="X68" s="147"/>
      <c r="Y68" s="147"/>
      <c r="Z68" s="147"/>
      <c r="AA68" s="171"/>
      <c r="AB68" s="179">
        <f t="shared" si="3"/>
        <v>2503762</v>
      </c>
      <c r="AC68" s="15"/>
    </row>
    <row r="69" spans="1:29" ht="13.5" thickBot="1" x14ac:dyDescent="0.35">
      <c r="A69" s="36"/>
      <c r="B69" s="35"/>
      <c r="C69" s="27" t="s">
        <v>37</v>
      </c>
      <c r="D69" s="162">
        <f t="shared" si="7"/>
        <v>2182172</v>
      </c>
      <c r="E69" s="150">
        <v>767778</v>
      </c>
      <c r="F69" s="150">
        <v>1180803</v>
      </c>
      <c r="G69" s="150">
        <v>3679</v>
      </c>
      <c r="H69" s="150">
        <v>132919</v>
      </c>
      <c r="I69" s="150">
        <v>86561</v>
      </c>
      <c r="J69" s="150">
        <v>10432</v>
      </c>
      <c r="K69" s="172"/>
      <c r="L69" s="162">
        <f t="shared" si="8"/>
        <v>319184</v>
      </c>
      <c r="M69" s="150">
        <v>188650</v>
      </c>
      <c r="N69" s="150">
        <v>76949</v>
      </c>
      <c r="O69" s="150">
        <v>1833</v>
      </c>
      <c r="P69" s="150">
        <v>21685</v>
      </c>
      <c r="Q69" s="150">
        <v>25633</v>
      </c>
      <c r="R69" s="150">
        <v>3959</v>
      </c>
      <c r="S69" s="172">
        <v>475</v>
      </c>
      <c r="T69" s="162">
        <f t="shared" si="9"/>
        <v>0</v>
      </c>
      <c r="U69" s="150"/>
      <c r="V69" s="150"/>
      <c r="W69" s="150"/>
      <c r="X69" s="150"/>
      <c r="Y69" s="150"/>
      <c r="Z69" s="150"/>
      <c r="AA69" s="172"/>
      <c r="AB69" s="355">
        <f t="shared" si="3"/>
        <v>2501356</v>
      </c>
      <c r="AC69" s="15"/>
    </row>
    <row r="70" spans="1:29" ht="13" x14ac:dyDescent="0.3">
      <c r="A70" s="36"/>
      <c r="B70" s="21">
        <v>2015</v>
      </c>
      <c r="C70" s="21" t="s">
        <v>38</v>
      </c>
      <c r="D70" s="164">
        <f t="shared" si="7"/>
        <v>2189053</v>
      </c>
      <c r="E70" s="144">
        <v>762181</v>
      </c>
      <c r="F70" s="144">
        <v>1187028</v>
      </c>
      <c r="G70" s="144">
        <v>3533</v>
      </c>
      <c r="H70" s="144">
        <v>137058</v>
      </c>
      <c r="I70" s="144">
        <v>88544</v>
      </c>
      <c r="J70" s="144">
        <v>10709</v>
      </c>
      <c r="K70" s="170"/>
      <c r="L70" s="164">
        <f t="shared" si="8"/>
        <v>320698</v>
      </c>
      <c r="M70" s="144">
        <v>188135</v>
      </c>
      <c r="N70" s="144">
        <v>77798</v>
      </c>
      <c r="O70" s="144">
        <v>1768</v>
      </c>
      <c r="P70" s="144">
        <v>22292</v>
      </c>
      <c r="Q70" s="144">
        <v>26194</v>
      </c>
      <c r="R70" s="144">
        <v>4041</v>
      </c>
      <c r="S70" s="170">
        <v>470</v>
      </c>
      <c r="T70" s="164">
        <f t="shared" si="9"/>
        <v>0</v>
      </c>
      <c r="U70" s="144"/>
      <c r="V70" s="144"/>
      <c r="W70" s="144"/>
      <c r="X70" s="144"/>
      <c r="Y70" s="144"/>
      <c r="Z70" s="144"/>
      <c r="AA70" s="170"/>
      <c r="AB70" s="178">
        <f t="shared" si="3"/>
        <v>2509751</v>
      </c>
      <c r="AC70" s="15"/>
    </row>
    <row r="71" spans="1:29" ht="13" x14ac:dyDescent="0.3">
      <c r="A71" s="36"/>
      <c r="B71" s="34"/>
      <c r="C71" s="22" t="s">
        <v>39</v>
      </c>
      <c r="D71" s="166">
        <f t="shared" si="7"/>
        <v>2174670</v>
      </c>
      <c r="E71" s="147">
        <v>738558</v>
      </c>
      <c r="F71" s="147">
        <v>1192702</v>
      </c>
      <c r="G71" s="147">
        <v>3463</v>
      </c>
      <c r="H71" s="147">
        <v>140208</v>
      </c>
      <c r="I71" s="147">
        <v>88855</v>
      </c>
      <c r="J71" s="147">
        <v>10884</v>
      </c>
      <c r="K71" s="171"/>
      <c r="L71" s="166">
        <f t="shared" si="8"/>
        <v>335320</v>
      </c>
      <c r="M71" s="147">
        <v>198130</v>
      </c>
      <c r="N71" s="147">
        <v>78592</v>
      </c>
      <c r="O71" s="147">
        <v>1758</v>
      </c>
      <c r="P71" s="147">
        <v>23814</v>
      </c>
      <c r="Q71" s="147">
        <v>28310</v>
      </c>
      <c r="R71" s="147">
        <v>4246</v>
      </c>
      <c r="S71" s="171">
        <v>470</v>
      </c>
      <c r="T71" s="166">
        <f t="shared" si="9"/>
        <v>0</v>
      </c>
      <c r="U71" s="147"/>
      <c r="V71" s="147"/>
      <c r="W71" s="147"/>
      <c r="X71" s="147"/>
      <c r="Y71" s="147"/>
      <c r="Z71" s="147"/>
      <c r="AA71" s="171"/>
      <c r="AB71" s="179">
        <f t="shared" si="3"/>
        <v>2509990</v>
      </c>
      <c r="AC71" s="15"/>
    </row>
    <row r="72" spans="1:29" ht="13" x14ac:dyDescent="0.3">
      <c r="A72" s="36"/>
      <c r="B72" s="34"/>
      <c r="C72" s="22" t="s">
        <v>40</v>
      </c>
      <c r="D72" s="166">
        <f t="shared" si="7"/>
        <v>2216501</v>
      </c>
      <c r="E72" s="147">
        <v>745892</v>
      </c>
      <c r="F72" s="147">
        <v>1214052</v>
      </c>
      <c r="G72" s="147">
        <v>3379</v>
      </c>
      <c r="H72" s="147">
        <v>147946</v>
      </c>
      <c r="I72" s="147">
        <v>93792</v>
      </c>
      <c r="J72" s="147">
        <v>11440</v>
      </c>
      <c r="K72" s="171"/>
      <c r="L72" s="166">
        <f t="shared" si="8"/>
        <v>340413</v>
      </c>
      <c r="M72" s="147">
        <v>200091</v>
      </c>
      <c r="N72" s="147">
        <v>79869</v>
      </c>
      <c r="O72" s="147">
        <v>1748</v>
      </c>
      <c r="P72" s="147">
        <v>24602</v>
      </c>
      <c r="Q72" s="147">
        <v>29334</v>
      </c>
      <c r="R72" s="147">
        <v>4299</v>
      </c>
      <c r="S72" s="171">
        <v>470</v>
      </c>
      <c r="T72" s="166">
        <f t="shared" si="9"/>
        <v>0</v>
      </c>
      <c r="U72" s="147"/>
      <c r="V72" s="147"/>
      <c r="W72" s="147"/>
      <c r="X72" s="147"/>
      <c r="Y72" s="147"/>
      <c r="Z72" s="147"/>
      <c r="AA72" s="171"/>
      <c r="AB72" s="179">
        <f t="shared" si="3"/>
        <v>2556914</v>
      </c>
      <c r="AC72" s="15"/>
    </row>
    <row r="73" spans="1:29" ht="13" x14ac:dyDescent="0.3">
      <c r="A73" s="36"/>
      <c r="B73" s="22"/>
      <c r="C73" s="22" t="s">
        <v>41</v>
      </c>
      <c r="D73" s="166">
        <f t="shared" si="7"/>
        <v>2248512</v>
      </c>
      <c r="E73" s="147">
        <v>748476</v>
      </c>
      <c r="F73" s="147">
        <v>1232186</v>
      </c>
      <c r="G73" s="147">
        <v>3291</v>
      </c>
      <c r="H73" s="147">
        <v>154853</v>
      </c>
      <c r="I73" s="147">
        <v>97540</v>
      </c>
      <c r="J73" s="147">
        <v>12166</v>
      </c>
      <c r="K73" s="171"/>
      <c r="L73" s="166">
        <f t="shared" si="8"/>
        <v>340664</v>
      </c>
      <c r="M73" s="147">
        <v>197949</v>
      </c>
      <c r="N73" s="147">
        <v>81195</v>
      </c>
      <c r="O73" s="147">
        <v>1727</v>
      </c>
      <c r="P73" s="147">
        <v>25176</v>
      </c>
      <c r="Q73" s="147">
        <v>29788</v>
      </c>
      <c r="R73" s="147">
        <v>4359</v>
      </c>
      <c r="S73" s="171">
        <v>470</v>
      </c>
      <c r="T73" s="166">
        <f t="shared" si="9"/>
        <v>0</v>
      </c>
      <c r="U73" s="147"/>
      <c r="V73" s="147"/>
      <c r="W73" s="147"/>
      <c r="X73" s="147"/>
      <c r="Y73" s="147"/>
      <c r="Z73" s="147"/>
      <c r="AA73" s="171"/>
      <c r="AB73" s="179">
        <f t="shared" si="3"/>
        <v>2589176</v>
      </c>
      <c r="AC73" s="15"/>
    </row>
    <row r="74" spans="1:29" ht="13" x14ac:dyDescent="0.3">
      <c r="A74" s="36"/>
      <c r="B74" s="34"/>
      <c r="C74" s="22" t="s">
        <v>42</v>
      </c>
      <c r="D74" s="166">
        <f t="shared" si="7"/>
        <v>2269245</v>
      </c>
      <c r="E74" s="147">
        <v>748386</v>
      </c>
      <c r="F74" s="147">
        <v>1243767</v>
      </c>
      <c r="G74" s="147">
        <v>3205</v>
      </c>
      <c r="H74" s="147">
        <v>159512</v>
      </c>
      <c r="I74" s="147">
        <v>101861</v>
      </c>
      <c r="J74" s="147">
        <v>12514</v>
      </c>
      <c r="K74" s="171"/>
      <c r="L74" s="166">
        <f t="shared" si="8"/>
        <v>343723</v>
      </c>
      <c r="M74" s="147">
        <v>199048</v>
      </c>
      <c r="N74" s="147">
        <v>82196</v>
      </c>
      <c r="O74" s="147">
        <v>1708</v>
      </c>
      <c r="P74" s="147">
        <v>25481</v>
      </c>
      <c r="Q74" s="147">
        <v>30452</v>
      </c>
      <c r="R74" s="147">
        <v>4369</v>
      </c>
      <c r="S74" s="171">
        <v>469</v>
      </c>
      <c r="T74" s="166">
        <f t="shared" si="9"/>
        <v>0</v>
      </c>
      <c r="U74" s="147"/>
      <c r="V74" s="147"/>
      <c r="W74" s="147"/>
      <c r="X74" s="147"/>
      <c r="Y74" s="147"/>
      <c r="Z74" s="147"/>
      <c r="AA74" s="171"/>
      <c r="AB74" s="179">
        <f t="shared" si="3"/>
        <v>2612968</v>
      </c>
      <c r="AC74" s="15"/>
    </row>
    <row r="75" spans="1:29" ht="13" x14ac:dyDescent="0.3">
      <c r="A75" s="36"/>
      <c r="B75" s="34"/>
      <c r="C75" s="22" t="s">
        <v>43</v>
      </c>
      <c r="D75" s="166">
        <f t="shared" si="7"/>
        <v>2272989</v>
      </c>
      <c r="E75" s="147">
        <v>738298</v>
      </c>
      <c r="F75" s="147">
        <v>1257597</v>
      </c>
      <c r="G75" s="147">
        <v>3125</v>
      </c>
      <c r="H75" s="147">
        <v>161004</v>
      </c>
      <c r="I75" s="147">
        <v>100379</v>
      </c>
      <c r="J75" s="147">
        <v>12586</v>
      </c>
      <c r="K75" s="171"/>
      <c r="L75" s="166">
        <f t="shared" si="8"/>
        <v>341866</v>
      </c>
      <c r="M75" s="147">
        <v>196454</v>
      </c>
      <c r="N75" s="147">
        <v>83281</v>
      </c>
      <c r="O75" s="147">
        <v>1689</v>
      </c>
      <c r="P75" s="147">
        <v>25407</v>
      </c>
      <c r="Q75" s="147">
        <v>30234</v>
      </c>
      <c r="R75" s="147">
        <v>4332</v>
      </c>
      <c r="S75" s="171">
        <v>469</v>
      </c>
      <c r="T75" s="166">
        <f t="shared" si="9"/>
        <v>0</v>
      </c>
      <c r="U75" s="147"/>
      <c r="V75" s="147"/>
      <c r="W75" s="147"/>
      <c r="X75" s="147"/>
      <c r="Y75" s="147"/>
      <c r="Z75" s="147"/>
      <c r="AA75" s="171"/>
      <c r="AB75" s="179">
        <f t="shared" ref="AB75:AB138" si="10">D75+L75+T75</f>
        <v>2614855</v>
      </c>
      <c r="AC75" s="15"/>
    </row>
    <row r="76" spans="1:29" ht="13" x14ac:dyDescent="0.3">
      <c r="A76" s="36"/>
      <c r="B76" s="22"/>
      <c r="C76" s="22" t="s">
        <v>32</v>
      </c>
      <c r="D76" s="166">
        <f t="shared" si="7"/>
        <v>2309042</v>
      </c>
      <c r="E76" s="147">
        <v>753774</v>
      </c>
      <c r="F76" s="147">
        <v>1268488</v>
      </c>
      <c r="G76" s="147">
        <v>3042</v>
      </c>
      <c r="H76" s="147">
        <v>167999</v>
      </c>
      <c r="I76" s="147">
        <v>102923</v>
      </c>
      <c r="J76" s="147">
        <v>12816</v>
      </c>
      <c r="K76" s="171"/>
      <c r="L76" s="166">
        <f t="shared" si="8"/>
        <v>348137</v>
      </c>
      <c r="M76" s="147">
        <v>200872</v>
      </c>
      <c r="N76" s="147">
        <v>84074</v>
      </c>
      <c r="O76" s="147">
        <v>1666</v>
      </c>
      <c r="P76" s="147">
        <v>25875</v>
      </c>
      <c r="Q76" s="147">
        <v>30788</v>
      </c>
      <c r="R76" s="147">
        <v>4393</v>
      </c>
      <c r="S76" s="171">
        <v>469</v>
      </c>
      <c r="T76" s="166">
        <f t="shared" si="9"/>
        <v>0</v>
      </c>
      <c r="U76" s="147"/>
      <c r="V76" s="147"/>
      <c r="W76" s="147"/>
      <c r="X76" s="147"/>
      <c r="Y76" s="147"/>
      <c r="Z76" s="147"/>
      <c r="AA76" s="171"/>
      <c r="AB76" s="179">
        <f t="shared" si="10"/>
        <v>2657179</v>
      </c>
      <c r="AC76" s="15"/>
    </row>
    <row r="77" spans="1:29" ht="13" x14ac:dyDescent="0.3">
      <c r="A77" s="36"/>
      <c r="B77" s="34"/>
      <c r="C77" s="22" t="s">
        <v>33</v>
      </c>
      <c r="D77" s="166">
        <f t="shared" si="7"/>
        <v>2339397</v>
      </c>
      <c r="E77" s="147">
        <v>748394</v>
      </c>
      <c r="F77" s="147">
        <v>1280613</v>
      </c>
      <c r="G77" s="147">
        <v>2985</v>
      </c>
      <c r="H77" s="147">
        <v>178243</v>
      </c>
      <c r="I77" s="147">
        <v>115744</v>
      </c>
      <c r="J77" s="147">
        <v>13418</v>
      </c>
      <c r="K77" s="171"/>
      <c r="L77" s="166">
        <f t="shared" si="8"/>
        <v>340098</v>
      </c>
      <c r="M77" s="147">
        <v>190433</v>
      </c>
      <c r="N77" s="147">
        <v>84566</v>
      </c>
      <c r="O77" s="147">
        <v>1647</v>
      </c>
      <c r="P77" s="147">
        <v>26440</v>
      </c>
      <c r="Q77" s="147">
        <v>32186</v>
      </c>
      <c r="R77" s="147">
        <v>4357</v>
      </c>
      <c r="S77" s="171">
        <v>469</v>
      </c>
      <c r="T77" s="166">
        <f t="shared" si="9"/>
        <v>0</v>
      </c>
      <c r="U77" s="147"/>
      <c r="V77" s="147"/>
      <c r="W77" s="147"/>
      <c r="X77" s="147"/>
      <c r="Y77" s="147"/>
      <c r="Z77" s="147"/>
      <c r="AA77" s="171"/>
      <c r="AB77" s="179">
        <f t="shared" si="10"/>
        <v>2679495</v>
      </c>
      <c r="AC77" s="15"/>
    </row>
    <row r="78" spans="1:29" ht="13" x14ac:dyDescent="0.3">
      <c r="A78" s="36"/>
      <c r="B78" s="34"/>
      <c r="C78" s="22" t="s">
        <v>34</v>
      </c>
      <c r="D78" s="166">
        <f t="shared" si="7"/>
        <v>2351532</v>
      </c>
      <c r="E78" s="147">
        <v>744920</v>
      </c>
      <c r="F78" s="147">
        <v>1286141</v>
      </c>
      <c r="G78" s="147">
        <v>2934</v>
      </c>
      <c r="H78" s="147">
        <v>183346</v>
      </c>
      <c r="I78" s="147">
        <v>120961</v>
      </c>
      <c r="J78" s="147">
        <v>13230</v>
      </c>
      <c r="K78" s="171"/>
      <c r="L78" s="166">
        <f t="shared" si="8"/>
        <v>346721</v>
      </c>
      <c r="M78" s="147">
        <v>192187</v>
      </c>
      <c r="N78" s="147">
        <v>84858</v>
      </c>
      <c r="O78" s="147">
        <v>1634</v>
      </c>
      <c r="P78" s="147">
        <v>30275</v>
      </c>
      <c r="Q78" s="147">
        <v>32958</v>
      </c>
      <c r="R78" s="147">
        <v>4340</v>
      </c>
      <c r="S78" s="171">
        <v>469</v>
      </c>
      <c r="T78" s="166">
        <f t="shared" si="9"/>
        <v>0</v>
      </c>
      <c r="U78" s="147"/>
      <c r="V78" s="147"/>
      <c r="W78" s="147"/>
      <c r="X78" s="147"/>
      <c r="Y78" s="147"/>
      <c r="Z78" s="147"/>
      <c r="AA78" s="171"/>
      <c r="AB78" s="179">
        <f t="shared" si="10"/>
        <v>2698253</v>
      </c>
      <c r="AC78" s="15"/>
    </row>
    <row r="79" spans="1:29" ht="13" x14ac:dyDescent="0.3">
      <c r="A79" s="36"/>
      <c r="B79" s="22"/>
      <c r="C79" s="22" t="s">
        <v>35</v>
      </c>
      <c r="D79" s="166">
        <f t="shared" si="7"/>
        <v>2369533</v>
      </c>
      <c r="E79" s="147">
        <v>742397</v>
      </c>
      <c r="F79" s="147">
        <v>1297344</v>
      </c>
      <c r="G79" s="147">
        <v>2814</v>
      </c>
      <c r="H79" s="147">
        <v>188415</v>
      </c>
      <c r="I79" s="147">
        <v>125764</v>
      </c>
      <c r="J79" s="147">
        <v>12799</v>
      </c>
      <c r="K79" s="171"/>
      <c r="L79" s="166">
        <f t="shared" si="8"/>
        <v>347592</v>
      </c>
      <c r="M79" s="147">
        <v>191405</v>
      </c>
      <c r="N79" s="147">
        <v>85379</v>
      </c>
      <c r="O79" s="147">
        <v>1613</v>
      </c>
      <c r="P79" s="147">
        <v>30560</v>
      </c>
      <c r="Q79" s="147">
        <v>33828</v>
      </c>
      <c r="R79" s="147">
        <v>4338</v>
      </c>
      <c r="S79" s="171">
        <v>469</v>
      </c>
      <c r="T79" s="166">
        <f t="shared" si="9"/>
        <v>0</v>
      </c>
      <c r="U79" s="147"/>
      <c r="V79" s="147"/>
      <c r="W79" s="147"/>
      <c r="X79" s="147"/>
      <c r="Y79" s="147"/>
      <c r="Z79" s="147"/>
      <c r="AA79" s="171"/>
      <c r="AB79" s="179">
        <f t="shared" si="10"/>
        <v>2717125</v>
      </c>
      <c r="AC79" s="15"/>
    </row>
    <row r="80" spans="1:29" ht="13" x14ac:dyDescent="0.3">
      <c r="A80" s="36"/>
      <c r="B80" s="34"/>
      <c r="C80" s="22" t="s">
        <v>36</v>
      </c>
      <c r="D80" s="166">
        <f t="shared" si="7"/>
        <v>2380818</v>
      </c>
      <c r="E80" s="147">
        <v>743550</v>
      </c>
      <c r="F80" s="147">
        <v>1304343</v>
      </c>
      <c r="G80" s="147">
        <v>2773</v>
      </c>
      <c r="H80" s="147">
        <v>191103</v>
      </c>
      <c r="I80" s="147">
        <v>126177</v>
      </c>
      <c r="J80" s="147">
        <v>12872</v>
      </c>
      <c r="K80" s="171"/>
      <c r="L80" s="166">
        <f t="shared" si="8"/>
        <v>346993</v>
      </c>
      <c r="M80" s="147">
        <v>190511</v>
      </c>
      <c r="N80" s="147">
        <v>85772</v>
      </c>
      <c r="O80" s="147">
        <v>1585</v>
      </c>
      <c r="P80" s="147">
        <v>30594</v>
      </c>
      <c r="Q80" s="147">
        <v>33737</v>
      </c>
      <c r="R80" s="147">
        <v>4331</v>
      </c>
      <c r="S80" s="171">
        <v>463</v>
      </c>
      <c r="T80" s="166">
        <f t="shared" si="9"/>
        <v>0</v>
      </c>
      <c r="U80" s="147"/>
      <c r="V80" s="147"/>
      <c r="W80" s="147"/>
      <c r="X80" s="147"/>
      <c r="Y80" s="147"/>
      <c r="Z80" s="147"/>
      <c r="AA80" s="171"/>
      <c r="AB80" s="179">
        <f t="shared" si="10"/>
        <v>2727811</v>
      </c>
      <c r="AC80" s="15"/>
    </row>
    <row r="81" spans="1:29" ht="13.5" thickBot="1" x14ac:dyDescent="0.35">
      <c r="A81" s="36"/>
      <c r="B81" s="35"/>
      <c r="C81" s="27" t="s">
        <v>37</v>
      </c>
      <c r="D81" s="162">
        <f t="shared" si="7"/>
        <v>2381713</v>
      </c>
      <c r="E81" s="150">
        <v>738612</v>
      </c>
      <c r="F81" s="150">
        <v>1308479</v>
      </c>
      <c r="G81" s="150">
        <v>2698</v>
      </c>
      <c r="H81" s="150">
        <v>193374</v>
      </c>
      <c r="I81" s="150">
        <v>125571</v>
      </c>
      <c r="J81" s="150">
        <v>12979</v>
      </c>
      <c r="K81" s="172"/>
      <c r="L81" s="162">
        <f t="shared" si="8"/>
        <v>347538</v>
      </c>
      <c r="M81" s="150">
        <v>190239</v>
      </c>
      <c r="N81" s="150">
        <v>86010</v>
      </c>
      <c r="O81" s="150">
        <v>1556</v>
      </c>
      <c r="P81" s="150">
        <v>30943</v>
      </c>
      <c r="Q81" s="150">
        <v>33950</v>
      </c>
      <c r="R81" s="150">
        <v>4377</v>
      </c>
      <c r="S81" s="172">
        <v>463</v>
      </c>
      <c r="T81" s="162">
        <f t="shared" si="9"/>
        <v>0</v>
      </c>
      <c r="U81" s="150"/>
      <c r="V81" s="150"/>
      <c r="W81" s="150"/>
      <c r="X81" s="150"/>
      <c r="Y81" s="150"/>
      <c r="Z81" s="150"/>
      <c r="AA81" s="172"/>
      <c r="AB81" s="355">
        <f t="shared" si="10"/>
        <v>2729251</v>
      </c>
      <c r="AC81" s="15"/>
    </row>
    <row r="82" spans="1:29" ht="13" x14ac:dyDescent="0.3">
      <c r="A82" s="36"/>
      <c r="B82" s="21">
        <v>2016</v>
      </c>
      <c r="C82" s="21" t="s">
        <v>38</v>
      </c>
      <c r="D82" s="164">
        <f t="shared" si="7"/>
        <v>2389689</v>
      </c>
      <c r="E82" s="144">
        <v>731574</v>
      </c>
      <c r="F82" s="144">
        <v>1313038</v>
      </c>
      <c r="G82" s="144">
        <v>2613</v>
      </c>
      <c r="H82" s="144">
        <v>201259</v>
      </c>
      <c r="I82" s="144">
        <v>129774</v>
      </c>
      <c r="J82" s="144">
        <v>11431</v>
      </c>
      <c r="K82" s="170"/>
      <c r="L82" s="164">
        <f t="shared" si="8"/>
        <v>343908</v>
      </c>
      <c r="M82" s="144">
        <v>185565</v>
      </c>
      <c r="N82" s="144">
        <v>86272</v>
      </c>
      <c r="O82" s="144">
        <v>1514</v>
      </c>
      <c r="P82" s="144">
        <v>31317</v>
      </c>
      <c r="Q82" s="144">
        <v>34497</v>
      </c>
      <c r="R82" s="144">
        <v>4280</v>
      </c>
      <c r="S82" s="170">
        <v>463</v>
      </c>
      <c r="T82" s="164">
        <f t="shared" si="9"/>
        <v>0</v>
      </c>
      <c r="U82" s="144"/>
      <c r="V82" s="144"/>
      <c r="W82" s="144"/>
      <c r="X82" s="144"/>
      <c r="Y82" s="144"/>
      <c r="Z82" s="144"/>
      <c r="AA82" s="170"/>
      <c r="AB82" s="178">
        <f t="shared" si="10"/>
        <v>2733597</v>
      </c>
      <c r="AC82" s="15"/>
    </row>
    <row r="83" spans="1:29" ht="13" x14ac:dyDescent="0.3">
      <c r="A83" s="36"/>
      <c r="B83" s="34"/>
      <c r="C83" s="22" t="s">
        <v>39</v>
      </c>
      <c r="D83" s="166">
        <f t="shared" si="7"/>
        <v>2392920</v>
      </c>
      <c r="E83" s="147">
        <v>723842</v>
      </c>
      <c r="F83" s="147">
        <v>1320353</v>
      </c>
      <c r="G83" s="147">
        <v>2519</v>
      </c>
      <c r="H83" s="147">
        <v>205767</v>
      </c>
      <c r="I83" s="147">
        <v>129520</v>
      </c>
      <c r="J83" s="147">
        <v>10919</v>
      </c>
      <c r="K83" s="171"/>
      <c r="L83" s="166">
        <f t="shared" si="8"/>
        <v>343644</v>
      </c>
      <c r="M83" s="147">
        <v>184457</v>
      </c>
      <c r="N83" s="147">
        <v>86457</v>
      </c>
      <c r="O83" s="147">
        <v>1501</v>
      </c>
      <c r="P83" s="147">
        <v>31693</v>
      </c>
      <c r="Q83" s="147">
        <v>34798</v>
      </c>
      <c r="R83" s="147">
        <v>4275</v>
      </c>
      <c r="S83" s="171">
        <v>463</v>
      </c>
      <c r="T83" s="166">
        <f t="shared" si="9"/>
        <v>0</v>
      </c>
      <c r="U83" s="147"/>
      <c r="V83" s="147"/>
      <c r="W83" s="147"/>
      <c r="X83" s="147"/>
      <c r="Y83" s="147"/>
      <c r="Z83" s="147"/>
      <c r="AA83" s="171"/>
      <c r="AB83" s="179">
        <f t="shared" si="10"/>
        <v>2736564</v>
      </c>
      <c r="AC83" s="15"/>
    </row>
    <row r="84" spans="1:29" ht="13" x14ac:dyDescent="0.3">
      <c r="A84" s="36"/>
      <c r="B84" s="34"/>
      <c r="C84" s="22" t="s">
        <v>40</v>
      </c>
      <c r="D84" s="166">
        <f t="shared" si="7"/>
        <v>2404202</v>
      </c>
      <c r="E84" s="147">
        <v>708631</v>
      </c>
      <c r="F84" s="147">
        <v>1344897</v>
      </c>
      <c r="G84" s="147">
        <v>2425</v>
      </c>
      <c r="H84" s="147">
        <v>212328</v>
      </c>
      <c r="I84" s="147">
        <v>125172</v>
      </c>
      <c r="J84" s="147">
        <v>10749</v>
      </c>
      <c r="K84" s="171"/>
      <c r="L84" s="166">
        <f t="shared" si="8"/>
        <v>338785</v>
      </c>
      <c r="M84" s="147">
        <v>180050</v>
      </c>
      <c r="N84" s="147">
        <v>87045</v>
      </c>
      <c r="O84" s="147">
        <v>1486</v>
      </c>
      <c r="P84" s="147">
        <v>31644</v>
      </c>
      <c r="Q84" s="147">
        <v>33869</v>
      </c>
      <c r="R84" s="147">
        <v>4228</v>
      </c>
      <c r="S84" s="171">
        <v>463</v>
      </c>
      <c r="T84" s="166">
        <f t="shared" si="9"/>
        <v>0</v>
      </c>
      <c r="U84" s="147"/>
      <c r="V84" s="147"/>
      <c r="W84" s="147"/>
      <c r="X84" s="147"/>
      <c r="Y84" s="147"/>
      <c r="Z84" s="147"/>
      <c r="AA84" s="171"/>
      <c r="AB84" s="179">
        <f t="shared" si="10"/>
        <v>2742987</v>
      </c>
      <c r="AC84" s="15"/>
    </row>
    <row r="85" spans="1:29" ht="13" x14ac:dyDescent="0.3">
      <c r="A85" s="36"/>
      <c r="B85" s="22"/>
      <c r="C85" s="22" t="s">
        <v>41</v>
      </c>
      <c r="D85" s="166">
        <f>SUM(E85:K85)</f>
        <v>2433154</v>
      </c>
      <c r="E85" s="147">
        <v>707177</v>
      </c>
      <c r="F85" s="147">
        <v>1366415</v>
      </c>
      <c r="G85" s="147">
        <v>2358</v>
      </c>
      <c r="H85" s="147">
        <v>218778</v>
      </c>
      <c r="I85" s="147">
        <v>128001</v>
      </c>
      <c r="J85" s="147">
        <v>10425</v>
      </c>
      <c r="K85" s="171"/>
      <c r="L85" s="166">
        <f>SUM(M85:S85)</f>
        <v>337958</v>
      </c>
      <c r="M85" s="147">
        <v>177980</v>
      </c>
      <c r="N85" s="147">
        <v>87333</v>
      </c>
      <c r="O85" s="147">
        <v>1451</v>
      </c>
      <c r="P85" s="147">
        <v>32734</v>
      </c>
      <c r="Q85" s="147">
        <v>34222</v>
      </c>
      <c r="R85" s="147">
        <v>4231</v>
      </c>
      <c r="S85" s="171">
        <v>7</v>
      </c>
      <c r="T85" s="166">
        <f>SUM(U85:AA85)</f>
        <v>0</v>
      </c>
      <c r="U85" s="147"/>
      <c r="V85" s="147"/>
      <c r="W85" s="147"/>
      <c r="X85" s="147"/>
      <c r="Y85" s="147"/>
      <c r="Z85" s="147"/>
      <c r="AA85" s="171"/>
      <c r="AB85" s="179">
        <f t="shared" si="10"/>
        <v>2771112</v>
      </c>
      <c r="AC85" s="15"/>
    </row>
    <row r="86" spans="1:29" ht="13" x14ac:dyDescent="0.3">
      <c r="A86" s="36"/>
      <c r="B86" s="34"/>
      <c r="C86" s="22" t="s">
        <v>42</v>
      </c>
      <c r="D86" s="166">
        <f>SUM(E86:K86)</f>
        <v>2476671</v>
      </c>
      <c r="E86" s="147">
        <v>716389</v>
      </c>
      <c r="F86" s="147">
        <v>1384110</v>
      </c>
      <c r="G86" s="147">
        <v>2287</v>
      </c>
      <c r="H86" s="147">
        <v>225630</v>
      </c>
      <c r="I86" s="147">
        <v>137873</v>
      </c>
      <c r="J86" s="147">
        <v>10382</v>
      </c>
      <c r="K86" s="171"/>
      <c r="L86" s="166">
        <f>SUM(M86:S86)</f>
        <v>341128</v>
      </c>
      <c r="M86" s="147">
        <v>178662</v>
      </c>
      <c r="N86" s="147">
        <v>87414</v>
      </c>
      <c r="O86" s="147">
        <v>1435</v>
      </c>
      <c r="P86" s="147">
        <v>33505</v>
      </c>
      <c r="Q86" s="147">
        <v>35764</v>
      </c>
      <c r="R86" s="147">
        <v>4341</v>
      </c>
      <c r="S86" s="171">
        <v>7</v>
      </c>
      <c r="T86" s="166">
        <f>SUM(U86:AA86)</f>
        <v>0</v>
      </c>
      <c r="U86" s="147"/>
      <c r="V86" s="147"/>
      <c r="W86" s="147"/>
      <c r="X86" s="147"/>
      <c r="Y86" s="147"/>
      <c r="Z86" s="147"/>
      <c r="AA86" s="171"/>
      <c r="AB86" s="179">
        <f t="shared" si="10"/>
        <v>2817799</v>
      </c>
      <c r="AC86" s="15"/>
    </row>
    <row r="87" spans="1:29" ht="13" x14ac:dyDescent="0.3">
      <c r="A87" s="36"/>
      <c r="B87" s="34"/>
      <c r="C87" s="22" t="s">
        <v>43</v>
      </c>
      <c r="D87" s="166">
        <f>SUM(E87:K87)</f>
        <v>2490564</v>
      </c>
      <c r="E87" s="147">
        <v>706764</v>
      </c>
      <c r="F87" s="147">
        <v>1403219</v>
      </c>
      <c r="G87" s="147">
        <v>2242</v>
      </c>
      <c r="H87" s="147">
        <v>230984</v>
      </c>
      <c r="I87" s="147">
        <v>137126</v>
      </c>
      <c r="J87" s="147">
        <v>10229</v>
      </c>
      <c r="K87" s="171"/>
      <c r="L87" s="166">
        <f>SUM(M87:S87)</f>
        <v>339979</v>
      </c>
      <c r="M87" s="147">
        <v>176751</v>
      </c>
      <c r="N87" s="147">
        <v>87670</v>
      </c>
      <c r="O87" s="147">
        <v>1420</v>
      </c>
      <c r="P87" s="147">
        <v>34040</v>
      </c>
      <c r="Q87" s="147">
        <v>35710</v>
      </c>
      <c r="R87" s="147">
        <v>4381</v>
      </c>
      <c r="S87" s="171">
        <v>7</v>
      </c>
      <c r="T87" s="166">
        <f>SUM(U87:AA87)</f>
        <v>0</v>
      </c>
      <c r="U87" s="147"/>
      <c r="V87" s="147"/>
      <c r="W87" s="147"/>
      <c r="X87" s="147"/>
      <c r="Y87" s="147"/>
      <c r="Z87" s="147"/>
      <c r="AA87" s="171"/>
      <c r="AB87" s="179">
        <f t="shared" si="10"/>
        <v>2830543</v>
      </c>
      <c r="AC87" s="15"/>
    </row>
    <row r="88" spans="1:29" ht="13" x14ac:dyDescent="0.3">
      <c r="A88" s="36"/>
      <c r="B88" s="34"/>
      <c r="C88" s="22" t="s">
        <v>32</v>
      </c>
      <c r="D88" s="166">
        <f>SUM(E88:K88)</f>
        <v>2519149</v>
      </c>
      <c r="E88" s="147">
        <v>705965</v>
      </c>
      <c r="F88" s="147">
        <v>1419135</v>
      </c>
      <c r="G88" s="147">
        <v>2206</v>
      </c>
      <c r="H88" s="147">
        <v>236020</v>
      </c>
      <c r="I88" s="147">
        <v>145695</v>
      </c>
      <c r="J88" s="147">
        <v>10128</v>
      </c>
      <c r="K88" s="171"/>
      <c r="L88" s="166">
        <f>SUM(M88:S88)</f>
        <v>341206</v>
      </c>
      <c r="M88" s="147">
        <v>176119</v>
      </c>
      <c r="N88" s="147">
        <v>87979</v>
      </c>
      <c r="O88" s="147">
        <v>1409</v>
      </c>
      <c r="P88" s="147">
        <v>34285</v>
      </c>
      <c r="Q88" s="147">
        <v>37042</v>
      </c>
      <c r="R88" s="147">
        <v>4365</v>
      </c>
      <c r="S88" s="171">
        <v>7</v>
      </c>
      <c r="T88" s="166">
        <f>SUM(U88:AA88)</f>
        <v>0</v>
      </c>
      <c r="U88" s="147"/>
      <c r="V88" s="147"/>
      <c r="W88" s="147"/>
      <c r="X88" s="147"/>
      <c r="Y88" s="147"/>
      <c r="Z88" s="147"/>
      <c r="AA88" s="171"/>
      <c r="AB88" s="179">
        <f t="shared" si="10"/>
        <v>2860355</v>
      </c>
      <c r="AC88" s="15"/>
    </row>
    <row r="89" spans="1:29" ht="13" x14ac:dyDescent="0.3">
      <c r="A89" s="36"/>
      <c r="B89" s="34"/>
      <c r="C89" s="22" t="s">
        <v>33</v>
      </c>
      <c r="D89" s="166">
        <f>SUM(E89:K89)</f>
        <v>2523362</v>
      </c>
      <c r="E89" s="147">
        <v>693120</v>
      </c>
      <c r="F89" s="147">
        <v>1434344</v>
      </c>
      <c r="G89" s="147">
        <v>2174</v>
      </c>
      <c r="H89" s="147">
        <v>237658</v>
      </c>
      <c r="I89" s="147">
        <v>146154</v>
      </c>
      <c r="J89" s="147">
        <v>9912</v>
      </c>
      <c r="K89" s="171"/>
      <c r="L89" s="166">
        <f>SUM(M89:S89)</f>
        <v>337488</v>
      </c>
      <c r="M89" s="147">
        <v>172265</v>
      </c>
      <c r="N89" s="147">
        <v>88264</v>
      </c>
      <c r="O89" s="147">
        <v>1377</v>
      </c>
      <c r="P89" s="147">
        <v>34044</v>
      </c>
      <c r="Q89" s="147">
        <v>37106</v>
      </c>
      <c r="R89" s="147">
        <v>4425</v>
      </c>
      <c r="S89" s="171">
        <v>7</v>
      </c>
      <c r="T89" s="166">
        <f>SUM(U89:AA89)</f>
        <v>0</v>
      </c>
      <c r="U89" s="147"/>
      <c r="V89" s="147"/>
      <c r="W89" s="147"/>
      <c r="X89" s="147"/>
      <c r="Y89" s="147"/>
      <c r="Z89" s="147"/>
      <c r="AA89" s="171"/>
      <c r="AB89" s="179">
        <f t="shared" si="10"/>
        <v>2860850</v>
      </c>
      <c r="AC89" s="15"/>
    </row>
    <row r="90" spans="1:29" ht="13" x14ac:dyDescent="0.3">
      <c r="A90" s="36"/>
      <c r="B90" s="22"/>
      <c r="C90" s="22" t="s">
        <v>34</v>
      </c>
      <c r="D90" s="166">
        <f t="shared" ref="D90:D153" si="11">SUM(E90:K90)</f>
        <v>2549588</v>
      </c>
      <c r="E90" s="147">
        <v>692105</v>
      </c>
      <c r="F90" s="147">
        <v>1446808</v>
      </c>
      <c r="G90" s="147">
        <v>2103</v>
      </c>
      <c r="H90" s="147">
        <v>245569</v>
      </c>
      <c r="I90" s="147">
        <v>153422</v>
      </c>
      <c r="J90" s="147">
        <v>9581</v>
      </c>
      <c r="K90" s="171"/>
      <c r="L90" s="166">
        <f t="shared" ref="L90:L153" si="12">SUM(M90:S90)</f>
        <v>339508</v>
      </c>
      <c r="M90" s="147">
        <v>172238</v>
      </c>
      <c r="N90" s="147">
        <v>88464</v>
      </c>
      <c r="O90" s="147">
        <v>1340</v>
      </c>
      <c r="P90" s="147">
        <v>34607</v>
      </c>
      <c r="Q90" s="147">
        <v>38495</v>
      </c>
      <c r="R90" s="147">
        <v>4357</v>
      </c>
      <c r="S90" s="171">
        <v>7</v>
      </c>
      <c r="T90" s="166">
        <f t="shared" ref="T90:T153" si="13">SUM(U90:AA90)</f>
        <v>0</v>
      </c>
      <c r="U90" s="147"/>
      <c r="V90" s="147"/>
      <c r="W90" s="147"/>
      <c r="X90" s="147"/>
      <c r="Y90" s="147"/>
      <c r="Z90" s="147"/>
      <c r="AA90" s="171"/>
      <c r="AB90" s="179">
        <f t="shared" si="10"/>
        <v>2889096</v>
      </c>
      <c r="AC90" s="15"/>
    </row>
    <row r="91" spans="1:29" ht="13" x14ac:dyDescent="0.3">
      <c r="A91" s="36"/>
      <c r="B91" s="34"/>
      <c r="C91" s="22" t="s">
        <v>35</v>
      </c>
      <c r="D91" s="166">
        <f t="shared" si="11"/>
        <v>2564789</v>
      </c>
      <c r="E91" s="147">
        <v>687222</v>
      </c>
      <c r="F91" s="147">
        <v>1460481</v>
      </c>
      <c r="G91" s="147">
        <v>2070</v>
      </c>
      <c r="H91" s="147">
        <v>250268</v>
      </c>
      <c r="I91" s="147">
        <v>155381</v>
      </c>
      <c r="J91" s="147">
        <v>9367</v>
      </c>
      <c r="K91" s="171"/>
      <c r="L91" s="166">
        <f t="shared" si="12"/>
        <v>338698</v>
      </c>
      <c r="M91" s="147">
        <v>170814</v>
      </c>
      <c r="N91" s="147">
        <v>88490</v>
      </c>
      <c r="O91" s="147">
        <v>1328</v>
      </c>
      <c r="P91" s="147">
        <v>34971</v>
      </c>
      <c r="Q91" s="147">
        <v>38753</v>
      </c>
      <c r="R91" s="147">
        <v>4336</v>
      </c>
      <c r="S91" s="171">
        <v>6</v>
      </c>
      <c r="T91" s="166">
        <f t="shared" si="13"/>
        <v>0</v>
      </c>
      <c r="U91" s="147"/>
      <c r="V91" s="147"/>
      <c r="W91" s="147"/>
      <c r="X91" s="147"/>
      <c r="Y91" s="147"/>
      <c r="Z91" s="147"/>
      <c r="AA91" s="171"/>
      <c r="AB91" s="179">
        <f t="shared" si="10"/>
        <v>2903487</v>
      </c>
      <c r="AC91" s="15"/>
    </row>
    <row r="92" spans="1:29" ht="13" x14ac:dyDescent="0.3">
      <c r="A92" s="36"/>
      <c r="B92" s="22"/>
      <c r="C92" s="22" t="s">
        <v>36</v>
      </c>
      <c r="D92" s="166">
        <f t="shared" si="11"/>
        <v>2574044</v>
      </c>
      <c r="E92" s="147">
        <v>683915</v>
      </c>
      <c r="F92" s="147">
        <v>1471920</v>
      </c>
      <c r="G92" s="147">
        <v>1960</v>
      </c>
      <c r="H92" s="147">
        <v>252069</v>
      </c>
      <c r="I92" s="147">
        <v>155105</v>
      </c>
      <c r="J92" s="147">
        <v>9075</v>
      </c>
      <c r="K92" s="171"/>
      <c r="L92" s="166">
        <f t="shared" si="12"/>
        <v>339047</v>
      </c>
      <c r="M92" s="147">
        <v>170576</v>
      </c>
      <c r="N92" s="147">
        <v>88846</v>
      </c>
      <c r="O92" s="147">
        <v>1311</v>
      </c>
      <c r="P92" s="147">
        <v>35095</v>
      </c>
      <c r="Q92" s="147">
        <v>38833</v>
      </c>
      <c r="R92" s="147">
        <v>4380</v>
      </c>
      <c r="S92" s="171">
        <v>6</v>
      </c>
      <c r="T92" s="166">
        <f t="shared" si="13"/>
        <v>0</v>
      </c>
      <c r="U92" s="147"/>
      <c r="V92" s="147"/>
      <c r="W92" s="147"/>
      <c r="X92" s="147"/>
      <c r="Y92" s="147"/>
      <c r="Z92" s="147"/>
      <c r="AA92" s="171"/>
      <c r="AB92" s="179">
        <f t="shared" si="10"/>
        <v>2913091</v>
      </c>
      <c r="AC92" s="15"/>
    </row>
    <row r="93" spans="1:29" ht="13.5" thickBot="1" x14ac:dyDescent="0.35">
      <c r="A93" s="36"/>
      <c r="B93" s="35"/>
      <c r="C93" s="27" t="s">
        <v>37</v>
      </c>
      <c r="D93" s="162">
        <f t="shared" si="11"/>
        <v>2576737</v>
      </c>
      <c r="E93" s="150">
        <v>671128</v>
      </c>
      <c r="F93" s="150">
        <v>1479406</v>
      </c>
      <c r="G93" s="150">
        <v>1871</v>
      </c>
      <c r="H93" s="150">
        <v>258057</v>
      </c>
      <c r="I93" s="150">
        <v>157531</v>
      </c>
      <c r="J93" s="150">
        <v>8744</v>
      </c>
      <c r="K93" s="172"/>
      <c r="L93" s="162">
        <f t="shared" si="12"/>
        <v>335396</v>
      </c>
      <c r="M93" s="150">
        <v>166607</v>
      </c>
      <c r="N93" s="150">
        <v>88585</v>
      </c>
      <c r="O93" s="150">
        <v>1287</v>
      </c>
      <c r="P93" s="150">
        <v>35447</v>
      </c>
      <c r="Q93" s="150">
        <v>39082</v>
      </c>
      <c r="R93" s="150">
        <v>4382</v>
      </c>
      <c r="S93" s="172">
        <v>6</v>
      </c>
      <c r="T93" s="162">
        <f t="shared" si="13"/>
        <v>0</v>
      </c>
      <c r="U93" s="150"/>
      <c r="V93" s="150"/>
      <c r="W93" s="150"/>
      <c r="X93" s="150"/>
      <c r="Y93" s="150"/>
      <c r="Z93" s="150"/>
      <c r="AA93" s="172"/>
      <c r="AB93" s="355">
        <f t="shared" si="10"/>
        <v>2912133</v>
      </c>
      <c r="AC93" s="15"/>
    </row>
    <row r="94" spans="1:29" ht="13" x14ac:dyDescent="0.3">
      <c r="A94" s="36"/>
      <c r="B94" s="21">
        <v>2017</v>
      </c>
      <c r="C94" s="21" t="s">
        <v>38</v>
      </c>
      <c r="D94" s="164">
        <f t="shared" si="11"/>
        <v>2577396</v>
      </c>
      <c r="E94" s="144">
        <v>663249</v>
      </c>
      <c r="F94" s="144">
        <v>1469685</v>
      </c>
      <c r="G94" s="144">
        <v>1836</v>
      </c>
      <c r="H94" s="144">
        <v>277225</v>
      </c>
      <c r="I94" s="144">
        <v>156826</v>
      </c>
      <c r="J94" s="144">
        <v>8575</v>
      </c>
      <c r="K94" s="170"/>
      <c r="L94" s="164">
        <f t="shared" si="12"/>
        <v>333985</v>
      </c>
      <c r="M94" s="144">
        <v>165035</v>
      </c>
      <c r="N94" s="144">
        <v>88766</v>
      </c>
      <c r="O94" s="144">
        <v>1270</v>
      </c>
      <c r="P94" s="144">
        <v>35475</v>
      </c>
      <c r="Q94" s="144">
        <v>39038</v>
      </c>
      <c r="R94" s="144">
        <v>4395</v>
      </c>
      <c r="S94" s="170">
        <v>6</v>
      </c>
      <c r="T94" s="164">
        <f t="shared" si="13"/>
        <v>261</v>
      </c>
      <c r="U94" s="144">
        <v>261</v>
      </c>
      <c r="V94" s="144"/>
      <c r="W94" s="144"/>
      <c r="X94" s="144"/>
      <c r="Y94" s="144"/>
      <c r="Z94" s="144"/>
      <c r="AA94" s="170"/>
      <c r="AB94" s="178">
        <f t="shared" si="10"/>
        <v>2911642</v>
      </c>
      <c r="AC94" s="15"/>
    </row>
    <row r="95" spans="1:29" ht="13" x14ac:dyDescent="0.3">
      <c r="A95" s="36"/>
      <c r="B95" s="34"/>
      <c r="C95" s="22" t="s">
        <v>39</v>
      </c>
      <c r="D95" s="166">
        <f t="shared" si="11"/>
        <v>2594211</v>
      </c>
      <c r="E95" s="147">
        <v>665243</v>
      </c>
      <c r="F95" s="147">
        <v>1479325</v>
      </c>
      <c r="G95" s="147">
        <v>1814</v>
      </c>
      <c r="H95" s="147">
        <v>281689</v>
      </c>
      <c r="I95" s="147">
        <v>157643</v>
      </c>
      <c r="J95" s="147">
        <v>8497</v>
      </c>
      <c r="K95" s="171"/>
      <c r="L95" s="166">
        <f t="shared" si="12"/>
        <v>334674</v>
      </c>
      <c r="M95" s="147">
        <v>165903</v>
      </c>
      <c r="N95" s="147">
        <v>88769</v>
      </c>
      <c r="O95" s="147">
        <v>1231</v>
      </c>
      <c r="P95" s="147">
        <v>35158</v>
      </c>
      <c r="Q95" s="147">
        <v>39205</v>
      </c>
      <c r="R95" s="147">
        <v>4402</v>
      </c>
      <c r="S95" s="171">
        <v>6</v>
      </c>
      <c r="T95" s="166">
        <f t="shared" si="13"/>
        <v>261</v>
      </c>
      <c r="U95" s="147">
        <v>261</v>
      </c>
      <c r="V95" s="147"/>
      <c r="W95" s="147"/>
      <c r="X95" s="147"/>
      <c r="Y95" s="147"/>
      <c r="Z95" s="147"/>
      <c r="AA95" s="171"/>
      <c r="AB95" s="179">
        <f t="shared" si="10"/>
        <v>2929146</v>
      </c>
      <c r="AC95" s="15"/>
    </row>
    <row r="96" spans="1:29" ht="13" x14ac:dyDescent="0.3">
      <c r="A96" s="36"/>
      <c r="B96" s="34"/>
      <c r="C96" s="22" t="s">
        <v>40</v>
      </c>
      <c r="D96" s="166">
        <f t="shared" si="11"/>
        <v>2616842</v>
      </c>
      <c r="E96" s="147">
        <v>654885</v>
      </c>
      <c r="F96" s="147">
        <v>1505034</v>
      </c>
      <c r="G96" s="147">
        <v>1754</v>
      </c>
      <c r="H96" s="147">
        <v>290317</v>
      </c>
      <c r="I96" s="147">
        <v>156766</v>
      </c>
      <c r="J96" s="147">
        <v>8086</v>
      </c>
      <c r="K96" s="171"/>
      <c r="L96" s="166">
        <f t="shared" si="12"/>
        <v>334031</v>
      </c>
      <c r="M96" s="147">
        <v>164280</v>
      </c>
      <c r="N96" s="147">
        <v>89188</v>
      </c>
      <c r="O96" s="147">
        <v>1215</v>
      </c>
      <c r="P96" s="147">
        <v>35764</v>
      </c>
      <c r="Q96" s="147">
        <v>39233</v>
      </c>
      <c r="R96" s="147">
        <v>4345</v>
      </c>
      <c r="S96" s="171">
        <v>6</v>
      </c>
      <c r="T96" s="166">
        <f t="shared" si="13"/>
        <v>0</v>
      </c>
      <c r="U96" s="147"/>
      <c r="V96" s="147"/>
      <c r="W96" s="147"/>
      <c r="X96" s="147"/>
      <c r="Y96" s="147"/>
      <c r="Z96" s="147"/>
      <c r="AA96" s="171"/>
      <c r="AB96" s="179">
        <f t="shared" si="10"/>
        <v>2950873</v>
      </c>
      <c r="AC96" s="15"/>
    </row>
    <row r="97" spans="1:29" ht="13" x14ac:dyDescent="0.3">
      <c r="A97" s="36"/>
      <c r="B97" s="22"/>
      <c r="C97" s="22" t="s">
        <v>41</v>
      </c>
      <c r="D97" s="166">
        <f t="shared" si="11"/>
        <v>2633509</v>
      </c>
      <c r="E97" s="147">
        <v>650676</v>
      </c>
      <c r="F97" s="147">
        <v>1520377</v>
      </c>
      <c r="G97" s="147">
        <v>1729</v>
      </c>
      <c r="H97" s="147">
        <v>296554</v>
      </c>
      <c r="I97" s="147">
        <v>156238</v>
      </c>
      <c r="J97" s="147">
        <v>7935</v>
      </c>
      <c r="K97" s="171"/>
      <c r="L97" s="166">
        <f t="shared" si="12"/>
        <v>340614</v>
      </c>
      <c r="M97" s="147">
        <v>167377</v>
      </c>
      <c r="N97" s="147">
        <v>89617</v>
      </c>
      <c r="O97" s="147">
        <v>1186</v>
      </c>
      <c r="P97" s="147">
        <v>37622</v>
      </c>
      <c r="Q97" s="147">
        <v>40582</v>
      </c>
      <c r="R97" s="147">
        <v>4224</v>
      </c>
      <c r="S97" s="171">
        <v>6</v>
      </c>
      <c r="T97" s="166">
        <f t="shared" si="13"/>
        <v>0</v>
      </c>
      <c r="U97" s="147"/>
      <c r="V97" s="147"/>
      <c r="W97" s="147"/>
      <c r="X97" s="147"/>
      <c r="Y97" s="147"/>
      <c r="Z97" s="147"/>
      <c r="AA97" s="171"/>
      <c r="AB97" s="179">
        <f t="shared" si="10"/>
        <v>2974123</v>
      </c>
      <c r="AC97" s="15"/>
    </row>
    <row r="98" spans="1:29" ht="13" x14ac:dyDescent="0.3">
      <c r="A98" s="36"/>
      <c r="B98" s="34"/>
      <c r="C98" s="22" t="s">
        <v>42</v>
      </c>
      <c r="D98" s="166">
        <f t="shared" si="11"/>
        <v>2657385</v>
      </c>
      <c r="E98" s="147">
        <v>652247</v>
      </c>
      <c r="F98" s="147">
        <v>1533032</v>
      </c>
      <c r="G98" s="147">
        <v>1644</v>
      </c>
      <c r="H98" s="147">
        <v>304654</v>
      </c>
      <c r="I98" s="147">
        <v>157616</v>
      </c>
      <c r="J98" s="147">
        <v>8192</v>
      </c>
      <c r="K98" s="171"/>
      <c r="L98" s="166">
        <f t="shared" si="12"/>
        <v>347643</v>
      </c>
      <c r="M98" s="147">
        <v>171758</v>
      </c>
      <c r="N98" s="147">
        <v>90085</v>
      </c>
      <c r="O98" s="147">
        <v>1159</v>
      </c>
      <c r="P98" s="147">
        <v>39140</v>
      </c>
      <c r="Q98" s="147">
        <v>41145</v>
      </c>
      <c r="R98" s="147">
        <v>4350</v>
      </c>
      <c r="S98" s="171">
        <v>6</v>
      </c>
      <c r="T98" s="166">
        <f t="shared" si="13"/>
        <v>0</v>
      </c>
      <c r="U98" s="147"/>
      <c r="V98" s="147"/>
      <c r="W98" s="147"/>
      <c r="X98" s="147"/>
      <c r="Y98" s="147"/>
      <c r="Z98" s="147"/>
      <c r="AA98" s="171"/>
      <c r="AB98" s="179">
        <f t="shared" si="10"/>
        <v>3005028</v>
      </c>
      <c r="AC98" s="15"/>
    </row>
    <row r="99" spans="1:29" ht="13" x14ac:dyDescent="0.3">
      <c r="A99" s="36"/>
      <c r="B99" s="34"/>
      <c r="C99" s="22" t="s">
        <v>43</v>
      </c>
      <c r="D99" s="166">
        <f t="shared" si="11"/>
        <v>2669025</v>
      </c>
      <c r="E99" s="147">
        <v>645700</v>
      </c>
      <c r="F99" s="147">
        <v>1543546</v>
      </c>
      <c r="G99" s="147">
        <v>1505</v>
      </c>
      <c r="H99" s="147">
        <v>312402</v>
      </c>
      <c r="I99" s="147">
        <v>157577</v>
      </c>
      <c r="J99" s="147">
        <v>8295</v>
      </c>
      <c r="K99" s="171"/>
      <c r="L99" s="166">
        <f t="shared" si="12"/>
        <v>345029</v>
      </c>
      <c r="M99" s="147">
        <v>167951</v>
      </c>
      <c r="N99" s="147">
        <v>90371</v>
      </c>
      <c r="O99" s="147">
        <v>1115</v>
      </c>
      <c r="P99" s="147">
        <v>36823</v>
      </c>
      <c r="Q99" s="147">
        <v>44271</v>
      </c>
      <c r="R99" s="147">
        <v>4493</v>
      </c>
      <c r="S99" s="171">
        <v>5</v>
      </c>
      <c r="T99" s="166">
        <f t="shared" si="13"/>
        <v>0</v>
      </c>
      <c r="U99" s="147"/>
      <c r="V99" s="147"/>
      <c r="W99" s="147"/>
      <c r="X99" s="147"/>
      <c r="Y99" s="147"/>
      <c r="Z99" s="147"/>
      <c r="AA99" s="171"/>
      <c r="AB99" s="179">
        <f t="shared" si="10"/>
        <v>3014054</v>
      </c>
      <c r="AC99" s="15"/>
    </row>
    <row r="100" spans="1:29" ht="13" x14ac:dyDescent="0.3">
      <c r="A100" s="36"/>
      <c r="B100" s="22"/>
      <c r="C100" s="22" t="s">
        <v>32</v>
      </c>
      <c r="D100" s="166">
        <f t="shared" si="11"/>
        <v>2681769</v>
      </c>
      <c r="E100" s="147">
        <v>642395</v>
      </c>
      <c r="F100" s="147">
        <v>1552547</v>
      </c>
      <c r="G100" s="147">
        <v>1476</v>
      </c>
      <c r="H100" s="147">
        <v>319309</v>
      </c>
      <c r="I100" s="147">
        <v>157998</v>
      </c>
      <c r="J100" s="147">
        <v>8044</v>
      </c>
      <c r="K100" s="171"/>
      <c r="L100" s="166">
        <f t="shared" si="12"/>
        <v>347571</v>
      </c>
      <c r="M100" s="147">
        <v>168578</v>
      </c>
      <c r="N100" s="147">
        <v>90620</v>
      </c>
      <c r="O100" s="147">
        <v>1102</v>
      </c>
      <c r="P100" s="147">
        <v>37834</v>
      </c>
      <c r="Q100" s="147">
        <v>44920</v>
      </c>
      <c r="R100" s="147">
        <v>4512</v>
      </c>
      <c r="S100" s="171">
        <v>5</v>
      </c>
      <c r="T100" s="166">
        <f t="shared" si="13"/>
        <v>0</v>
      </c>
      <c r="U100" s="147"/>
      <c r="V100" s="147"/>
      <c r="W100" s="147"/>
      <c r="X100" s="147"/>
      <c r="Y100" s="147"/>
      <c r="Z100" s="147"/>
      <c r="AA100" s="171"/>
      <c r="AB100" s="179">
        <f t="shared" si="10"/>
        <v>3029340</v>
      </c>
      <c r="AC100" s="15"/>
    </row>
    <row r="101" spans="1:29" ht="13" x14ac:dyDescent="0.3">
      <c r="A101" s="36"/>
      <c r="B101" s="34"/>
      <c r="C101" s="22" t="s">
        <v>33</v>
      </c>
      <c r="D101" s="166">
        <f t="shared" si="11"/>
        <v>2700082</v>
      </c>
      <c r="E101" s="147">
        <v>641135</v>
      </c>
      <c r="F101" s="147">
        <v>1564875</v>
      </c>
      <c r="G101" s="147">
        <v>1460</v>
      </c>
      <c r="H101" s="147">
        <v>326391</v>
      </c>
      <c r="I101" s="147">
        <v>158292</v>
      </c>
      <c r="J101" s="147">
        <v>7929</v>
      </c>
      <c r="K101" s="171"/>
      <c r="L101" s="166">
        <f t="shared" si="12"/>
        <v>348964</v>
      </c>
      <c r="M101" s="147">
        <v>168648</v>
      </c>
      <c r="N101" s="147">
        <v>91092</v>
      </c>
      <c r="O101" s="147">
        <v>1101</v>
      </c>
      <c r="P101" s="147">
        <v>38231</v>
      </c>
      <c r="Q101" s="147">
        <v>45285</v>
      </c>
      <c r="R101" s="147">
        <v>4602</v>
      </c>
      <c r="S101" s="171">
        <v>5</v>
      </c>
      <c r="T101" s="166">
        <f t="shared" si="13"/>
        <v>0</v>
      </c>
      <c r="U101" s="147"/>
      <c r="V101" s="147"/>
      <c r="W101" s="147"/>
      <c r="X101" s="147"/>
      <c r="Y101" s="147"/>
      <c r="Z101" s="147"/>
      <c r="AA101" s="171"/>
      <c r="AB101" s="179">
        <f t="shared" si="10"/>
        <v>3049046</v>
      </c>
      <c r="AC101" s="15"/>
    </row>
    <row r="102" spans="1:29" ht="13" x14ac:dyDescent="0.3">
      <c r="A102" s="36"/>
      <c r="B102" s="34"/>
      <c r="C102" s="22" t="s">
        <v>34</v>
      </c>
      <c r="D102" s="166">
        <f t="shared" si="11"/>
        <v>2715144</v>
      </c>
      <c r="E102" s="147">
        <v>641082</v>
      </c>
      <c r="F102" s="147">
        <v>1573862</v>
      </c>
      <c r="G102" s="147">
        <v>1367</v>
      </c>
      <c r="H102" s="147">
        <v>332164</v>
      </c>
      <c r="I102" s="147">
        <v>158882</v>
      </c>
      <c r="J102" s="147">
        <v>7787</v>
      </c>
      <c r="K102" s="171"/>
      <c r="L102" s="166">
        <f t="shared" si="12"/>
        <v>349850</v>
      </c>
      <c r="M102" s="147">
        <v>169021</v>
      </c>
      <c r="N102" s="147">
        <v>91481</v>
      </c>
      <c r="O102" s="147">
        <v>1048</v>
      </c>
      <c r="P102" s="147">
        <v>38373</v>
      </c>
      <c r="Q102" s="147">
        <v>45289</v>
      </c>
      <c r="R102" s="147">
        <v>4633</v>
      </c>
      <c r="S102" s="171">
        <v>5</v>
      </c>
      <c r="T102" s="166">
        <f t="shared" si="13"/>
        <v>0</v>
      </c>
      <c r="U102" s="147"/>
      <c r="V102" s="147"/>
      <c r="W102" s="147"/>
      <c r="X102" s="147"/>
      <c r="Y102" s="147"/>
      <c r="Z102" s="147"/>
      <c r="AA102" s="171"/>
      <c r="AB102" s="179">
        <f t="shared" si="10"/>
        <v>3064994</v>
      </c>
      <c r="AC102" s="15"/>
    </row>
    <row r="103" spans="1:29" ht="13" x14ac:dyDescent="0.3">
      <c r="A103" s="36"/>
      <c r="B103" s="22"/>
      <c r="C103" s="22" t="s">
        <v>35</v>
      </c>
      <c r="D103" s="166">
        <f t="shared" si="11"/>
        <v>2715649</v>
      </c>
      <c r="E103" s="147">
        <v>625609</v>
      </c>
      <c r="F103" s="147">
        <v>1580997</v>
      </c>
      <c r="G103" s="147">
        <v>1359</v>
      </c>
      <c r="H103" s="147">
        <v>345982</v>
      </c>
      <c r="I103" s="147">
        <v>154399</v>
      </c>
      <c r="J103" s="147">
        <v>7303</v>
      </c>
      <c r="K103" s="171"/>
      <c r="L103" s="166">
        <f t="shared" si="12"/>
        <v>354753</v>
      </c>
      <c r="M103" s="147">
        <v>169673</v>
      </c>
      <c r="N103" s="147">
        <v>91802</v>
      </c>
      <c r="O103" s="147">
        <v>1040</v>
      </c>
      <c r="P103" s="147">
        <v>41671</v>
      </c>
      <c r="Q103" s="147">
        <v>45960</v>
      </c>
      <c r="R103" s="147">
        <v>4602</v>
      </c>
      <c r="S103" s="171">
        <v>5</v>
      </c>
      <c r="T103" s="166">
        <f t="shared" si="13"/>
        <v>0</v>
      </c>
      <c r="U103" s="147"/>
      <c r="V103" s="147"/>
      <c r="W103" s="147"/>
      <c r="X103" s="147"/>
      <c r="Y103" s="147"/>
      <c r="Z103" s="147"/>
      <c r="AA103" s="171"/>
      <c r="AB103" s="179">
        <f t="shared" si="10"/>
        <v>3070402</v>
      </c>
      <c r="AC103" s="15"/>
    </row>
    <row r="104" spans="1:29" ht="13" x14ac:dyDescent="0.3">
      <c r="A104" s="36"/>
      <c r="B104" s="34"/>
      <c r="C104" s="22" t="s">
        <v>36</v>
      </c>
      <c r="D104" s="166">
        <f t="shared" si="11"/>
        <v>2713702</v>
      </c>
      <c r="E104" s="147">
        <v>617196</v>
      </c>
      <c r="F104" s="147">
        <v>1588642</v>
      </c>
      <c r="G104" s="147">
        <v>1297</v>
      </c>
      <c r="H104" s="147">
        <v>347321</v>
      </c>
      <c r="I104" s="147">
        <v>152129</v>
      </c>
      <c r="J104" s="147">
        <v>7117</v>
      </c>
      <c r="K104" s="171"/>
      <c r="L104" s="166">
        <f t="shared" si="12"/>
        <v>353770</v>
      </c>
      <c r="M104" s="147">
        <v>167528</v>
      </c>
      <c r="N104" s="147">
        <v>92066</v>
      </c>
      <c r="O104" s="147">
        <v>1021</v>
      </c>
      <c r="P104" s="147">
        <v>42623</v>
      </c>
      <c r="Q104" s="147">
        <v>45918</v>
      </c>
      <c r="R104" s="147">
        <v>4609</v>
      </c>
      <c r="S104" s="171">
        <v>5</v>
      </c>
      <c r="T104" s="166">
        <f t="shared" si="13"/>
        <v>0</v>
      </c>
      <c r="U104" s="147"/>
      <c r="V104" s="147"/>
      <c r="W104" s="147"/>
      <c r="X104" s="147"/>
      <c r="Y104" s="147"/>
      <c r="Z104" s="147"/>
      <c r="AA104" s="171"/>
      <c r="AB104" s="179">
        <f t="shared" si="10"/>
        <v>3067472</v>
      </c>
      <c r="AC104" s="15"/>
    </row>
    <row r="105" spans="1:29" ht="13.5" thickBot="1" x14ac:dyDescent="0.35">
      <c r="A105" s="36"/>
      <c r="B105" s="35"/>
      <c r="C105" s="27" t="s">
        <v>37</v>
      </c>
      <c r="D105" s="162">
        <f t="shared" si="11"/>
        <v>2714470</v>
      </c>
      <c r="E105" s="150">
        <v>606850</v>
      </c>
      <c r="F105" s="150">
        <v>1591033</v>
      </c>
      <c r="G105" s="150">
        <v>1279</v>
      </c>
      <c r="H105" s="150">
        <v>358635</v>
      </c>
      <c r="I105" s="150">
        <v>149688</v>
      </c>
      <c r="J105" s="150">
        <v>6985</v>
      </c>
      <c r="K105" s="172"/>
      <c r="L105" s="162">
        <f t="shared" si="12"/>
        <v>354058</v>
      </c>
      <c r="M105" s="150">
        <v>166982</v>
      </c>
      <c r="N105" s="150">
        <v>92088</v>
      </c>
      <c r="O105" s="150">
        <v>1009</v>
      </c>
      <c r="P105" s="150">
        <v>43853</v>
      </c>
      <c r="Q105" s="150">
        <v>45497</v>
      </c>
      <c r="R105" s="150">
        <v>4624</v>
      </c>
      <c r="S105" s="172">
        <v>5</v>
      </c>
      <c r="T105" s="162">
        <f t="shared" si="13"/>
        <v>0</v>
      </c>
      <c r="U105" s="150"/>
      <c r="V105" s="150"/>
      <c r="W105" s="150"/>
      <c r="X105" s="150"/>
      <c r="Y105" s="150"/>
      <c r="Z105" s="150"/>
      <c r="AA105" s="172"/>
      <c r="AB105" s="355">
        <f t="shared" si="10"/>
        <v>3068528</v>
      </c>
      <c r="AC105" s="15"/>
    </row>
    <row r="106" spans="1:29" ht="13" x14ac:dyDescent="0.3">
      <c r="A106" s="36"/>
      <c r="B106" s="21">
        <v>2018</v>
      </c>
      <c r="C106" s="21" t="s">
        <v>38</v>
      </c>
      <c r="D106" s="164">
        <f t="shared" si="11"/>
        <v>2715878</v>
      </c>
      <c r="E106" s="144">
        <v>596128</v>
      </c>
      <c r="F106" s="144">
        <v>1596460</v>
      </c>
      <c r="G106" s="144">
        <v>1290</v>
      </c>
      <c r="H106" s="144">
        <v>368562</v>
      </c>
      <c r="I106" s="144">
        <v>146603</v>
      </c>
      <c r="J106" s="144">
        <v>6835</v>
      </c>
      <c r="K106" s="170"/>
      <c r="L106" s="164">
        <f t="shared" si="12"/>
        <v>356372</v>
      </c>
      <c r="M106" s="144">
        <v>166894</v>
      </c>
      <c r="N106" s="144">
        <v>92248</v>
      </c>
      <c r="O106" s="144">
        <v>1012</v>
      </c>
      <c r="P106" s="144">
        <v>45834</v>
      </c>
      <c r="Q106" s="144">
        <v>45723</v>
      </c>
      <c r="R106" s="144">
        <v>4656</v>
      </c>
      <c r="S106" s="170">
        <v>5</v>
      </c>
      <c r="T106" s="164">
        <f t="shared" si="13"/>
        <v>0</v>
      </c>
      <c r="U106" s="144"/>
      <c r="V106" s="144"/>
      <c r="W106" s="144"/>
      <c r="X106" s="144"/>
      <c r="Y106" s="144"/>
      <c r="Z106" s="144"/>
      <c r="AA106" s="170"/>
      <c r="AB106" s="178">
        <f t="shared" si="10"/>
        <v>3072250</v>
      </c>
      <c r="AC106" s="15"/>
    </row>
    <row r="107" spans="1:29" ht="13" x14ac:dyDescent="0.3">
      <c r="A107" s="36"/>
      <c r="B107" s="34"/>
      <c r="C107" s="22" t="s">
        <v>39</v>
      </c>
      <c r="D107" s="166">
        <f t="shared" si="11"/>
        <v>2709394</v>
      </c>
      <c r="E107" s="147">
        <v>582623</v>
      </c>
      <c r="F107" s="147">
        <v>1603375</v>
      </c>
      <c r="G107" s="147">
        <v>1316</v>
      </c>
      <c r="H107" s="147">
        <v>372754</v>
      </c>
      <c r="I107" s="147">
        <v>142606</v>
      </c>
      <c r="J107" s="147">
        <v>6720</v>
      </c>
      <c r="K107" s="171"/>
      <c r="L107" s="166">
        <f t="shared" si="12"/>
        <v>355988</v>
      </c>
      <c r="M107" s="147">
        <v>166030</v>
      </c>
      <c r="N107" s="147">
        <v>92268</v>
      </c>
      <c r="O107" s="147">
        <v>1015</v>
      </c>
      <c r="P107" s="147">
        <v>46625</v>
      </c>
      <c r="Q107" s="147">
        <v>45392</v>
      </c>
      <c r="R107" s="147">
        <v>4653</v>
      </c>
      <c r="S107" s="171">
        <v>5</v>
      </c>
      <c r="T107" s="166">
        <f t="shared" si="13"/>
        <v>0</v>
      </c>
      <c r="U107" s="147"/>
      <c r="V107" s="147"/>
      <c r="W107" s="147"/>
      <c r="X107" s="147"/>
      <c r="Y107" s="147"/>
      <c r="Z107" s="147"/>
      <c r="AA107" s="171"/>
      <c r="AB107" s="179">
        <f t="shared" si="10"/>
        <v>3065382</v>
      </c>
      <c r="AC107" s="15"/>
    </row>
    <row r="108" spans="1:29" ht="13" x14ac:dyDescent="0.3">
      <c r="A108" s="36"/>
      <c r="B108" s="34"/>
      <c r="C108" s="22" t="s">
        <v>40</v>
      </c>
      <c r="D108" s="166">
        <f t="shared" si="11"/>
        <v>2736887</v>
      </c>
      <c r="E108" s="147">
        <v>569774</v>
      </c>
      <c r="F108" s="147">
        <v>1618966</v>
      </c>
      <c r="G108" s="147">
        <v>1318</v>
      </c>
      <c r="H108" s="147">
        <v>394180</v>
      </c>
      <c r="I108" s="147">
        <v>146083</v>
      </c>
      <c r="J108" s="147">
        <v>6566</v>
      </c>
      <c r="K108" s="171"/>
      <c r="L108" s="166">
        <f t="shared" si="12"/>
        <v>361256</v>
      </c>
      <c r="M108" s="147">
        <v>164866</v>
      </c>
      <c r="N108" s="147">
        <v>91920</v>
      </c>
      <c r="O108" s="147">
        <v>1014</v>
      </c>
      <c r="P108" s="147">
        <v>51006</v>
      </c>
      <c r="Q108" s="147">
        <v>47765</v>
      </c>
      <c r="R108" s="147">
        <v>4680</v>
      </c>
      <c r="S108" s="171">
        <v>5</v>
      </c>
      <c r="T108" s="166">
        <f t="shared" si="13"/>
        <v>0</v>
      </c>
      <c r="U108" s="147"/>
      <c r="V108" s="147"/>
      <c r="W108" s="147"/>
      <c r="X108" s="147"/>
      <c r="Y108" s="147"/>
      <c r="Z108" s="147"/>
      <c r="AA108" s="171"/>
      <c r="AB108" s="179">
        <f t="shared" si="10"/>
        <v>3098143</v>
      </c>
      <c r="AC108" s="15"/>
    </row>
    <row r="109" spans="1:29" ht="13" x14ac:dyDescent="0.3">
      <c r="A109" s="36"/>
      <c r="B109" s="22"/>
      <c r="C109" s="22" t="s">
        <v>41</v>
      </c>
      <c r="D109" s="166">
        <f t="shared" si="11"/>
        <v>2753815</v>
      </c>
      <c r="E109" s="147">
        <v>559292</v>
      </c>
      <c r="F109" s="147">
        <v>1631188</v>
      </c>
      <c r="G109" s="147">
        <v>1367</v>
      </c>
      <c r="H109" s="147">
        <v>411558</v>
      </c>
      <c r="I109" s="147">
        <v>143976</v>
      </c>
      <c r="J109" s="147">
        <v>6434</v>
      </c>
      <c r="K109" s="171"/>
      <c r="L109" s="166">
        <f t="shared" si="12"/>
        <v>366481</v>
      </c>
      <c r="M109" s="147">
        <v>164946</v>
      </c>
      <c r="N109" s="147">
        <v>92569</v>
      </c>
      <c r="O109" s="147">
        <v>1007</v>
      </c>
      <c r="P109" s="147">
        <v>54894</v>
      </c>
      <c r="Q109" s="147">
        <v>48346</v>
      </c>
      <c r="R109" s="147">
        <v>4714</v>
      </c>
      <c r="S109" s="171">
        <v>5</v>
      </c>
      <c r="T109" s="166">
        <f t="shared" si="13"/>
        <v>0</v>
      </c>
      <c r="U109" s="147"/>
      <c r="V109" s="147"/>
      <c r="W109" s="147"/>
      <c r="X109" s="147"/>
      <c r="Y109" s="147"/>
      <c r="Z109" s="147"/>
      <c r="AA109" s="171"/>
      <c r="AB109" s="179">
        <f t="shared" si="10"/>
        <v>3120296</v>
      </c>
      <c r="AC109" s="15"/>
    </row>
    <row r="110" spans="1:29" ht="13" x14ac:dyDescent="0.3">
      <c r="A110" s="36"/>
      <c r="B110" s="34"/>
      <c r="C110" s="22" t="s">
        <v>42</v>
      </c>
      <c r="D110" s="166">
        <f t="shared" si="11"/>
        <v>2766345</v>
      </c>
      <c r="E110" s="147">
        <v>546149</v>
      </c>
      <c r="F110" s="147">
        <v>1642006</v>
      </c>
      <c r="G110" s="147">
        <v>1393</v>
      </c>
      <c r="H110" s="147">
        <v>428255</v>
      </c>
      <c r="I110" s="147">
        <v>142239</v>
      </c>
      <c r="J110" s="147">
        <v>6303</v>
      </c>
      <c r="K110" s="171"/>
      <c r="L110" s="166">
        <f t="shared" si="12"/>
        <v>369812</v>
      </c>
      <c r="M110" s="147">
        <v>164115</v>
      </c>
      <c r="N110" s="147">
        <v>92724</v>
      </c>
      <c r="O110" s="147">
        <v>1002</v>
      </c>
      <c r="P110" s="147">
        <v>58399</v>
      </c>
      <c r="Q110" s="147">
        <v>48839</v>
      </c>
      <c r="R110" s="147">
        <v>4728</v>
      </c>
      <c r="S110" s="171">
        <v>5</v>
      </c>
      <c r="T110" s="166">
        <f t="shared" si="13"/>
        <v>0</v>
      </c>
      <c r="U110" s="147"/>
      <c r="V110" s="147"/>
      <c r="W110" s="147"/>
      <c r="X110" s="147"/>
      <c r="Y110" s="147"/>
      <c r="Z110" s="147"/>
      <c r="AA110" s="171"/>
      <c r="AB110" s="179">
        <f t="shared" si="10"/>
        <v>3136157</v>
      </c>
      <c r="AC110" s="15"/>
    </row>
    <row r="111" spans="1:29" ht="13" x14ac:dyDescent="0.3">
      <c r="A111" s="36"/>
      <c r="B111" s="34"/>
      <c r="C111" s="22" t="s">
        <v>43</v>
      </c>
      <c r="D111" s="166">
        <f t="shared" si="11"/>
        <v>2781609</v>
      </c>
      <c r="E111" s="147">
        <v>533244</v>
      </c>
      <c r="F111" s="147">
        <v>1650579</v>
      </c>
      <c r="G111" s="147">
        <v>1353</v>
      </c>
      <c r="H111" s="147">
        <v>450229</v>
      </c>
      <c r="I111" s="147">
        <v>140049</v>
      </c>
      <c r="J111" s="147">
        <v>6155</v>
      </c>
      <c r="K111" s="171"/>
      <c r="L111" s="166">
        <f t="shared" si="12"/>
        <v>374032</v>
      </c>
      <c r="M111" s="147">
        <v>163259</v>
      </c>
      <c r="N111" s="147">
        <v>92812</v>
      </c>
      <c r="O111" s="147">
        <v>988</v>
      </c>
      <c r="P111" s="147">
        <v>63472</v>
      </c>
      <c r="Q111" s="147">
        <v>48863</v>
      </c>
      <c r="R111" s="147">
        <v>4633</v>
      </c>
      <c r="S111" s="171">
        <v>5</v>
      </c>
      <c r="T111" s="166">
        <f t="shared" si="13"/>
        <v>0</v>
      </c>
      <c r="U111" s="147"/>
      <c r="V111" s="147"/>
      <c r="W111" s="147"/>
      <c r="X111" s="147"/>
      <c r="Y111" s="147"/>
      <c r="Z111" s="147"/>
      <c r="AA111" s="171"/>
      <c r="AB111" s="179">
        <f t="shared" si="10"/>
        <v>3155641</v>
      </c>
      <c r="AC111" s="15"/>
    </row>
    <row r="112" spans="1:29" ht="13" x14ac:dyDescent="0.3">
      <c r="A112" s="36"/>
      <c r="B112" s="22"/>
      <c r="C112" s="22" t="s">
        <v>32</v>
      </c>
      <c r="D112" s="166">
        <f t="shared" si="11"/>
        <v>2794195</v>
      </c>
      <c r="E112" s="147">
        <v>517000</v>
      </c>
      <c r="F112" s="147">
        <v>1660177</v>
      </c>
      <c r="G112" s="147">
        <v>1326</v>
      </c>
      <c r="H112" s="147">
        <v>472918</v>
      </c>
      <c r="I112" s="147">
        <v>136743</v>
      </c>
      <c r="J112" s="147">
        <v>6031</v>
      </c>
      <c r="K112" s="171"/>
      <c r="L112" s="166">
        <f t="shared" si="12"/>
        <v>376151</v>
      </c>
      <c r="M112" s="147">
        <v>160872</v>
      </c>
      <c r="N112" s="147">
        <v>92472</v>
      </c>
      <c r="O112" s="147">
        <v>979</v>
      </c>
      <c r="P112" s="147">
        <v>68411</v>
      </c>
      <c r="Q112" s="147">
        <v>48751</v>
      </c>
      <c r="R112" s="147">
        <v>4666</v>
      </c>
      <c r="S112" s="171"/>
      <c r="T112" s="166">
        <f t="shared" si="13"/>
        <v>0</v>
      </c>
      <c r="U112" s="147"/>
      <c r="V112" s="147"/>
      <c r="W112" s="147"/>
      <c r="X112" s="147"/>
      <c r="Y112" s="147"/>
      <c r="Z112" s="147"/>
      <c r="AA112" s="171"/>
      <c r="AB112" s="179">
        <f t="shared" si="10"/>
        <v>3170346</v>
      </c>
      <c r="AC112" s="15"/>
    </row>
    <row r="113" spans="1:29" ht="13" x14ac:dyDescent="0.3">
      <c r="A113" s="36"/>
      <c r="B113" s="34"/>
      <c r="C113" s="22" t="s">
        <v>33</v>
      </c>
      <c r="D113" s="166">
        <f t="shared" si="11"/>
        <v>2818645</v>
      </c>
      <c r="E113" s="147">
        <v>503401</v>
      </c>
      <c r="F113" s="147">
        <v>1675397</v>
      </c>
      <c r="G113" s="147">
        <v>1310</v>
      </c>
      <c r="H113" s="147">
        <v>499324</v>
      </c>
      <c r="I113" s="147">
        <v>133257</v>
      </c>
      <c r="J113" s="147">
        <v>5956</v>
      </c>
      <c r="K113" s="171"/>
      <c r="L113" s="166">
        <f t="shared" si="12"/>
        <v>378742</v>
      </c>
      <c r="M113" s="147">
        <v>159987</v>
      </c>
      <c r="N113" s="147">
        <v>90091</v>
      </c>
      <c r="O113" s="147">
        <v>962</v>
      </c>
      <c r="P113" s="147">
        <v>74352</v>
      </c>
      <c r="Q113" s="147">
        <v>48688</v>
      </c>
      <c r="R113" s="147">
        <v>4662</v>
      </c>
      <c r="S113" s="171"/>
      <c r="T113" s="166">
        <f t="shared" si="13"/>
        <v>0</v>
      </c>
      <c r="U113" s="147"/>
      <c r="V113" s="147"/>
      <c r="W113" s="147"/>
      <c r="X113" s="147"/>
      <c r="Y113" s="147"/>
      <c r="Z113" s="147"/>
      <c r="AA113" s="171"/>
      <c r="AB113" s="179">
        <f t="shared" si="10"/>
        <v>3197387</v>
      </c>
      <c r="AC113" s="15"/>
    </row>
    <row r="114" spans="1:29" ht="13" x14ac:dyDescent="0.3">
      <c r="A114" s="36"/>
      <c r="B114" s="34"/>
      <c r="C114" s="22" t="s">
        <v>34</v>
      </c>
      <c r="D114" s="166">
        <f t="shared" si="11"/>
        <v>2833749</v>
      </c>
      <c r="E114" s="147">
        <v>502365</v>
      </c>
      <c r="F114" s="147">
        <v>1683236</v>
      </c>
      <c r="G114" s="147">
        <v>1302</v>
      </c>
      <c r="H114" s="147">
        <v>512689</v>
      </c>
      <c r="I114" s="147">
        <v>128359</v>
      </c>
      <c r="J114" s="147">
        <v>5798</v>
      </c>
      <c r="K114" s="171"/>
      <c r="L114" s="166">
        <f t="shared" si="12"/>
        <v>370069</v>
      </c>
      <c r="M114" s="147">
        <v>154174</v>
      </c>
      <c r="N114" s="147">
        <v>89421</v>
      </c>
      <c r="O114" s="147">
        <v>962</v>
      </c>
      <c r="P114" s="147">
        <v>74295</v>
      </c>
      <c r="Q114" s="147">
        <v>46534</v>
      </c>
      <c r="R114" s="147">
        <v>4683</v>
      </c>
      <c r="S114" s="171"/>
      <c r="T114" s="166">
        <f t="shared" si="13"/>
        <v>0</v>
      </c>
      <c r="U114" s="147"/>
      <c r="V114" s="147"/>
      <c r="W114" s="147"/>
      <c r="X114" s="147"/>
      <c r="Y114" s="147"/>
      <c r="Z114" s="147"/>
      <c r="AA114" s="171"/>
      <c r="AB114" s="179">
        <f t="shared" si="10"/>
        <v>3203818</v>
      </c>
      <c r="AC114" s="15"/>
    </row>
    <row r="115" spans="1:29" ht="13" x14ac:dyDescent="0.3">
      <c r="A115" s="36"/>
      <c r="B115" s="22"/>
      <c r="C115" s="22" t="s">
        <v>35</v>
      </c>
      <c r="D115" s="166">
        <f t="shared" si="11"/>
        <v>2821479</v>
      </c>
      <c r="E115" s="147">
        <v>479416</v>
      </c>
      <c r="F115" s="147">
        <v>1683155</v>
      </c>
      <c r="G115" s="147">
        <v>1263</v>
      </c>
      <c r="H115" s="147">
        <v>525065</v>
      </c>
      <c r="I115" s="147">
        <v>126825</v>
      </c>
      <c r="J115" s="147">
        <v>5755</v>
      </c>
      <c r="K115" s="171"/>
      <c r="L115" s="166">
        <f t="shared" si="12"/>
        <v>405401</v>
      </c>
      <c r="M115" s="147">
        <v>168386</v>
      </c>
      <c r="N115" s="147">
        <v>102482</v>
      </c>
      <c r="O115" s="147">
        <v>925</v>
      </c>
      <c r="P115" s="147">
        <v>81345</v>
      </c>
      <c r="Q115" s="147">
        <v>47448</v>
      </c>
      <c r="R115" s="147">
        <v>4815</v>
      </c>
      <c r="S115" s="171"/>
      <c r="T115" s="166">
        <f t="shared" si="13"/>
        <v>0</v>
      </c>
      <c r="U115" s="147"/>
      <c r="V115" s="147"/>
      <c r="W115" s="147"/>
      <c r="X115" s="147"/>
      <c r="Y115" s="147"/>
      <c r="Z115" s="147"/>
      <c r="AA115" s="171"/>
      <c r="AB115" s="179">
        <f t="shared" si="10"/>
        <v>3226880</v>
      </c>
      <c r="AC115" s="15"/>
    </row>
    <row r="116" spans="1:29" ht="13" x14ac:dyDescent="0.3">
      <c r="A116" s="36"/>
      <c r="B116" s="34"/>
      <c r="C116" s="22" t="s">
        <v>36</v>
      </c>
      <c r="D116" s="166">
        <f t="shared" si="11"/>
        <v>2832289</v>
      </c>
      <c r="E116" s="147">
        <v>459381</v>
      </c>
      <c r="F116" s="147">
        <v>1688018</v>
      </c>
      <c r="G116" s="147">
        <v>974</v>
      </c>
      <c r="H116" s="147">
        <v>556174</v>
      </c>
      <c r="I116" s="147">
        <v>122049</v>
      </c>
      <c r="J116" s="147">
        <v>5693</v>
      </c>
      <c r="K116" s="171"/>
      <c r="L116" s="166">
        <f t="shared" si="12"/>
        <v>401630</v>
      </c>
      <c r="M116" s="147">
        <v>158232</v>
      </c>
      <c r="N116" s="147">
        <v>101916</v>
      </c>
      <c r="O116" s="147">
        <v>841</v>
      </c>
      <c r="P116" s="147">
        <v>87753</v>
      </c>
      <c r="Q116" s="147">
        <v>48211</v>
      </c>
      <c r="R116" s="147">
        <v>4677</v>
      </c>
      <c r="S116" s="171"/>
      <c r="T116" s="166">
        <f t="shared" si="13"/>
        <v>0</v>
      </c>
      <c r="U116" s="147"/>
      <c r="V116" s="147"/>
      <c r="W116" s="147"/>
      <c r="X116" s="147"/>
      <c r="Y116" s="147"/>
      <c r="Z116" s="147"/>
      <c r="AA116" s="171"/>
      <c r="AB116" s="179">
        <f t="shared" si="10"/>
        <v>3233919</v>
      </c>
      <c r="AC116" s="15"/>
    </row>
    <row r="117" spans="1:29" ht="13.15" customHeight="1" thickBot="1" x14ac:dyDescent="0.35">
      <c r="A117" s="36"/>
      <c r="B117" s="35"/>
      <c r="C117" s="27" t="s">
        <v>37</v>
      </c>
      <c r="D117" s="162">
        <f t="shared" si="11"/>
        <v>2851719</v>
      </c>
      <c r="E117" s="150">
        <v>438009</v>
      </c>
      <c r="F117" s="150">
        <v>1681054</v>
      </c>
      <c r="G117" s="150">
        <v>1235</v>
      </c>
      <c r="H117" s="150">
        <v>605425</v>
      </c>
      <c r="I117" s="150">
        <v>120360</v>
      </c>
      <c r="J117" s="150">
        <v>5636</v>
      </c>
      <c r="K117" s="172"/>
      <c r="L117" s="162">
        <f t="shared" si="12"/>
        <v>404378</v>
      </c>
      <c r="M117" s="150">
        <v>151153</v>
      </c>
      <c r="N117" s="150">
        <v>101827</v>
      </c>
      <c r="O117" s="150">
        <v>913</v>
      </c>
      <c r="P117" s="150">
        <v>97988</v>
      </c>
      <c r="Q117" s="150">
        <v>47829</v>
      </c>
      <c r="R117" s="150">
        <v>4668</v>
      </c>
      <c r="S117" s="172"/>
      <c r="T117" s="162">
        <f t="shared" si="13"/>
        <v>0</v>
      </c>
      <c r="U117" s="150"/>
      <c r="V117" s="150"/>
      <c r="W117" s="150"/>
      <c r="X117" s="150"/>
      <c r="Y117" s="150"/>
      <c r="Z117" s="150"/>
      <c r="AA117" s="172"/>
      <c r="AB117" s="355">
        <f t="shared" si="10"/>
        <v>3256097</v>
      </c>
      <c r="AC117" s="15"/>
    </row>
    <row r="118" spans="1:29" ht="13.15" customHeight="1" x14ac:dyDescent="0.3">
      <c r="A118" s="36"/>
      <c r="B118" s="21">
        <v>2019</v>
      </c>
      <c r="C118" s="21" t="s">
        <v>38</v>
      </c>
      <c r="D118" s="164">
        <f t="shared" si="11"/>
        <v>2922184</v>
      </c>
      <c r="E118" s="144">
        <v>420150</v>
      </c>
      <c r="F118" s="144">
        <v>1686526</v>
      </c>
      <c r="G118" s="144">
        <v>1304</v>
      </c>
      <c r="H118" s="144">
        <v>626228</v>
      </c>
      <c r="I118" s="144">
        <v>115752</v>
      </c>
      <c r="J118" s="144">
        <v>72224</v>
      </c>
      <c r="K118" s="170"/>
      <c r="L118" s="164">
        <f t="shared" si="12"/>
        <v>403468</v>
      </c>
      <c r="M118" s="144">
        <v>147340</v>
      </c>
      <c r="N118" s="144">
        <v>99998</v>
      </c>
      <c r="O118" s="144">
        <v>787</v>
      </c>
      <c r="P118" s="144">
        <v>103399</v>
      </c>
      <c r="Q118" s="144">
        <v>47097</v>
      </c>
      <c r="R118" s="144">
        <v>4847</v>
      </c>
      <c r="S118" s="170"/>
      <c r="T118" s="164">
        <f t="shared" si="13"/>
        <v>0</v>
      </c>
      <c r="U118" s="144"/>
      <c r="V118" s="144"/>
      <c r="W118" s="144"/>
      <c r="X118" s="144"/>
      <c r="Y118" s="144"/>
      <c r="Z118" s="144"/>
      <c r="AA118" s="170"/>
      <c r="AB118" s="178">
        <f t="shared" si="10"/>
        <v>3325652</v>
      </c>
      <c r="AC118" s="15"/>
    </row>
    <row r="119" spans="1:29" ht="13.15" customHeight="1" x14ac:dyDescent="0.3">
      <c r="A119" s="36"/>
      <c r="B119" s="34"/>
      <c r="C119" s="22" t="s">
        <v>39</v>
      </c>
      <c r="D119" s="166">
        <f t="shared" si="11"/>
        <v>2930225</v>
      </c>
      <c r="E119" s="147">
        <v>405524</v>
      </c>
      <c r="F119" s="147">
        <v>1695280</v>
      </c>
      <c r="G119" s="147">
        <v>1186</v>
      </c>
      <c r="H119" s="147">
        <v>640802</v>
      </c>
      <c r="I119" s="147">
        <v>111228</v>
      </c>
      <c r="J119" s="147">
        <v>76205</v>
      </c>
      <c r="K119" s="171"/>
      <c r="L119" s="166">
        <f t="shared" si="12"/>
        <v>401241</v>
      </c>
      <c r="M119" s="147">
        <v>143911</v>
      </c>
      <c r="N119" s="147">
        <v>98615</v>
      </c>
      <c r="O119" s="147">
        <v>895</v>
      </c>
      <c r="P119" s="147">
        <v>106984</v>
      </c>
      <c r="Q119" s="147">
        <v>45990</v>
      </c>
      <c r="R119" s="147">
        <v>4846</v>
      </c>
      <c r="S119" s="171"/>
      <c r="T119" s="166">
        <f t="shared" si="13"/>
        <v>0</v>
      </c>
      <c r="U119" s="147"/>
      <c r="V119" s="147"/>
      <c r="W119" s="147"/>
      <c r="X119" s="147"/>
      <c r="Y119" s="147"/>
      <c r="Z119" s="147"/>
      <c r="AA119" s="171"/>
      <c r="AB119" s="179">
        <f t="shared" si="10"/>
        <v>3331466</v>
      </c>
      <c r="AC119" s="15"/>
    </row>
    <row r="120" spans="1:29" ht="13.15" customHeight="1" x14ac:dyDescent="0.3">
      <c r="A120" s="36"/>
      <c r="B120" s="34"/>
      <c r="C120" s="22" t="s">
        <v>40</v>
      </c>
      <c r="D120" s="166">
        <f t="shared" si="11"/>
        <v>2956766</v>
      </c>
      <c r="E120" s="147">
        <v>392705</v>
      </c>
      <c r="F120" s="147">
        <v>1705439</v>
      </c>
      <c r="G120" s="147">
        <v>1180</v>
      </c>
      <c r="H120" s="147">
        <v>670153</v>
      </c>
      <c r="I120" s="147">
        <v>104675</v>
      </c>
      <c r="J120" s="147">
        <v>82614</v>
      </c>
      <c r="K120" s="171"/>
      <c r="L120" s="166">
        <f t="shared" si="12"/>
        <v>405422</v>
      </c>
      <c r="M120" s="147">
        <v>141985</v>
      </c>
      <c r="N120" s="147">
        <v>100634</v>
      </c>
      <c r="O120" s="147">
        <v>882</v>
      </c>
      <c r="P120" s="147">
        <v>112451</v>
      </c>
      <c r="Q120" s="147">
        <v>44632</v>
      </c>
      <c r="R120" s="147">
        <v>4838</v>
      </c>
      <c r="S120" s="171"/>
      <c r="T120" s="166">
        <f t="shared" si="13"/>
        <v>0</v>
      </c>
      <c r="U120" s="147"/>
      <c r="V120" s="147"/>
      <c r="W120" s="147"/>
      <c r="X120" s="147"/>
      <c r="Y120" s="147"/>
      <c r="Z120" s="147"/>
      <c r="AA120" s="171"/>
      <c r="AB120" s="179">
        <f t="shared" si="10"/>
        <v>3362188</v>
      </c>
      <c r="AC120" s="15"/>
    </row>
    <row r="121" spans="1:29" ht="13.15" customHeight="1" x14ac:dyDescent="0.3">
      <c r="A121" s="36"/>
      <c r="B121" s="22"/>
      <c r="C121" s="22" t="s">
        <v>41</v>
      </c>
      <c r="D121" s="166">
        <f t="shared" si="11"/>
        <v>2964090</v>
      </c>
      <c r="E121" s="147">
        <v>377453</v>
      </c>
      <c r="F121" s="147">
        <v>1709013</v>
      </c>
      <c r="G121" s="147">
        <v>1172</v>
      </c>
      <c r="H121" s="147">
        <v>686905</v>
      </c>
      <c r="I121" s="147">
        <v>99581</v>
      </c>
      <c r="J121" s="147">
        <v>89966</v>
      </c>
      <c r="K121" s="171"/>
      <c r="L121" s="166">
        <f t="shared" si="12"/>
        <v>405487</v>
      </c>
      <c r="M121" s="147">
        <v>139244</v>
      </c>
      <c r="N121" s="147">
        <v>100649</v>
      </c>
      <c r="O121" s="147">
        <v>886</v>
      </c>
      <c r="P121" s="147">
        <v>116443</v>
      </c>
      <c r="Q121" s="147">
        <v>43458</v>
      </c>
      <c r="R121" s="147">
        <v>4807</v>
      </c>
      <c r="S121" s="171"/>
      <c r="T121" s="166">
        <f t="shared" si="13"/>
        <v>0</v>
      </c>
      <c r="U121" s="147"/>
      <c r="V121" s="147"/>
      <c r="W121" s="147"/>
      <c r="X121" s="147"/>
      <c r="Y121" s="147"/>
      <c r="Z121" s="147"/>
      <c r="AA121" s="171"/>
      <c r="AB121" s="179">
        <f t="shared" si="10"/>
        <v>3369577</v>
      </c>
      <c r="AC121" s="15"/>
    </row>
    <row r="122" spans="1:29" ht="13.15" customHeight="1" x14ac:dyDescent="0.3">
      <c r="A122" s="36"/>
      <c r="B122" s="34"/>
      <c r="C122" s="22" t="s">
        <v>42</v>
      </c>
      <c r="D122" s="166">
        <f t="shared" si="11"/>
        <v>2972199</v>
      </c>
      <c r="E122" s="147">
        <v>360980</v>
      </c>
      <c r="F122" s="147">
        <v>1711835</v>
      </c>
      <c r="G122" s="147">
        <v>1168</v>
      </c>
      <c r="H122" s="147">
        <v>707653</v>
      </c>
      <c r="I122" s="147">
        <v>95395</v>
      </c>
      <c r="J122" s="147">
        <v>95168</v>
      </c>
      <c r="K122" s="171"/>
      <c r="L122" s="166">
        <f t="shared" si="12"/>
        <v>403939</v>
      </c>
      <c r="M122" s="147">
        <v>135232</v>
      </c>
      <c r="N122" s="147">
        <v>100375</v>
      </c>
      <c r="O122" s="147">
        <v>883</v>
      </c>
      <c r="P122" s="147">
        <v>120122</v>
      </c>
      <c r="Q122" s="147">
        <v>42525</v>
      </c>
      <c r="R122" s="147">
        <v>4802</v>
      </c>
      <c r="S122" s="171"/>
      <c r="T122" s="166">
        <f t="shared" si="13"/>
        <v>0</v>
      </c>
      <c r="U122" s="147"/>
      <c r="V122" s="147"/>
      <c r="W122" s="147"/>
      <c r="X122" s="147"/>
      <c r="Y122" s="147"/>
      <c r="Z122" s="147"/>
      <c r="AA122" s="171"/>
      <c r="AB122" s="179">
        <f t="shared" si="10"/>
        <v>3376138</v>
      </c>
      <c r="AC122" s="15"/>
    </row>
    <row r="123" spans="1:29" ht="13.15" customHeight="1" x14ac:dyDescent="0.3">
      <c r="A123" s="36"/>
      <c r="B123" s="34"/>
      <c r="C123" s="22" t="s">
        <v>43</v>
      </c>
      <c r="D123" s="166">
        <f t="shared" si="11"/>
        <v>2993260</v>
      </c>
      <c r="E123" s="147">
        <v>352108</v>
      </c>
      <c r="F123" s="147">
        <v>1717235</v>
      </c>
      <c r="G123" s="147">
        <v>1162</v>
      </c>
      <c r="H123" s="147">
        <v>730540</v>
      </c>
      <c r="I123" s="147">
        <v>92742</v>
      </c>
      <c r="J123" s="147">
        <v>99473</v>
      </c>
      <c r="K123" s="171"/>
      <c r="L123" s="166">
        <f t="shared" si="12"/>
        <v>406934</v>
      </c>
      <c r="M123" s="147">
        <v>133941</v>
      </c>
      <c r="N123" s="147">
        <v>100739</v>
      </c>
      <c r="O123" s="147">
        <v>873</v>
      </c>
      <c r="P123" s="147">
        <v>124200</v>
      </c>
      <c r="Q123" s="147">
        <v>41970</v>
      </c>
      <c r="R123" s="147">
        <v>5211</v>
      </c>
      <c r="S123" s="171"/>
      <c r="T123" s="166">
        <f t="shared" si="13"/>
        <v>0</v>
      </c>
      <c r="U123" s="147"/>
      <c r="V123" s="147"/>
      <c r="W123" s="147"/>
      <c r="X123" s="147"/>
      <c r="Y123" s="147"/>
      <c r="Z123" s="147"/>
      <c r="AA123" s="171"/>
      <c r="AB123" s="179">
        <f t="shared" si="10"/>
        <v>3400194</v>
      </c>
      <c r="AC123" s="15"/>
    </row>
    <row r="124" spans="1:29" ht="13.15" customHeight="1" x14ac:dyDescent="0.3">
      <c r="A124" s="36"/>
      <c r="B124" s="22"/>
      <c r="C124" s="22" t="s">
        <v>32</v>
      </c>
      <c r="D124" s="166">
        <f t="shared" si="11"/>
        <v>3007929</v>
      </c>
      <c r="E124" s="147">
        <v>341688</v>
      </c>
      <c r="F124" s="147">
        <v>1719807</v>
      </c>
      <c r="G124" s="147">
        <v>997</v>
      </c>
      <c r="H124" s="147">
        <v>749928</v>
      </c>
      <c r="I124" s="147">
        <v>89633</v>
      </c>
      <c r="J124" s="147">
        <v>105876</v>
      </c>
      <c r="K124" s="171"/>
      <c r="L124" s="166">
        <f t="shared" si="12"/>
        <v>407837</v>
      </c>
      <c r="M124" s="147">
        <v>131992</v>
      </c>
      <c r="N124" s="147">
        <v>100327</v>
      </c>
      <c r="O124" s="147">
        <v>858</v>
      </c>
      <c r="P124" s="147">
        <v>128281</v>
      </c>
      <c r="Q124" s="147">
        <v>41204</v>
      </c>
      <c r="R124" s="147">
        <v>5175</v>
      </c>
      <c r="S124" s="171"/>
      <c r="T124" s="166">
        <f t="shared" si="13"/>
        <v>0</v>
      </c>
      <c r="U124" s="147"/>
      <c r="V124" s="147"/>
      <c r="W124" s="147"/>
      <c r="X124" s="147"/>
      <c r="Y124" s="147"/>
      <c r="Z124" s="147"/>
      <c r="AA124" s="171"/>
      <c r="AB124" s="179">
        <f t="shared" si="10"/>
        <v>3415766</v>
      </c>
      <c r="AC124" s="15"/>
    </row>
    <row r="125" spans="1:29" ht="13.15" customHeight="1" x14ac:dyDescent="0.3">
      <c r="A125" s="36"/>
      <c r="B125" s="34"/>
      <c r="C125" s="22" t="s">
        <v>33</v>
      </c>
      <c r="D125" s="166">
        <f t="shared" si="11"/>
        <v>3021608</v>
      </c>
      <c r="E125" s="147">
        <v>331874</v>
      </c>
      <c r="F125" s="147">
        <v>1729921</v>
      </c>
      <c r="G125" s="147">
        <v>966</v>
      </c>
      <c r="H125" s="147">
        <v>761557</v>
      </c>
      <c r="I125" s="147">
        <v>87000</v>
      </c>
      <c r="J125" s="147">
        <v>110290</v>
      </c>
      <c r="K125" s="171"/>
      <c r="L125" s="166">
        <f t="shared" si="12"/>
        <v>409314</v>
      </c>
      <c r="M125" s="147">
        <v>130107</v>
      </c>
      <c r="N125" s="147">
        <v>100035</v>
      </c>
      <c r="O125" s="147">
        <v>851</v>
      </c>
      <c r="P125" s="147">
        <v>132431</v>
      </c>
      <c r="Q125" s="147">
        <v>40667</v>
      </c>
      <c r="R125" s="147">
        <v>5223</v>
      </c>
      <c r="S125" s="171"/>
      <c r="T125" s="166">
        <f t="shared" si="13"/>
        <v>0</v>
      </c>
      <c r="U125" s="147"/>
      <c r="V125" s="147"/>
      <c r="W125" s="147"/>
      <c r="X125" s="147"/>
      <c r="Y125" s="147"/>
      <c r="Z125" s="147"/>
      <c r="AA125" s="171"/>
      <c r="AB125" s="179">
        <f t="shared" si="10"/>
        <v>3430922</v>
      </c>
      <c r="AC125" s="15"/>
    </row>
    <row r="126" spans="1:29" ht="13.15" customHeight="1" x14ac:dyDescent="0.3">
      <c r="A126" s="36"/>
      <c r="B126" s="34"/>
      <c r="C126" s="22" t="s">
        <v>34</v>
      </c>
      <c r="D126" s="166">
        <f t="shared" si="11"/>
        <v>3028147</v>
      </c>
      <c r="E126" s="147">
        <v>321250</v>
      </c>
      <c r="F126" s="147">
        <v>1730790</v>
      </c>
      <c r="G126" s="147">
        <v>964</v>
      </c>
      <c r="H126" s="147">
        <v>776390</v>
      </c>
      <c r="I126" s="147">
        <v>84108</v>
      </c>
      <c r="J126" s="147">
        <v>114645</v>
      </c>
      <c r="K126" s="171"/>
      <c r="L126" s="166">
        <f t="shared" si="12"/>
        <v>403809</v>
      </c>
      <c r="M126" s="147">
        <v>125441</v>
      </c>
      <c r="N126" s="147">
        <v>99621</v>
      </c>
      <c r="O126" s="147">
        <v>849</v>
      </c>
      <c r="P126" s="147">
        <v>133269</v>
      </c>
      <c r="Q126" s="147">
        <v>39449</v>
      </c>
      <c r="R126" s="147">
        <v>5180</v>
      </c>
      <c r="S126" s="171"/>
      <c r="T126" s="166">
        <f t="shared" si="13"/>
        <v>0</v>
      </c>
      <c r="U126" s="147"/>
      <c r="V126" s="147"/>
      <c r="W126" s="147"/>
      <c r="X126" s="147"/>
      <c r="Y126" s="147"/>
      <c r="Z126" s="147"/>
      <c r="AA126" s="171"/>
      <c r="AB126" s="179">
        <f t="shared" si="10"/>
        <v>3431956</v>
      </c>
      <c r="AC126" s="15"/>
    </row>
    <row r="127" spans="1:29" ht="13.15" customHeight="1" x14ac:dyDescent="0.3">
      <c r="A127" s="36"/>
      <c r="B127" s="22"/>
      <c r="C127" s="22" t="s">
        <v>35</v>
      </c>
      <c r="D127" s="166">
        <f t="shared" si="11"/>
        <v>3031228</v>
      </c>
      <c r="E127" s="147">
        <v>311300</v>
      </c>
      <c r="F127" s="147">
        <v>1731905</v>
      </c>
      <c r="G127" s="147">
        <v>959</v>
      </c>
      <c r="H127" s="147">
        <v>787958</v>
      </c>
      <c r="I127" s="147">
        <v>81271</v>
      </c>
      <c r="J127" s="147">
        <v>117835</v>
      </c>
      <c r="K127" s="171"/>
      <c r="L127" s="166">
        <f t="shared" si="12"/>
        <v>402921</v>
      </c>
      <c r="M127" s="147">
        <v>123102</v>
      </c>
      <c r="N127" s="147">
        <v>99348</v>
      </c>
      <c r="O127" s="147">
        <v>839</v>
      </c>
      <c r="P127" s="147">
        <v>135686</v>
      </c>
      <c r="Q127" s="147">
        <v>38764</v>
      </c>
      <c r="R127" s="147">
        <v>5182</v>
      </c>
      <c r="S127" s="171"/>
      <c r="T127" s="166">
        <f t="shared" si="13"/>
        <v>0</v>
      </c>
      <c r="U127" s="147"/>
      <c r="V127" s="147"/>
      <c r="W127" s="147"/>
      <c r="X127" s="147"/>
      <c r="Y127" s="147"/>
      <c r="Z127" s="147"/>
      <c r="AA127" s="171"/>
      <c r="AB127" s="179">
        <f t="shared" si="10"/>
        <v>3434149</v>
      </c>
      <c r="AC127" s="15"/>
    </row>
    <row r="128" spans="1:29" ht="13.15" customHeight="1" x14ac:dyDescent="0.3">
      <c r="A128" s="36"/>
      <c r="B128" s="34"/>
      <c r="C128" s="22" t="s">
        <v>36</v>
      </c>
      <c r="D128" s="166">
        <f t="shared" si="11"/>
        <v>3034736</v>
      </c>
      <c r="E128" s="147">
        <v>300047</v>
      </c>
      <c r="F128" s="147">
        <v>1731494</v>
      </c>
      <c r="G128" s="147">
        <v>945</v>
      </c>
      <c r="H128" s="147">
        <v>803150</v>
      </c>
      <c r="I128" s="147">
        <v>77953</v>
      </c>
      <c r="J128" s="147">
        <v>121147</v>
      </c>
      <c r="K128" s="171"/>
      <c r="L128" s="166">
        <f t="shared" si="12"/>
        <v>401695</v>
      </c>
      <c r="M128" s="147">
        <v>120233</v>
      </c>
      <c r="N128" s="147">
        <v>98768</v>
      </c>
      <c r="O128" s="147">
        <v>834</v>
      </c>
      <c r="P128" s="147">
        <v>138655</v>
      </c>
      <c r="Q128" s="147">
        <v>38027</v>
      </c>
      <c r="R128" s="147">
        <v>5178</v>
      </c>
      <c r="S128" s="171"/>
      <c r="T128" s="166">
        <f t="shared" si="13"/>
        <v>0</v>
      </c>
      <c r="U128" s="147"/>
      <c r="V128" s="147"/>
      <c r="W128" s="147"/>
      <c r="X128" s="147"/>
      <c r="Y128" s="147"/>
      <c r="Z128" s="147"/>
      <c r="AA128" s="171"/>
      <c r="AB128" s="179">
        <f t="shared" si="10"/>
        <v>3436431</v>
      </c>
      <c r="AC128" s="15"/>
    </row>
    <row r="129" spans="1:29" ht="13.15" customHeight="1" thickBot="1" x14ac:dyDescent="0.35">
      <c r="A129" s="36"/>
      <c r="B129" s="35"/>
      <c r="C129" s="27" t="s">
        <v>37</v>
      </c>
      <c r="D129" s="162">
        <f t="shared" si="11"/>
        <v>3033200</v>
      </c>
      <c r="E129" s="150">
        <v>288098</v>
      </c>
      <c r="F129" s="150">
        <v>1729520</v>
      </c>
      <c r="G129" s="150">
        <v>937</v>
      </c>
      <c r="H129" s="150">
        <v>815238</v>
      </c>
      <c r="I129" s="150">
        <v>75203</v>
      </c>
      <c r="J129" s="150">
        <v>124204</v>
      </c>
      <c r="K129" s="172"/>
      <c r="L129" s="162">
        <f t="shared" si="12"/>
        <v>401567</v>
      </c>
      <c r="M129" s="150">
        <v>117435</v>
      </c>
      <c r="N129" s="150">
        <v>97979</v>
      </c>
      <c r="O129" s="150">
        <v>828</v>
      </c>
      <c r="P129" s="150">
        <v>142678</v>
      </c>
      <c r="Q129" s="150">
        <v>37481</v>
      </c>
      <c r="R129" s="150">
        <v>5166</v>
      </c>
      <c r="S129" s="172"/>
      <c r="T129" s="162">
        <f t="shared" si="13"/>
        <v>0</v>
      </c>
      <c r="U129" s="150"/>
      <c r="V129" s="150"/>
      <c r="W129" s="150"/>
      <c r="X129" s="150"/>
      <c r="Y129" s="150"/>
      <c r="Z129" s="150"/>
      <c r="AA129" s="172"/>
      <c r="AB129" s="355">
        <f t="shared" si="10"/>
        <v>3434767</v>
      </c>
      <c r="AC129" s="15"/>
    </row>
    <row r="130" spans="1:29" ht="13.15" customHeight="1" x14ac:dyDescent="0.3">
      <c r="A130" s="36"/>
      <c r="B130" s="21">
        <v>2020</v>
      </c>
      <c r="C130" s="21" t="s">
        <v>38</v>
      </c>
      <c r="D130" s="164">
        <f t="shared" si="11"/>
        <v>3038658</v>
      </c>
      <c r="E130" s="144">
        <v>273240</v>
      </c>
      <c r="F130" s="144">
        <v>1727824</v>
      </c>
      <c r="G130" s="144">
        <v>930</v>
      </c>
      <c r="H130" s="144">
        <v>833337</v>
      </c>
      <c r="I130" s="144">
        <v>71521</v>
      </c>
      <c r="J130" s="144">
        <v>131806</v>
      </c>
      <c r="K130" s="170"/>
      <c r="L130" s="164">
        <f t="shared" si="12"/>
        <v>394348</v>
      </c>
      <c r="M130" s="144">
        <v>112549</v>
      </c>
      <c r="N130" s="144">
        <v>97190</v>
      </c>
      <c r="O130" s="144">
        <v>815</v>
      </c>
      <c r="P130" s="144">
        <v>142478</v>
      </c>
      <c r="Q130" s="144">
        <v>36044</v>
      </c>
      <c r="R130" s="144">
        <v>5272</v>
      </c>
      <c r="S130" s="170"/>
      <c r="T130" s="164">
        <f t="shared" si="13"/>
        <v>0</v>
      </c>
      <c r="U130" s="144"/>
      <c r="V130" s="144"/>
      <c r="W130" s="144"/>
      <c r="X130" s="144"/>
      <c r="Y130" s="144"/>
      <c r="Z130" s="144"/>
      <c r="AA130" s="170"/>
      <c r="AB130" s="178">
        <f t="shared" si="10"/>
        <v>3433006</v>
      </c>
      <c r="AC130" s="15"/>
    </row>
    <row r="131" spans="1:29" ht="13.15" customHeight="1" x14ac:dyDescent="0.3">
      <c r="A131" s="36"/>
      <c r="B131" s="34"/>
      <c r="C131" s="22" t="s">
        <v>39</v>
      </c>
      <c r="D131" s="166">
        <f t="shared" si="11"/>
        <v>3052523</v>
      </c>
      <c r="E131" s="147">
        <v>259468</v>
      </c>
      <c r="F131" s="147">
        <v>1731372</v>
      </c>
      <c r="G131" s="147">
        <v>930</v>
      </c>
      <c r="H131" s="147">
        <v>854855</v>
      </c>
      <c r="I131" s="147">
        <v>67716</v>
      </c>
      <c r="J131" s="147">
        <v>138182</v>
      </c>
      <c r="K131" s="171"/>
      <c r="L131" s="166">
        <f t="shared" si="12"/>
        <v>390845</v>
      </c>
      <c r="M131" s="147">
        <v>108144</v>
      </c>
      <c r="N131" s="147">
        <v>96604</v>
      </c>
      <c r="O131" s="147">
        <v>809</v>
      </c>
      <c r="P131" s="147">
        <v>145205</v>
      </c>
      <c r="Q131" s="147">
        <v>34974</v>
      </c>
      <c r="R131" s="147">
        <v>5109</v>
      </c>
      <c r="S131" s="171"/>
      <c r="T131" s="166">
        <f t="shared" si="13"/>
        <v>0</v>
      </c>
      <c r="U131" s="147"/>
      <c r="V131" s="147"/>
      <c r="W131" s="147"/>
      <c r="X131" s="147"/>
      <c r="Y131" s="147"/>
      <c r="Z131" s="147"/>
      <c r="AA131" s="171"/>
      <c r="AB131" s="179">
        <f t="shared" si="10"/>
        <v>3443368</v>
      </c>
      <c r="AC131" s="15"/>
    </row>
    <row r="132" spans="1:29" ht="13.15" customHeight="1" x14ac:dyDescent="0.3">
      <c r="A132" s="36"/>
      <c r="B132" s="34"/>
      <c r="C132" s="22" t="s">
        <v>40</v>
      </c>
      <c r="D132" s="166">
        <f t="shared" si="11"/>
        <v>3097474</v>
      </c>
      <c r="E132" s="147">
        <v>248699</v>
      </c>
      <c r="F132" s="147">
        <v>1746390</v>
      </c>
      <c r="G132" s="147">
        <v>930</v>
      </c>
      <c r="H132" s="147">
        <v>894522</v>
      </c>
      <c r="I132" s="147">
        <v>64585</v>
      </c>
      <c r="J132" s="147">
        <v>142348</v>
      </c>
      <c r="K132" s="171"/>
      <c r="L132" s="166">
        <f t="shared" si="12"/>
        <v>391573</v>
      </c>
      <c r="M132" s="147">
        <v>105155</v>
      </c>
      <c r="N132" s="147">
        <v>95771</v>
      </c>
      <c r="O132" s="147">
        <v>808</v>
      </c>
      <c r="P132" s="147">
        <v>150721</v>
      </c>
      <c r="Q132" s="147">
        <v>34058</v>
      </c>
      <c r="R132" s="147">
        <v>5060</v>
      </c>
      <c r="S132" s="171"/>
      <c r="T132" s="166">
        <f t="shared" si="13"/>
        <v>0</v>
      </c>
      <c r="U132" s="147"/>
      <c r="V132" s="147"/>
      <c r="W132" s="147"/>
      <c r="X132" s="147"/>
      <c r="Y132" s="147"/>
      <c r="Z132" s="147"/>
      <c r="AA132" s="171"/>
      <c r="AB132" s="179">
        <f t="shared" si="10"/>
        <v>3489047</v>
      </c>
      <c r="AC132" s="15"/>
    </row>
    <row r="133" spans="1:29" ht="13.15" customHeight="1" x14ac:dyDescent="0.3">
      <c r="A133" s="36"/>
      <c r="B133" s="22"/>
      <c r="C133" s="22" t="s">
        <v>41</v>
      </c>
      <c r="D133" s="166">
        <f t="shared" si="11"/>
        <v>3147664</v>
      </c>
      <c r="E133" s="147">
        <v>233169</v>
      </c>
      <c r="F133" s="147">
        <v>1771086</v>
      </c>
      <c r="G133" s="147">
        <v>927</v>
      </c>
      <c r="H133" s="147">
        <v>932873</v>
      </c>
      <c r="I133" s="147">
        <v>60066</v>
      </c>
      <c r="J133" s="147">
        <v>149543</v>
      </c>
      <c r="K133" s="171"/>
      <c r="L133" s="166">
        <f t="shared" si="12"/>
        <v>384846</v>
      </c>
      <c r="M133" s="147">
        <v>99392</v>
      </c>
      <c r="N133" s="147">
        <v>93980</v>
      </c>
      <c r="O133" s="147">
        <v>808</v>
      </c>
      <c r="P133" s="147">
        <v>152965</v>
      </c>
      <c r="Q133" s="147">
        <v>32612</v>
      </c>
      <c r="R133" s="147">
        <v>5089</v>
      </c>
      <c r="S133" s="171"/>
      <c r="T133" s="166">
        <f t="shared" si="13"/>
        <v>0</v>
      </c>
      <c r="U133" s="147"/>
      <c r="V133" s="147"/>
      <c r="W133" s="147"/>
      <c r="X133" s="147"/>
      <c r="Y133" s="147"/>
      <c r="Z133" s="147"/>
      <c r="AA133" s="171"/>
      <c r="AB133" s="179">
        <f t="shared" si="10"/>
        <v>3532510</v>
      </c>
      <c r="AC133" s="15"/>
    </row>
    <row r="134" spans="1:29" ht="13.15" customHeight="1" x14ac:dyDescent="0.3">
      <c r="A134" s="36"/>
      <c r="B134" s="34"/>
      <c r="C134" s="22" t="s">
        <v>42</v>
      </c>
      <c r="D134" s="166">
        <f t="shared" si="11"/>
        <v>3181118</v>
      </c>
      <c r="E134" s="147">
        <v>220157</v>
      </c>
      <c r="F134" s="147">
        <v>1782305</v>
      </c>
      <c r="G134" s="147">
        <v>923</v>
      </c>
      <c r="H134" s="147">
        <v>974089</v>
      </c>
      <c r="I134" s="147">
        <v>56011</v>
      </c>
      <c r="J134" s="147">
        <v>147633</v>
      </c>
      <c r="K134" s="171"/>
      <c r="L134" s="166">
        <f t="shared" si="12"/>
        <v>379602</v>
      </c>
      <c r="M134" s="147">
        <v>94939</v>
      </c>
      <c r="N134" s="147">
        <v>91866</v>
      </c>
      <c r="O134" s="147">
        <v>804</v>
      </c>
      <c r="P134" s="147">
        <v>155718</v>
      </c>
      <c r="Q134" s="147">
        <v>31426</v>
      </c>
      <c r="R134" s="147">
        <v>4849</v>
      </c>
      <c r="S134" s="171"/>
      <c r="T134" s="166">
        <f t="shared" si="13"/>
        <v>0</v>
      </c>
      <c r="U134" s="147"/>
      <c r="V134" s="147"/>
      <c r="W134" s="147"/>
      <c r="X134" s="147"/>
      <c r="Y134" s="147"/>
      <c r="Z134" s="147"/>
      <c r="AA134" s="171"/>
      <c r="AB134" s="179">
        <f t="shared" si="10"/>
        <v>3560720</v>
      </c>
      <c r="AC134" s="15"/>
    </row>
    <row r="135" spans="1:29" ht="13.15" customHeight="1" x14ac:dyDescent="0.3">
      <c r="A135" s="36"/>
      <c r="B135" s="34"/>
      <c r="C135" s="22" t="s">
        <v>43</v>
      </c>
      <c r="D135" s="166">
        <f t="shared" si="11"/>
        <v>3214361</v>
      </c>
      <c r="E135" s="147">
        <v>210319</v>
      </c>
      <c r="F135" s="147">
        <v>1782904</v>
      </c>
      <c r="G135" s="147">
        <v>918</v>
      </c>
      <c r="H135" s="147">
        <v>1017296</v>
      </c>
      <c r="I135" s="147">
        <v>53147</v>
      </c>
      <c r="J135" s="147">
        <v>149777</v>
      </c>
      <c r="K135" s="171"/>
      <c r="L135" s="166">
        <f t="shared" si="12"/>
        <v>373900</v>
      </c>
      <c r="M135" s="147">
        <v>91000</v>
      </c>
      <c r="N135" s="147">
        <v>88678</v>
      </c>
      <c r="O135" s="147">
        <v>799</v>
      </c>
      <c r="P135" s="147">
        <v>158424</v>
      </c>
      <c r="Q135" s="147">
        <v>30171</v>
      </c>
      <c r="R135" s="147">
        <v>4828</v>
      </c>
      <c r="S135" s="171"/>
      <c r="T135" s="166">
        <f t="shared" si="13"/>
        <v>0</v>
      </c>
      <c r="U135" s="147"/>
      <c r="V135" s="147"/>
      <c r="W135" s="147"/>
      <c r="X135" s="147"/>
      <c r="Y135" s="147"/>
      <c r="Z135" s="147"/>
      <c r="AA135" s="171"/>
      <c r="AB135" s="179">
        <f t="shared" si="10"/>
        <v>3588261</v>
      </c>
      <c r="AC135" s="15"/>
    </row>
    <row r="136" spans="1:29" ht="13.15" customHeight="1" x14ac:dyDescent="0.3">
      <c r="A136" s="36"/>
      <c r="B136" s="22"/>
      <c r="C136" s="22" t="s">
        <v>32</v>
      </c>
      <c r="D136" s="166">
        <f t="shared" si="11"/>
        <v>3250991</v>
      </c>
      <c r="E136" s="147">
        <v>201099</v>
      </c>
      <c r="F136" s="147">
        <v>1771426</v>
      </c>
      <c r="G136" s="147">
        <v>644</v>
      </c>
      <c r="H136" s="147">
        <v>1073281</v>
      </c>
      <c r="I136" s="147">
        <v>49780</v>
      </c>
      <c r="J136" s="147">
        <v>154761</v>
      </c>
      <c r="K136" s="171"/>
      <c r="L136" s="166">
        <f t="shared" si="12"/>
        <v>370275</v>
      </c>
      <c r="M136" s="147">
        <v>87140</v>
      </c>
      <c r="N136" s="147">
        <v>84539</v>
      </c>
      <c r="O136" s="147">
        <v>719</v>
      </c>
      <c r="P136" s="147">
        <v>163584</v>
      </c>
      <c r="Q136" s="147">
        <v>29248</v>
      </c>
      <c r="R136" s="147">
        <v>5045</v>
      </c>
      <c r="S136" s="171"/>
      <c r="T136" s="166">
        <f t="shared" si="13"/>
        <v>0</v>
      </c>
      <c r="U136" s="147"/>
      <c r="V136" s="147"/>
      <c r="W136" s="147"/>
      <c r="X136" s="147"/>
      <c r="Y136" s="147"/>
      <c r="Z136" s="147"/>
      <c r="AA136" s="171"/>
      <c r="AB136" s="179">
        <f t="shared" si="10"/>
        <v>3621266</v>
      </c>
      <c r="AC136" s="15"/>
    </row>
    <row r="137" spans="1:29" ht="13.15" customHeight="1" x14ac:dyDescent="0.3">
      <c r="A137" s="36"/>
      <c r="B137" s="34"/>
      <c r="C137" s="22" t="s">
        <v>33</v>
      </c>
      <c r="D137" s="166">
        <f t="shared" si="11"/>
        <v>3281882</v>
      </c>
      <c r="E137" s="147">
        <v>192835</v>
      </c>
      <c r="F137" s="147">
        <v>1758749</v>
      </c>
      <c r="G137" s="147">
        <v>624</v>
      </c>
      <c r="H137" s="147">
        <v>1127328</v>
      </c>
      <c r="I137" s="147">
        <v>46788</v>
      </c>
      <c r="J137" s="147">
        <v>155558</v>
      </c>
      <c r="K137" s="171"/>
      <c r="L137" s="166">
        <f t="shared" si="12"/>
        <v>371991</v>
      </c>
      <c r="M137" s="147">
        <v>84818</v>
      </c>
      <c r="N137" s="147">
        <v>82875</v>
      </c>
      <c r="O137" s="147">
        <v>712</v>
      </c>
      <c r="P137" s="147">
        <v>170141</v>
      </c>
      <c r="Q137" s="147">
        <v>28408</v>
      </c>
      <c r="R137" s="147">
        <v>5037</v>
      </c>
      <c r="S137" s="171"/>
      <c r="T137" s="166">
        <f t="shared" si="13"/>
        <v>0</v>
      </c>
      <c r="U137" s="147"/>
      <c r="V137" s="147"/>
      <c r="W137" s="147"/>
      <c r="X137" s="147"/>
      <c r="Y137" s="147"/>
      <c r="Z137" s="147"/>
      <c r="AA137" s="171"/>
      <c r="AB137" s="179">
        <f t="shared" si="10"/>
        <v>3653873</v>
      </c>
      <c r="AC137" s="15"/>
    </row>
    <row r="138" spans="1:29" ht="13.15" customHeight="1" x14ac:dyDescent="0.3">
      <c r="A138" s="36"/>
      <c r="B138" s="34"/>
      <c r="C138" s="22" t="s">
        <v>34</v>
      </c>
      <c r="D138" s="166">
        <f t="shared" si="11"/>
        <v>3328842</v>
      </c>
      <c r="E138" s="147">
        <v>185271</v>
      </c>
      <c r="F138" s="147">
        <v>1751240</v>
      </c>
      <c r="G138" s="147">
        <v>616</v>
      </c>
      <c r="H138" s="147">
        <v>1190133</v>
      </c>
      <c r="I138" s="147">
        <v>44332</v>
      </c>
      <c r="J138" s="147">
        <v>157250</v>
      </c>
      <c r="K138" s="171"/>
      <c r="L138" s="166">
        <f t="shared" si="12"/>
        <v>372606</v>
      </c>
      <c r="M138" s="147">
        <v>82460</v>
      </c>
      <c r="N138" s="147">
        <v>81891</v>
      </c>
      <c r="O138" s="147">
        <v>708</v>
      </c>
      <c r="P138" s="147">
        <v>174799</v>
      </c>
      <c r="Q138" s="147">
        <v>27725</v>
      </c>
      <c r="R138" s="147">
        <v>5023</v>
      </c>
      <c r="S138" s="171"/>
      <c r="T138" s="166">
        <f t="shared" si="13"/>
        <v>0</v>
      </c>
      <c r="U138" s="147"/>
      <c r="V138" s="147"/>
      <c r="W138" s="147"/>
      <c r="X138" s="147"/>
      <c r="Y138" s="147"/>
      <c r="Z138" s="147"/>
      <c r="AA138" s="171"/>
      <c r="AB138" s="179">
        <f t="shared" si="10"/>
        <v>3701448</v>
      </c>
      <c r="AC138" s="15"/>
    </row>
    <row r="139" spans="1:29" ht="13.15" customHeight="1" x14ac:dyDescent="0.3">
      <c r="A139" s="36"/>
      <c r="B139" s="22"/>
      <c r="C139" s="22" t="s">
        <v>35</v>
      </c>
      <c r="D139" s="166">
        <f t="shared" si="11"/>
        <v>3374554</v>
      </c>
      <c r="E139" s="147">
        <v>178059</v>
      </c>
      <c r="F139" s="147">
        <v>1744537</v>
      </c>
      <c r="G139" s="147">
        <v>615</v>
      </c>
      <c r="H139" s="147">
        <v>1251250</v>
      </c>
      <c r="I139" s="147">
        <v>41117</v>
      </c>
      <c r="J139" s="147">
        <v>158976</v>
      </c>
      <c r="K139" s="171"/>
      <c r="L139" s="166">
        <f t="shared" si="12"/>
        <v>373842</v>
      </c>
      <c r="M139" s="147">
        <v>80886</v>
      </c>
      <c r="N139" s="147">
        <v>77045</v>
      </c>
      <c r="O139" s="147">
        <v>701</v>
      </c>
      <c r="P139" s="147">
        <v>183606</v>
      </c>
      <c r="Q139" s="147">
        <v>26981</v>
      </c>
      <c r="R139" s="147">
        <v>4623</v>
      </c>
      <c r="S139" s="171"/>
      <c r="T139" s="166">
        <f t="shared" si="13"/>
        <v>0</v>
      </c>
      <c r="U139" s="147"/>
      <c r="V139" s="147"/>
      <c r="W139" s="147"/>
      <c r="X139" s="147"/>
      <c r="Y139" s="147"/>
      <c r="Z139" s="147"/>
      <c r="AA139" s="171"/>
      <c r="AB139" s="179">
        <f t="shared" ref="AB139:AB194" si="14">D139+L139+T139</f>
        <v>3748396</v>
      </c>
      <c r="AC139" s="15"/>
    </row>
    <row r="140" spans="1:29" ht="13.15" customHeight="1" x14ac:dyDescent="0.3">
      <c r="A140" s="36"/>
      <c r="B140" s="34"/>
      <c r="C140" s="22" t="s">
        <v>36</v>
      </c>
      <c r="D140" s="166">
        <f t="shared" si="11"/>
        <v>3406284</v>
      </c>
      <c r="E140" s="147">
        <v>169546</v>
      </c>
      <c r="F140" s="147">
        <v>1733841</v>
      </c>
      <c r="G140" s="147">
        <v>588</v>
      </c>
      <c r="H140" s="147">
        <v>1305885</v>
      </c>
      <c r="I140" s="147">
        <v>38538</v>
      </c>
      <c r="J140" s="147">
        <v>157886</v>
      </c>
      <c r="K140" s="171"/>
      <c r="L140" s="166">
        <f t="shared" si="12"/>
        <v>374366</v>
      </c>
      <c r="M140" s="147">
        <v>78671</v>
      </c>
      <c r="N140" s="147">
        <v>72648</v>
      </c>
      <c r="O140" s="147">
        <v>697</v>
      </c>
      <c r="P140" s="147">
        <v>191464</v>
      </c>
      <c r="Q140" s="147">
        <v>26286</v>
      </c>
      <c r="R140" s="147">
        <v>4600</v>
      </c>
      <c r="S140" s="171"/>
      <c r="T140" s="166">
        <f t="shared" si="13"/>
        <v>0</v>
      </c>
      <c r="U140" s="147"/>
      <c r="V140" s="147"/>
      <c r="W140" s="147"/>
      <c r="X140" s="147"/>
      <c r="Y140" s="147"/>
      <c r="Z140" s="147"/>
      <c r="AA140" s="171"/>
      <c r="AB140" s="179">
        <f t="shared" si="14"/>
        <v>3780650</v>
      </c>
      <c r="AC140" s="15"/>
    </row>
    <row r="141" spans="1:29" ht="13.15" customHeight="1" thickBot="1" x14ac:dyDescent="0.35">
      <c r="A141" s="36"/>
      <c r="B141" s="35"/>
      <c r="C141" s="27" t="s">
        <v>37</v>
      </c>
      <c r="D141" s="162">
        <f t="shared" si="11"/>
        <v>3426254</v>
      </c>
      <c r="E141" s="150">
        <v>163605</v>
      </c>
      <c r="F141" s="150">
        <v>1714907</v>
      </c>
      <c r="G141" s="150">
        <v>570</v>
      </c>
      <c r="H141" s="150">
        <v>1356554</v>
      </c>
      <c r="I141" s="150">
        <v>35704</v>
      </c>
      <c r="J141" s="150">
        <v>154914</v>
      </c>
      <c r="K141" s="172"/>
      <c r="L141" s="162">
        <f t="shared" si="12"/>
        <v>375779</v>
      </c>
      <c r="M141" s="150">
        <v>76935</v>
      </c>
      <c r="N141" s="150">
        <v>70740</v>
      </c>
      <c r="O141" s="150">
        <v>681</v>
      </c>
      <c r="P141" s="150">
        <v>197204</v>
      </c>
      <c r="Q141" s="150">
        <v>25679</v>
      </c>
      <c r="R141" s="150">
        <v>4540</v>
      </c>
      <c r="S141" s="172"/>
      <c r="T141" s="162">
        <f t="shared" si="13"/>
        <v>0</v>
      </c>
      <c r="U141" s="150"/>
      <c r="V141" s="150"/>
      <c r="W141" s="150"/>
      <c r="X141" s="150"/>
      <c r="Y141" s="150"/>
      <c r="Z141" s="150"/>
      <c r="AA141" s="172"/>
      <c r="AB141" s="355">
        <f t="shared" si="14"/>
        <v>3802033</v>
      </c>
      <c r="AC141" s="15"/>
    </row>
    <row r="142" spans="1:29" ht="13.15" customHeight="1" x14ac:dyDescent="0.3">
      <c r="A142" s="36"/>
      <c r="B142" s="21">
        <v>2021</v>
      </c>
      <c r="C142" s="21" t="s">
        <v>38</v>
      </c>
      <c r="D142" s="164">
        <f t="shared" si="11"/>
        <v>3448440</v>
      </c>
      <c r="E142" s="144">
        <v>157757</v>
      </c>
      <c r="F142" s="144">
        <v>1690050</v>
      </c>
      <c r="G142" s="144">
        <v>570</v>
      </c>
      <c r="H142" s="144">
        <v>1409301</v>
      </c>
      <c r="I142" s="144">
        <v>36606</v>
      </c>
      <c r="J142" s="144">
        <v>154156</v>
      </c>
      <c r="K142" s="170"/>
      <c r="L142" s="164">
        <f t="shared" si="12"/>
        <v>377344</v>
      </c>
      <c r="M142" s="144">
        <v>74639</v>
      </c>
      <c r="N142" s="144">
        <v>70238</v>
      </c>
      <c r="O142" s="144">
        <v>681</v>
      </c>
      <c r="P142" s="144">
        <v>201741</v>
      </c>
      <c r="Q142" s="144">
        <v>25676</v>
      </c>
      <c r="R142" s="144">
        <v>4369</v>
      </c>
      <c r="S142" s="170"/>
      <c r="T142" s="164">
        <f t="shared" si="13"/>
        <v>0</v>
      </c>
      <c r="U142" s="144"/>
      <c r="V142" s="144"/>
      <c r="W142" s="144"/>
      <c r="X142" s="144"/>
      <c r="Y142" s="144"/>
      <c r="Z142" s="144"/>
      <c r="AA142" s="170"/>
      <c r="AB142" s="178">
        <f t="shared" si="14"/>
        <v>3825784</v>
      </c>
      <c r="AC142" s="15"/>
    </row>
    <row r="143" spans="1:29" ht="13.15" customHeight="1" x14ac:dyDescent="0.3">
      <c r="A143" s="36"/>
      <c r="B143" s="34"/>
      <c r="C143" s="22" t="s">
        <v>39</v>
      </c>
      <c r="D143" s="166">
        <f t="shared" si="11"/>
        <v>3487187</v>
      </c>
      <c r="E143" s="147">
        <v>152048</v>
      </c>
      <c r="F143" s="147">
        <v>1683664</v>
      </c>
      <c r="G143" s="147">
        <v>570</v>
      </c>
      <c r="H143" s="147">
        <v>1466461</v>
      </c>
      <c r="I143" s="147">
        <v>31216</v>
      </c>
      <c r="J143" s="147">
        <v>153228</v>
      </c>
      <c r="K143" s="171"/>
      <c r="L143" s="166">
        <f t="shared" si="12"/>
        <v>383752</v>
      </c>
      <c r="M143" s="147">
        <v>73245</v>
      </c>
      <c r="N143" s="147">
        <v>70366</v>
      </c>
      <c r="O143" s="147">
        <v>670</v>
      </c>
      <c r="P143" s="147">
        <v>209322</v>
      </c>
      <c r="Q143" s="147">
        <v>24416</v>
      </c>
      <c r="R143" s="147">
        <v>5733</v>
      </c>
      <c r="S143" s="171"/>
      <c r="T143" s="166">
        <f t="shared" si="13"/>
        <v>0</v>
      </c>
      <c r="U143" s="147"/>
      <c r="V143" s="147"/>
      <c r="W143" s="147"/>
      <c r="X143" s="147"/>
      <c r="Y143" s="147"/>
      <c r="Z143" s="147"/>
      <c r="AA143" s="171"/>
      <c r="AB143" s="179">
        <f t="shared" si="14"/>
        <v>3870939</v>
      </c>
      <c r="AC143" s="15"/>
    </row>
    <row r="144" spans="1:29" ht="13.15" customHeight="1" x14ac:dyDescent="0.3">
      <c r="A144" s="36"/>
      <c r="B144" s="34"/>
      <c r="C144" s="22" t="s">
        <v>40</v>
      </c>
      <c r="D144" s="166">
        <f t="shared" si="11"/>
        <v>3550898</v>
      </c>
      <c r="E144" s="147">
        <v>144898</v>
      </c>
      <c r="F144" s="147">
        <v>1675447</v>
      </c>
      <c r="G144" s="147">
        <v>564</v>
      </c>
      <c r="H144" s="147">
        <v>1542853</v>
      </c>
      <c r="I144" s="147">
        <v>28816</v>
      </c>
      <c r="J144" s="147">
        <v>158320</v>
      </c>
      <c r="K144" s="171"/>
      <c r="L144" s="166">
        <f t="shared" si="12"/>
        <v>386705</v>
      </c>
      <c r="M144" s="147">
        <v>71694</v>
      </c>
      <c r="N144" s="147">
        <v>69203</v>
      </c>
      <c r="O144" s="147">
        <v>667</v>
      </c>
      <c r="P144" s="147">
        <v>217080</v>
      </c>
      <c r="Q144" s="147">
        <v>23840</v>
      </c>
      <c r="R144" s="147">
        <v>4221</v>
      </c>
      <c r="S144" s="171"/>
      <c r="T144" s="166">
        <f t="shared" si="13"/>
        <v>0</v>
      </c>
      <c r="U144" s="147"/>
      <c r="V144" s="147"/>
      <c r="W144" s="147"/>
      <c r="X144" s="147"/>
      <c r="Y144" s="147"/>
      <c r="Z144" s="147"/>
      <c r="AA144" s="171"/>
      <c r="AB144" s="179">
        <f t="shared" si="14"/>
        <v>3937603</v>
      </c>
      <c r="AC144" s="15"/>
    </row>
    <row r="145" spans="1:29" ht="13.15" customHeight="1" x14ac:dyDescent="0.3">
      <c r="A145" s="36"/>
      <c r="B145" s="22"/>
      <c r="C145" s="22" t="s">
        <v>41</v>
      </c>
      <c r="D145" s="166">
        <f t="shared" si="11"/>
        <v>3612803</v>
      </c>
      <c r="E145" s="147">
        <v>137693</v>
      </c>
      <c r="F145" s="147">
        <v>1662550</v>
      </c>
      <c r="G145" s="147">
        <v>226</v>
      </c>
      <c r="H145" s="147">
        <v>1626206</v>
      </c>
      <c r="I145" s="147">
        <v>26253</v>
      </c>
      <c r="J145" s="147">
        <v>159875</v>
      </c>
      <c r="K145" s="171"/>
      <c r="L145" s="166">
        <f t="shared" si="12"/>
        <v>392839</v>
      </c>
      <c r="M145" s="147">
        <v>69009</v>
      </c>
      <c r="N145" s="147">
        <v>68937</v>
      </c>
      <c r="O145" s="147">
        <v>1001</v>
      </c>
      <c r="P145" s="147">
        <v>226542</v>
      </c>
      <c r="Q145" s="147">
        <v>23122</v>
      </c>
      <c r="R145" s="147">
        <v>4228</v>
      </c>
      <c r="S145" s="171"/>
      <c r="T145" s="166">
        <f t="shared" si="13"/>
        <v>0</v>
      </c>
      <c r="U145" s="147"/>
      <c r="V145" s="147"/>
      <c r="W145" s="147"/>
      <c r="X145" s="147"/>
      <c r="Y145" s="147"/>
      <c r="Z145" s="147"/>
      <c r="AA145" s="171"/>
      <c r="AB145" s="179">
        <f t="shared" si="14"/>
        <v>4005642</v>
      </c>
      <c r="AC145" s="15"/>
    </row>
    <row r="146" spans="1:29" ht="13.15" customHeight="1" x14ac:dyDescent="0.3">
      <c r="A146" s="36"/>
      <c r="B146" s="34"/>
      <c r="C146" s="22" t="s">
        <v>42</v>
      </c>
      <c r="D146" s="166">
        <f t="shared" si="11"/>
        <v>3653862</v>
      </c>
      <c r="E146" s="147">
        <v>130938</v>
      </c>
      <c r="F146" s="147">
        <v>1642638</v>
      </c>
      <c r="G146" s="147">
        <v>218</v>
      </c>
      <c r="H146" s="147">
        <v>1697891</v>
      </c>
      <c r="I146" s="147">
        <v>23961</v>
      </c>
      <c r="J146" s="147">
        <v>158216</v>
      </c>
      <c r="K146" s="171"/>
      <c r="L146" s="166">
        <f t="shared" si="12"/>
        <v>395375</v>
      </c>
      <c r="M146" s="147">
        <v>67112</v>
      </c>
      <c r="N146" s="147">
        <v>67211</v>
      </c>
      <c r="O146" s="147">
        <v>995</v>
      </c>
      <c r="P146" s="147">
        <v>233720</v>
      </c>
      <c r="Q146" s="147">
        <v>22528</v>
      </c>
      <c r="R146" s="147">
        <v>3809</v>
      </c>
      <c r="S146" s="171"/>
      <c r="T146" s="166">
        <f t="shared" si="13"/>
        <v>0</v>
      </c>
      <c r="U146" s="147"/>
      <c r="V146" s="147"/>
      <c r="W146" s="147"/>
      <c r="X146" s="147"/>
      <c r="Y146" s="147"/>
      <c r="Z146" s="147"/>
      <c r="AA146" s="171"/>
      <c r="AB146" s="179">
        <f t="shared" si="14"/>
        <v>4049237</v>
      </c>
      <c r="AC146" s="15"/>
    </row>
    <row r="147" spans="1:29" ht="13.15" customHeight="1" x14ac:dyDescent="0.3">
      <c r="A147" s="36"/>
      <c r="B147" s="34"/>
      <c r="C147" s="22" t="s">
        <v>43</v>
      </c>
      <c r="D147" s="166">
        <f t="shared" si="11"/>
        <v>3685882</v>
      </c>
      <c r="E147" s="147">
        <v>124604</v>
      </c>
      <c r="F147" s="147">
        <v>1620200</v>
      </c>
      <c r="G147" s="147">
        <v>217</v>
      </c>
      <c r="H147" s="147">
        <v>1768111</v>
      </c>
      <c r="I147" s="147">
        <v>21805</v>
      </c>
      <c r="J147" s="147">
        <v>150945</v>
      </c>
      <c r="K147" s="171"/>
      <c r="L147" s="166">
        <f t="shared" si="12"/>
        <v>403718</v>
      </c>
      <c r="M147" s="147">
        <v>65150</v>
      </c>
      <c r="N147" s="147">
        <v>70131</v>
      </c>
      <c r="O147" s="147">
        <v>994</v>
      </c>
      <c r="P147" s="147">
        <v>241661</v>
      </c>
      <c r="Q147" s="147">
        <v>22031</v>
      </c>
      <c r="R147" s="147">
        <v>3751</v>
      </c>
      <c r="S147" s="171"/>
      <c r="T147" s="166">
        <f t="shared" si="13"/>
        <v>0</v>
      </c>
      <c r="U147" s="147"/>
      <c r="V147" s="147"/>
      <c r="W147" s="147"/>
      <c r="X147" s="147"/>
      <c r="Y147" s="147"/>
      <c r="Z147" s="147"/>
      <c r="AA147" s="171"/>
      <c r="AB147" s="179">
        <f t="shared" si="14"/>
        <v>4089600</v>
      </c>
      <c r="AC147" s="15"/>
    </row>
    <row r="148" spans="1:29" ht="13.15" customHeight="1" x14ac:dyDescent="0.3">
      <c r="A148" s="36"/>
      <c r="B148" s="22"/>
      <c r="C148" s="22" t="s">
        <v>32</v>
      </c>
      <c r="D148" s="166">
        <f t="shared" si="11"/>
        <v>3715000</v>
      </c>
      <c r="E148" s="147">
        <v>118994</v>
      </c>
      <c r="F148" s="147">
        <v>1599987</v>
      </c>
      <c r="G148" s="147">
        <v>217</v>
      </c>
      <c r="H148" s="147">
        <v>1832153</v>
      </c>
      <c r="I148" s="147">
        <v>19998</v>
      </c>
      <c r="J148" s="147">
        <v>143651</v>
      </c>
      <c r="K148" s="171"/>
      <c r="L148" s="166">
        <f t="shared" si="12"/>
        <v>409393</v>
      </c>
      <c r="M148" s="147">
        <v>62973</v>
      </c>
      <c r="N148" s="147">
        <v>69764</v>
      </c>
      <c r="O148" s="147">
        <v>991</v>
      </c>
      <c r="P148" s="147">
        <v>250249</v>
      </c>
      <c r="Q148" s="147">
        <v>21534</v>
      </c>
      <c r="R148" s="147">
        <v>3882</v>
      </c>
      <c r="S148" s="171"/>
      <c r="T148" s="166">
        <f t="shared" si="13"/>
        <v>0</v>
      </c>
      <c r="U148" s="147"/>
      <c r="V148" s="147"/>
      <c r="W148" s="147"/>
      <c r="X148" s="147"/>
      <c r="Y148" s="147"/>
      <c r="Z148" s="147"/>
      <c r="AA148" s="171"/>
      <c r="AB148" s="179">
        <f t="shared" si="14"/>
        <v>4124393</v>
      </c>
      <c r="AC148" s="15"/>
    </row>
    <row r="149" spans="1:29" ht="13.15" customHeight="1" x14ac:dyDescent="0.3">
      <c r="A149" s="36"/>
      <c r="B149" s="34"/>
      <c r="C149" s="22" t="s">
        <v>33</v>
      </c>
      <c r="D149" s="166">
        <f t="shared" si="11"/>
        <v>3732676</v>
      </c>
      <c r="E149" s="147">
        <v>111977</v>
      </c>
      <c r="F149" s="147">
        <v>1583649</v>
      </c>
      <c r="G149" s="147">
        <v>217</v>
      </c>
      <c r="H149" s="147">
        <v>1880512</v>
      </c>
      <c r="I149" s="147">
        <v>18301</v>
      </c>
      <c r="J149" s="147">
        <v>138020</v>
      </c>
      <c r="K149" s="171"/>
      <c r="L149" s="166">
        <f t="shared" si="12"/>
        <v>413138</v>
      </c>
      <c r="M149" s="147">
        <v>60906</v>
      </c>
      <c r="N149" s="147">
        <v>71957</v>
      </c>
      <c r="O149" s="147">
        <v>988</v>
      </c>
      <c r="P149" s="147">
        <v>254278</v>
      </c>
      <c r="Q149" s="147">
        <v>21119</v>
      </c>
      <c r="R149" s="147">
        <v>3890</v>
      </c>
      <c r="S149" s="171"/>
      <c r="T149" s="166">
        <f t="shared" si="13"/>
        <v>0</v>
      </c>
      <c r="U149" s="147"/>
      <c r="V149" s="147"/>
      <c r="W149" s="147"/>
      <c r="X149" s="147"/>
      <c r="Y149" s="147"/>
      <c r="Z149" s="147"/>
      <c r="AA149" s="171"/>
      <c r="AB149" s="179">
        <f t="shared" si="14"/>
        <v>4145814</v>
      </c>
      <c r="AC149" s="15"/>
    </row>
    <row r="150" spans="1:29" ht="13.15" customHeight="1" x14ac:dyDescent="0.3">
      <c r="A150" s="36"/>
      <c r="B150" s="34"/>
      <c r="C150" s="22" t="s">
        <v>34</v>
      </c>
      <c r="D150" s="166">
        <f t="shared" si="11"/>
        <v>3772365</v>
      </c>
      <c r="E150" s="147">
        <v>104892</v>
      </c>
      <c r="F150" s="147">
        <v>1563354</v>
      </c>
      <c r="G150" s="147">
        <v>217</v>
      </c>
      <c r="H150" s="147">
        <v>1954239</v>
      </c>
      <c r="I150" s="147">
        <v>16769</v>
      </c>
      <c r="J150" s="147">
        <v>132894</v>
      </c>
      <c r="K150" s="171"/>
      <c r="L150" s="166">
        <f t="shared" si="12"/>
        <v>426083</v>
      </c>
      <c r="M150" s="147">
        <v>59111</v>
      </c>
      <c r="N150" s="147">
        <v>73079</v>
      </c>
      <c r="O150" s="147">
        <v>979</v>
      </c>
      <c r="P150" s="147">
        <v>268202</v>
      </c>
      <c r="Q150" s="147">
        <v>20838</v>
      </c>
      <c r="R150" s="147">
        <v>3874</v>
      </c>
      <c r="S150" s="171"/>
      <c r="T150" s="166">
        <f t="shared" si="13"/>
        <v>0</v>
      </c>
      <c r="U150" s="147"/>
      <c r="V150" s="147"/>
      <c r="W150" s="147"/>
      <c r="X150" s="147"/>
      <c r="Y150" s="147"/>
      <c r="Z150" s="147"/>
      <c r="AA150" s="171"/>
      <c r="AB150" s="179">
        <f t="shared" si="14"/>
        <v>4198448</v>
      </c>
      <c r="AC150" s="15"/>
    </row>
    <row r="151" spans="1:29" ht="13.15" customHeight="1" x14ac:dyDescent="0.3">
      <c r="A151" s="36"/>
      <c r="B151" s="22"/>
      <c r="C151" s="22" t="s">
        <v>35</v>
      </c>
      <c r="D151" s="166">
        <f t="shared" si="11"/>
        <v>3802025</v>
      </c>
      <c r="E151" s="147">
        <v>98529</v>
      </c>
      <c r="F151" s="147">
        <v>1547826</v>
      </c>
      <c r="G151" s="147">
        <v>215</v>
      </c>
      <c r="H151" s="147">
        <v>2010451</v>
      </c>
      <c r="I151" s="147">
        <v>15596</v>
      </c>
      <c r="J151" s="147">
        <v>129408</v>
      </c>
      <c r="K151" s="171"/>
      <c r="L151" s="166">
        <f t="shared" si="12"/>
        <v>434036</v>
      </c>
      <c r="M151" s="147">
        <v>57208</v>
      </c>
      <c r="N151" s="147">
        <v>73868</v>
      </c>
      <c r="O151" s="147">
        <v>977</v>
      </c>
      <c r="P151" s="147">
        <v>277883</v>
      </c>
      <c r="Q151" s="147">
        <v>20508</v>
      </c>
      <c r="R151" s="147">
        <v>3592</v>
      </c>
      <c r="S151" s="171"/>
      <c r="T151" s="166">
        <f t="shared" si="13"/>
        <v>0</v>
      </c>
      <c r="U151" s="147"/>
      <c r="V151" s="147"/>
      <c r="W151" s="147"/>
      <c r="X151" s="147"/>
      <c r="Y151" s="147"/>
      <c r="Z151" s="147"/>
      <c r="AA151" s="171"/>
      <c r="AB151" s="179">
        <f t="shared" si="14"/>
        <v>4236061</v>
      </c>
      <c r="AC151" s="15"/>
    </row>
    <row r="152" spans="1:29" ht="13.15" customHeight="1" x14ac:dyDescent="0.3">
      <c r="A152" s="36"/>
      <c r="B152" s="34"/>
      <c r="C152" s="22" t="s">
        <v>36</v>
      </c>
      <c r="D152" s="166">
        <f t="shared" si="11"/>
        <v>3815189</v>
      </c>
      <c r="E152" s="147">
        <v>91305</v>
      </c>
      <c r="F152" s="147">
        <v>1531572</v>
      </c>
      <c r="G152" s="147">
        <v>215</v>
      </c>
      <c r="H152" s="147">
        <v>2060668</v>
      </c>
      <c r="I152" s="147">
        <v>14353</v>
      </c>
      <c r="J152" s="147">
        <v>117076</v>
      </c>
      <c r="K152" s="171"/>
      <c r="L152" s="166">
        <f t="shared" si="12"/>
        <v>440583</v>
      </c>
      <c r="M152" s="147">
        <v>54987</v>
      </c>
      <c r="N152" s="147">
        <v>74473</v>
      </c>
      <c r="O152" s="147">
        <v>972</v>
      </c>
      <c r="P152" s="147">
        <v>286195</v>
      </c>
      <c r="Q152" s="147">
        <v>20319</v>
      </c>
      <c r="R152" s="147">
        <v>3637</v>
      </c>
      <c r="S152" s="171"/>
      <c r="T152" s="166">
        <f t="shared" si="13"/>
        <v>0</v>
      </c>
      <c r="U152" s="147"/>
      <c r="V152" s="147"/>
      <c r="W152" s="147"/>
      <c r="X152" s="147"/>
      <c r="Y152" s="147"/>
      <c r="Z152" s="147"/>
      <c r="AA152" s="171"/>
      <c r="AB152" s="179">
        <f t="shared" si="14"/>
        <v>4255772</v>
      </c>
      <c r="AC152" s="15"/>
    </row>
    <row r="153" spans="1:29" ht="13.15" customHeight="1" thickBot="1" x14ac:dyDescent="0.35">
      <c r="A153" s="36"/>
      <c r="B153" s="35"/>
      <c r="C153" s="27" t="s">
        <v>37</v>
      </c>
      <c r="D153" s="162">
        <f t="shared" si="11"/>
        <v>3840681</v>
      </c>
      <c r="E153" s="150">
        <v>85945</v>
      </c>
      <c r="F153" s="150">
        <v>1480722</v>
      </c>
      <c r="G153" s="150">
        <v>215</v>
      </c>
      <c r="H153" s="150">
        <v>2133183</v>
      </c>
      <c r="I153" s="150">
        <v>13339</v>
      </c>
      <c r="J153" s="150">
        <v>127277</v>
      </c>
      <c r="K153" s="172"/>
      <c r="L153" s="162">
        <f t="shared" si="12"/>
        <v>446810</v>
      </c>
      <c r="M153" s="150">
        <v>53188</v>
      </c>
      <c r="N153" s="150">
        <v>72475</v>
      </c>
      <c r="O153" s="150">
        <v>580</v>
      </c>
      <c r="P153" s="150">
        <v>297071</v>
      </c>
      <c r="Q153" s="150">
        <v>20051</v>
      </c>
      <c r="R153" s="150">
        <v>3445</v>
      </c>
      <c r="S153" s="172"/>
      <c r="T153" s="162">
        <f t="shared" si="13"/>
        <v>0</v>
      </c>
      <c r="U153" s="150"/>
      <c r="V153" s="150"/>
      <c r="W153" s="150"/>
      <c r="X153" s="150"/>
      <c r="Y153" s="150"/>
      <c r="Z153" s="150"/>
      <c r="AA153" s="172"/>
      <c r="AB153" s="355">
        <f t="shared" si="14"/>
        <v>4287491</v>
      </c>
      <c r="AC153" s="15"/>
    </row>
    <row r="154" spans="1:29" ht="13.15" customHeight="1" x14ac:dyDescent="0.3">
      <c r="A154" s="36"/>
      <c r="B154" s="21">
        <v>2022</v>
      </c>
      <c r="C154" s="21" t="s">
        <v>38</v>
      </c>
      <c r="D154" s="164">
        <f t="shared" ref="D154:D194" si="15">SUM(E154:K154)</f>
        <v>3843088</v>
      </c>
      <c r="E154" s="144">
        <v>79782</v>
      </c>
      <c r="F154" s="144">
        <v>1453767</v>
      </c>
      <c r="G154" s="144">
        <v>215</v>
      </c>
      <c r="H154" s="144">
        <v>2172640</v>
      </c>
      <c r="I154" s="144">
        <v>11847</v>
      </c>
      <c r="J154" s="144">
        <v>124837</v>
      </c>
      <c r="K154" s="170"/>
      <c r="L154" s="164">
        <f t="shared" ref="L154:L194" si="16">SUM(M154:S154)</f>
        <v>453076</v>
      </c>
      <c r="M154" s="144">
        <v>50824</v>
      </c>
      <c r="N154" s="144">
        <v>73379</v>
      </c>
      <c r="O154" s="144">
        <v>964</v>
      </c>
      <c r="P154" s="144">
        <v>304506</v>
      </c>
      <c r="Q154" s="144">
        <v>19732</v>
      </c>
      <c r="R154" s="144">
        <v>3671</v>
      </c>
      <c r="S154" s="170"/>
      <c r="T154" s="164">
        <f t="shared" ref="T154:T194" si="17">SUM(U154:AA154)</f>
        <v>0</v>
      </c>
      <c r="U154" s="144"/>
      <c r="V154" s="144"/>
      <c r="W154" s="144"/>
      <c r="X154" s="144"/>
      <c r="Y154" s="144"/>
      <c r="Z154" s="144"/>
      <c r="AA154" s="170"/>
      <c r="AB154" s="178">
        <f t="shared" si="14"/>
        <v>4296164</v>
      </c>
      <c r="AC154" s="15"/>
    </row>
    <row r="155" spans="1:29" ht="13.15" customHeight="1" x14ac:dyDescent="0.3">
      <c r="A155" s="36"/>
      <c r="B155" s="34"/>
      <c r="C155" s="22" t="s">
        <v>39</v>
      </c>
      <c r="D155" s="166">
        <f t="shared" si="15"/>
        <v>3837751</v>
      </c>
      <c r="E155" s="147">
        <v>73274</v>
      </c>
      <c r="F155" s="147">
        <v>1446404</v>
      </c>
      <c r="G155" s="147">
        <v>215</v>
      </c>
      <c r="H155" s="147">
        <v>2184709</v>
      </c>
      <c r="I155" s="147">
        <v>10305</v>
      </c>
      <c r="J155" s="147">
        <v>122844</v>
      </c>
      <c r="K155" s="171"/>
      <c r="L155" s="166">
        <f t="shared" si="16"/>
        <v>449267</v>
      </c>
      <c r="M155" s="147">
        <v>48023</v>
      </c>
      <c r="N155" s="147">
        <v>73202</v>
      </c>
      <c r="O155" s="147">
        <v>962</v>
      </c>
      <c r="P155" s="147">
        <v>304302</v>
      </c>
      <c r="Q155" s="147">
        <v>19225</v>
      </c>
      <c r="R155" s="147">
        <v>3553</v>
      </c>
      <c r="S155" s="171"/>
      <c r="T155" s="166">
        <f t="shared" si="17"/>
        <v>0</v>
      </c>
      <c r="U155" s="147"/>
      <c r="V155" s="147"/>
      <c r="W155" s="147"/>
      <c r="X155" s="147"/>
      <c r="Y155" s="147"/>
      <c r="Z155" s="147"/>
      <c r="AA155" s="171"/>
      <c r="AB155" s="179">
        <f t="shared" si="14"/>
        <v>4287018</v>
      </c>
      <c r="AC155" s="15"/>
    </row>
    <row r="156" spans="1:29" ht="13.15" customHeight="1" x14ac:dyDescent="0.3">
      <c r="A156" s="36"/>
      <c r="B156" s="34"/>
      <c r="C156" s="22" t="s">
        <v>40</v>
      </c>
      <c r="D156" s="166">
        <f t="shared" si="15"/>
        <v>3894215</v>
      </c>
      <c r="E156" s="147">
        <v>70022</v>
      </c>
      <c r="F156" s="147">
        <v>1451064</v>
      </c>
      <c r="G156" s="147">
        <v>214</v>
      </c>
      <c r="H156" s="147">
        <v>2239198</v>
      </c>
      <c r="I156" s="147">
        <v>9552</v>
      </c>
      <c r="J156" s="147">
        <v>124165</v>
      </c>
      <c r="K156" s="171"/>
      <c r="L156" s="166">
        <f t="shared" si="16"/>
        <v>462081</v>
      </c>
      <c r="M156" s="147">
        <v>46992</v>
      </c>
      <c r="N156" s="147">
        <v>73274</v>
      </c>
      <c r="O156" s="147">
        <v>958</v>
      </c>
      <c r="P156" s="147">
        <v>317535</v>
      </c>
      <c r="Q156" s="147">
        <v>19109</v>
      </c>
      <c r="R156" s="147">
        <v>4213</v>
      </c>
      <c r="S156" s="171"/>
      <c r="T156" s="166">
        <f t="shared" si="17"/>
        <v>0</v>
      </c>
      <c r="U156" s="147"/>
      <c r="V156" s="147"/>
      <c r="W156" s="147"/>
      <c r="X156" s="147"/>
      <c r="Y156" s="147"/>
      <c r="Z156" s="147"/>
      <c r="AA156" s="171"/>
      <c r="AB156" s="179">
        <f t="shared" si="14"/>
        <v>4356296</v>
      </c>
      <c r="AC156" s="15"/>
    </row>
    <row r="157" spans="1:29" ht="13.15" customHeight="1" x14ac:dyDescent="0.3">
      <c r="A157" s="36"/>
      <c r="B157" s="22"/>
      <c r="C157" s="22" t="s">
        <v>41</v>
      </c>
      <c r="D157" s="166">
        <f t="shared" si="15"/>
        <v>3899913</v>
      </c>
      <c r="E157" s="147">
        <v>65120</v>
      </c>
      <c r="F157" s="147">
        <v>1421984</v>
      </c>
      <c r="G157" s="147">
        <v>182</v>
      </c>
      <c r="H157" s="147">
        <v>2282340</v>
      </c>
      <c r="I157" s="147">
        <v>8842</v>
      </c>
      <c r="J157" s="147">
        <v>121445</v>
      </c>
      <c r="K157" s="171"/>
      <c r="L157" s="166">
        <f t="shared" si="16"/>
        <v>471948</v>
      </c>
      <c r="M157" s="147">
        <v>45103</v>
      </c>
      <c r="N157" s="147">
        <v>76422</v>
      </c>
      <c r="O157" s="147">
        <v>954</v>
      </c>
      <c r="P157" s="147">
        <v>326116</v>
      </c>
      <c r="Q157" s="147">
        <v>19007</v>
      </c>
      <c r="R157" s="147">
        <v>4346</v>
      </c>
      <c r="S157" s="171"/>
      <c r="T157" s="166">
        <f t="shared" si="17"/>
        <v>0</v>
      </c>
      <c r="U157" s="147"/>
      <c r="V157" s="147"/>
      <c r="W157" s="147"/>
      <c r="X157" s="147"/>
      <c r="Y157" s="147"/>
      <c r="Z157" s="147"/>
      <c r="AA157" s="171"/>
      <c r="AB157" s="179">
        <f t="shared" si="14"/>
        <v>4371861</v>
      </c>
      <c r="AC157" s="15"/>
    </row>
    <row r="158" spans="1:29" ht="13.15" customHeight="1" x14ac:dyDescent="0.3">
      <c r="A158" s="36"/>
      <c r="B158" s="22"/>
      <c r="C158" s="22" t="s">
        <v>42</v>
      </c>
      <c r="D158" s="166">
        <f t="shared" si="15"/>
        <v>3911473</v>
      </c>
      <c r="E158" s="147">
        <v>60280</v>
      </c>
      <c r="F158" s="147">
        <v>1413139</v>
      </c>
      <c r="G158" s="147">
        <v>182</v>
      </c>
      <c r="H158" s="147">
        <v>2311245</v>
      </c>
      <c r="I158" s="147">
        <v>8004</v>
      </c>
      <c r="J158" s="147">
        <v>118623</v>
      </c>
      <c r="K158" s="171"/>
      <c r="L158" s="166">
        <f t="shared" si="16"/>
        <v>469676</v>
      </c>
      <c r="M158" s="147">
        <v>43352</v>
      </c>
      <c r="N158" s="147">
        <v>69101</v>
      </c>
      <c r="O158" s="147">
        <v>953</v>
      </c>
      <c r="P158" s="147">
        <v>333215</v>
      </c>
      <c r="Q158" s="147">
        <v>18744</v>
      </c>
      <c r="R158" s="147">
        <v>4311</v>
      </c>
      <c r="S158" s="171"/>
      <c r="T158" s="166">
        <f t="shared" si="17"/>
        <v>0</v>
      </c>
      <c r="U158" s="147"/>
      <c r="V158" s="147"/>
      <c r="W158" s="147"/>
      <c r="X158" s="147"/>
      <c r="Y158" s="147"/>
      <c r="Z158" s="147"/>
      <c r="AA158" s="171"/>
      <c r="AB158" s="179">
        <f t="shared" si="14"/>
        <v>4381149</v>
      </c>
      <c r="AC158" s="15"/>
    </row>
    <row r="159" spans="1:29" ht="13.15" customHeight="1" x14ac:dyDescent="0.3">
      <c r="A159" s="36"/>
      <c r="B159" s="34"/>
      <c r="C159" s="22" t="s">
        <v>43</v>
      </c>
      <c r="D159" s="166">
        <f t="shared" si="15"/>
        <v>3953571</v>
      </c>
      <c r="E159" s="147">
        <v>55955</v>
      </c>
      <c r="F159" s="147">
        <v>1397918</v>
      </c>
      <c r="G159" s="147">
        <v>182</v>
      </c>
      <c r="H159" s="147">
        <v>2375904</v>
      </c>
      <c r="I159" s="147">
        <v>7137</v>
      </c>
      <c r="J159" s="147">
        <v>116475</v>
      </c>
      <c r="K159" s="171"/>
      <c r="L159" s="166">
        <f t="shared" si="16"/>
        <v>469054</v>
      </c>
      <c r="M159" s="147">
        <v>41775</v>
      </c>
      <c r="N159" s="147">
        <v>68874</v>
      </c>
      <c r="O159" s="147">
        <v>951</v>
      </c>
      <c r="P159" s="147">
        <v>334197</v>
      </c>
      <c r="Q159" s="147">
        <v>18761</v>
      </c>
      <c r="R159" s="147">
        <v>4496</v>
      </c>
      <c r="S159" s="171"/>
      <c r="T159" s="166">
        <f t="shared" si="17"/>
        <v>0</v>
      </c>
      <c r="U159" s="147"/>
      <c r="V159" s="147"/>
      <c r="W159" s="147"/>
      <c r="X159" s="147"/>
      <c r="Y159" s="147"/>
      <c r="Z159" s="147"/>
      <c r="AA159" s="171"/>
      <c r="AB159" s="179">
        <f t="shared" si="14"/>
        <v>4422625</v>
      </c>
      <c r="AC159" s="15"/>
    </row>
    <row r="160" spans="1:29" ht="13.15" customHeight="1" x14ac:dyDescent="0.3">
      <c r="A160" s="36"/>
      <c r="B160" s="22"/>
      <c r="C160" s="22" t="s">
        <v>32</v>
      </c>
      <c r="D160" s="166">
        <f t="shared" si="15"/>
        <v>3971796</v>
      </c>
      <c r="E160" s="147">
        <v>52047</v>
      </c>
      <c r="F160" s="147">
        <v>1389421</v>
      </c>
      <c r="G160" s="147">
        <v>180</v>
      </c>
      <c r="H160" s="147">
        <v>2409327</v>
      </c>
      <c r="I160" s="147">
        <v>6597</v>
      </c>
      <c r="J160" s="147">
        <v>114224</v>
      </c>
      <c r="K160" s="171"/>
      <c r="L160" s="166">
        <f t="shared" si="16"/>
        <v>475301</v>
      </c>
      <c r="M160" s="147">
        <v>39991</v>
      </c>
      <c r="N160" s="147">
        <v>67175</v>
      </c>
      <c r="O160" s="147">
        <v>950</v>
      </c>
      <c r="P160" s="147">
        <v>343767</v>
      </c>
      <c r="Q160" s="147">
        <v>18775</v>
      </c>
      <c r="R160" s="147">
        <v>4643</v>
      </c>
      <c r="S160" s="171"/>
      <c r="T160" s="166">
        <f t="shared" si="17"/>
        <v>0</v>
      </c>
      <c r="U160" s="147"/>
      <c r="V160" s="147"/>
      <c r="W160" s="147"/>
      <c r="X160" s="147"/>
      <c r="Y160" s="147"/>
      <c r="Z160" s="147"/>
      <c r="AA160" s="171"/>
      <c r="AB160" s="179">
        <f t="shared" si="14"/>
        <v>4447097</v>
      </c>
      <c r="AC160" s="15"/>
    </row>
    <row r="161" spans="1:29" ht="13.15" customHeight="1" x14ac:dyDescent="0.3">
      <c r="A161" s="36"/>
      <c r="B161" s="34"/>
      <c r="C161" s="22" t="s">
        <v>33</v>
      </c>
      <c r="D161" s="166">
        <f t="shared" si="15"/>
        <v>3997821</v>
      </c>
      <c r="E161" s="147">
        <v>48845</v>
      </c>
      <c r="F161" s="147">
        <v>1372707</v>
      </c>
      <c r="G161" s="147">
        <v>180</v>
      </c>
      <c r="H161" s="147">
        <v>2452142</v>
      </c>
      <c r="I161" s="147">
        <v>5898</v>
      </c>
      <c r="J161" s="147">
        <v>118049</v>
      </c>
      <c r="K161" s="171"/>
      <c r="L161" s="166">
        <f t="shared" si="16"/>
        <v>478065</v>
      </c>
      <c r="M161" s="147">
        <v>38650</v>
      </c>
      <c r="N161" s="147">
        <v>65165</v>
      </c>
      <c r="O161" s="147">
        <v>946</v>
      </c>
      <c r="P161" s="147">
        <v>349914</v>
      </c>
      <c r="Q161" s="147">
        <v>18598</v>
      </c>
      <c r="R161" s="147">
        <v>4792</v>
      </c>
      <c r="S161" s="171"/>
      <c r="T161" s="166">
        <f t="shared" si="17"/>
        <v>0</v>
      </c>
      <c r="U161" s="147"/>
      <c r="V161" s="147"/>
      <c r="W161" s="147"/>
      <c r="X161" s="147"/>
      <c r="Y161" s="147"/>
      <c r="Z161" s="147"/>
      <c r="AA161" s="171"/>
      <c r="AB161" s="179">
        <f t="shared" si="14"/>
        <v>4475886</v>
      </c>
      <c r="AC161" s="15"/>
    </row>
    <row r="162" spans="1:29" ht="13.15" customHeight="1" x14ac:dyDescent="0.3">
      <c r="A162" s="36"/>
      <c r="B162" s="34"/>
      <c r="C162" s="22" t="s">
        <v>34</v>
      </c>
      <c r="D162" s="166">
        <f t="shared" si="15"/>
        <v>4000775</v>
      </c>
      <c r="E162" s="147">
        <v>46076</v>
      </c>
      <c r="F162" s="147">
        <v>1357310</v>
      </c>
      <c r="G162" s="147">
        <v>179</v>
      </c>
      <c r="H162" s="147">
        <v>2480903</v>
      </c>
      <c r="I162" s="147">
        <v>5387</v>
      </c>
      <c r="J162" s="147">
        <v>110920</v>
      </c>
      <c r="K162" s="171"/>
      <c r="L162" s="166">
        <f t="shared" si="16"/>
        <v>480399</v>
      </c>
      <c r="M162" s="147">
        <v>37273</v>
      </c>
      <c r="N162" s="147">
        <v>64310</v>
      </c>
      <c r="O162" s="147">
        <v>943</v>
      </c>
      <c r="P162" s="147">
        <v>354548</v>
      </c>
      <c r="Q162" s="147">
        <v>18465</v>
      </c>
      <c r="R162" s="147">
        <v>4860</v>
      </c>
      <c r="S162" s="171"/>
      <c r="T162" s="166">
        <f t="shared" si="17"/>
        <v>0</v>
      </c>
      <c r="U162" s="147"/>
      <c r="V162" s="147"/>
      <c r="W162" s="147"/>
      <c r="X162" s="147"/>
      <c r="Y162" s="147"/>
      <c r="Z162" s="147"/>
      <c r="AA162" s="171"/>
      <c r="AB162" s="179">
        <f t="shared" si="14"/>
        <v>4481174</v>
      </c>
      <c r="AC162" s="15"/>
    </row>
    <row r="163" spans="1:29" ht="13.15" customHeight="1" x14ac:dyDescent="0.3">
      <c r="A163" s="36"/>
      <c r="B163" s="22"/>
      <c r="C163" s="22" t="s">
        <v>35</v>
      </c>
      <c r="D163" s="166">
        <f t="shared" si="15"/>
        <v>4019989</v>
      </c>
      <c r="E163" s="147">
        <v>43270</v>
      </c>
      <c r="F163" s="147">
        <v>1345064</v>
      </c>
      <c r="G163" s="147">
        <v>179</v>
      </c>
      <c r="H163" s="147">
        <v>2517658</v>
      </c>
      <c r="I163" s="147">
        <v>4825</v>
      </c>
      <c r="J163" s="147">
        <v>108993</v>
      </c>
      <c r="K163" s="171"/>
      <c r="L163" s="166">
        <f t="shared" si="16"/>
        <v>483888</v>
      </c>
      <c r="M163" s="147">
        <v>36022</v>
      </c>
      <c r="N163" s="147">
        <v>62499</v>
      </c>
      <c r="O163" s="147">
        <v>943</v>
      </c>
      <c r="P163" s="147">
        <v>361137</v>
      </c>
      <c r="Q163" s="147">
        <v>18264</v>
      </c>
      <c r="R163" s="147">
        <v>5023</v>
      </c>
      <c r="S163" s="171"/>
      <c r="T163" s="166">
        <f t="shared" si="17"/>
        <v>0</v>
      </c>
      <c r="U163" s="147"/>
      <c r="V163" s="147"/>
      <c r="W163" s="147"/>
      <c r="X163" s="147"/>
      <c r="Y163" s="147"/>
      <c r="Z163" s="147"/>
      <c r="AA163" s="171"/>
      <c r="AB163" s="179">
        <f t="shared" si="14"/>
        <v>4503877</v>
      </c>
      <c r="AC163" s="15"/>
    </row>
    <row r="164" spans="1:29" ht="13.15" customHeight="1" x14ac:dyDescent="0.3">
      <c r="A164" s="36"/>
      <c r="B164" s="34"/>
      <c r="C164" s="22" t="s">
        <v>36</v>
      </c>
      <c r="D164" s="166">
        <f t="shared" si="15"/>
        <v>4036121</v>
      </c>
      <c r="E164" s="147">
        <v>42192</v>
      </c>
      <c r="F164" s="147">
        <v>1328855</v>
      </c>
      <c r="G164" s="147">
        <v>178</v>
      </c>
      <c r="H164" s="147">
        <v>2553595</v>
      </c>
      <c r="I164" s="147">
        <v>2743</v>
      </c>
      <c r="J164" s="147">
        <v>108558</v>
      </c>
      <c r="K164" s="171"/>
      <c r="L164" s="166">
        <f t="shared" si="16"/>
        <v>487911</v>
      </c>
      <c r="M164" s="147">
        <v>35546</v>
      </c>
      <c r="N164" s="147">
        <v>60973</v>
      </c>
      <c r="O164" s="147">
        <v>941</v>
      </c>
      <c r="P164" s="147">
        <v>367710</v>
      </c>
      <c r="Q164" s="147">
        <v>17574</v>
      </c>
      <c r="R164" s="147">
        <v>5167</v>
      </c>
      <c r="S164" s="171"/>
      <c r="T164" s="166">
        <f t="shared" si="17"/>
        <v>0</v>
      </c>
      <c r="U164" s="147"/>
      <c r="V164" s="147"/>
      <c r="W164" s="147"/>
      <c r="X164" s="147"/>
      <c r="Y164" s="147"/>
      <c r="Z164" s="147"/>
      <c r="AA164" s="171"/>
      <c r="AB164" s="179">
        <f t="shared" si="14"/>
        <v>4524032</v>
      </c>
      <c r="AC164" s="15"/>
    </row>
    <row r="165" spans="1:29" ht="13.15" customHeight="1" thickBot="1" x14ac:dyDescent="0.35">
      <c r="A165" s="36"/>
      <c r="B165" s="35"/>
      <c r="C165" s="27" t="s">
        <v>37</v>
      </c>
      <c r="D165" s="162">
        <f t="shared" si="15"/>
        <v>4078787</v>
      </c>
      <c r="E165" s="150">
        <v>39999</v>
      </c>
      <c r="F165" s="150">
        <v>1263958</v>
      </c>
      <c r="G165" s="150">
        <v>176</v>
      </c>
      <c r="H165" s="150">
        <v>2665923</v>
      </c>
      <c r="I165" s="150">
        <v>2672</v>
      </c>
      <c r="J165" s="150">
        <v>106059</v>
      </c>
      <c r="K165" s="172"/>
      <c r="L165" s="162">
        <f t="shared" si="16"/>
        <v>381425</v>
      </c>
      <c r="M165" s="150">
        <v>26813</v>
      </c>
      <c r="N165" s="150">
        <v>44324</v>
      </c>
      <c r="O165" s="150">
        <v>935</v>
      </c>
      <c r="P165" s="150">
        <v>287024</v>
      </c>
      <c r="Q165" s="150">
        <v>17417</v>
      </c>
      <c r="R165" s="150">
        <v>4912</v>
      </c>
      <c r="S165" s="172"/>
      <c r="T165" s="162">
        <f t="shared" si="17"/>
        <v>0</v>
      </c>
      <c r="U165" s="150"/>
      <c r="V165" s="150"/>
      <c r="W165" s="150"/>
      <c r="X165" s="150"/>
      <c r="Y165" s="150"/>
      <c r="Z165" s="150"/>
      <c r="AA165" s="172"/>
      <c r="AB165" s="355">
        <f t="shared" si="14"/>
        <v>4460212</v>
      </c>
      <c r="AC165" s="15"/>
    </row>
    <row r="166" spans="1:29" ht="13.15" customHeight="1" x14ac:dyDescent="0.3">
      <c r="A166" s="36"/>
      <c r="B166" s="21">
        <v>2023</v>
      </c>
      <c r="C166" s="21" t="s">
        <v>38</v>
      </c>
      <c r="D166" s="164">
        <f t="shared" si="15"/>
        <v>4046833</v>
      </c>
      <c r="E166" s="144">
        <v>38152</v>
      </c>
      <c r="F166" s="144">
        <v>1215687</v>
      </c>
      <c r="G166" s="144">
        <v>176</v>
      </c>
      <c r="H166" s="144">
        <v>2686991</v>
      </c>
      <c r="I166" s="144">
        <v>2675</v>
      </c>
      <c r="J166" s="144">
        <v>103152</v>
      </c>
      <c r="K166" s="170"/>
      <c r="L166" s="164">
        <f t="shared" si="16"/>
        <v>381144</v>
      </c>
      <c r="M166" s="144">
        <v>27031</v>
      </c>
      <c r="N166" s="144">
        <v>42403</v>
      </c>
      <c r="O166" s="144">
        <v>934</v>
      </c>
      <c r="P166" s="144">
        <v>288524</v>
      </c>
      <c r="Q166" s="144">
        <v>17322</v>
      </c>
      <c r="R166" s="144">
        <v>4930</v>
      </c>
      <c r="S166" s="170"/>
      <c r="T166" s="164">
        <f t="shared" si="17"/>
        <v>0</v>
      </c>
      <c r="U166" s="144"/>
      <c r="V166" s="144"/>
      <c r="W166" s="144"/>
      <c r="X166" s="144"/>
      <c r="Y166" s="144"/>
      <c r="Z166" s="144"/>
      <c r="AA166" s="170"/>
      <c r="AB166" s="178">
        <f t="shared" si="14"/>
        <v>4427977</v>
      </c>
      <c r="AC166" s="15"/>
    </row>
    <row r="167" spans="1:29" ht="13.15" customHeight="1" x14ac:dyDescent="0.3">
      <c r="A167" s="36"/>
      <c r="B167" s="34"/>
      <c r="C167" s="22" t="s">
        <v>39</v>
      </c>
      <c r="D167" s="166">
        <f t="shared" si="15"/>
        <v>4046727</v>
      </c>
      <c r="E167" s="147">
        <v>38079</v>
      </c>
      <c r="F167" s="147">
        <v>1200272</v>
      </c>
      <c r="G167" s="147">
        <v>175</v>
      </c>
      <c r="H167" s="147">
        <v>2703067</v>
      </c>
      <c r="I167" s="147">
        <v>2704</v>
      </c>
      <c r="J167" s="147">
        <v>102430</v>
      </c>
      <c r="K167" s="171"/>
      <c r="L167" s="166">
        <f t="shared" si="16"/>
        <v>381106</v>
      </c>
      <c r="M167" s="147">
        <v>26968</v>
      </c>
      <c r="N167" s="147">
        <v>41371</v>
      </c>
      <c r="O167" s="147">
        <v>930</v>
      </c>
      <c r="P167" s="147">
        <v>289226</v>
      </c>
      <c r="Q167" s="147">
        <v>17397</v>
      </c>
      <c r="R167" s="147">
        <v>5214</v>
      </c>
      <c r="S167" s="171"/>
      <c r="T167" s="166">
        <f t="shared" si="17"/>
        <v>0</v>
      </c>
      <c r="U167" s="147"/>
      <c r="V167" s="147"/>
      <c r="W167" s="147"/>
      <c r="X167" s="147"/>
      <c r="Y167" s="147"/>
      <c r="Z167" s="147"/>
      <c r="AA167" s="171"/>
      <c r="AB167" s="179">
        <f t="shared" si="14"/>
        <v>4427833</v>
      </c>
      <c r="AC167" s="15"/>
    </row>
    <row r="168" spans="1:29" ht="13.15" customHeight="1" x14ac:dyDescent="0.3">
      <c r="A168" s="36"/>
      <c r="B168" s="22"/>
      <c r="C168" s="22" t="s">
        <v>40</v>
      </c>
      <c r="D168" s="166">
        <f t="shared" si="15"/>
        <v>4093678</v>
      </c>
      <c r="E168" s="147">
        <v>43386</v>
      </c>
      <c r="F168" s="147">
        <v>1192393</v>
      </c>
      <c r="G168" s="147">
        <v>175</v>
      </c>
      <c r="H168" s="147">
        <v>2754328</v>
      </c>
      <c r="I168" s="147">
        <v>120</v>
      </c>
      <c r="J168" s="147">
        <v>103276</v>
      </c>
      <c r="K168" s="171"/>
      <c r="L168" s="166">
        <f t="shared" si="16"/>
        <v>379968</v>
      </c>
      <c r="M168" s="147">
        <v>25994</v>
      </c>
      <c r="N168" s="147">
        <v>41235</v>
      </c>
      <c r="O168" s="147">
        <v>926</v>
      </c>
      <c r="P168" s="147">
        <v>290135</v>
      </c>
      <c r="Q168" s="147">
        <v>16463</v>
      </c>
      <c r="R168" s="147">
        <v>5215</v>
      </c>
      <c r="S168" s="171"/>
      <c r="T168" s="166">
        <f t="shared" si="17"/>
        <v>0</v>
      </c>
      <c r="U168" s="147"/>
      <c r="V168" s="147"/>
      <c r="W168" s="147"/>
      <c r="X168" s="147"/>
      <c r="Y168" s="147"/>
      <c r="Z168" s="147"/>
      <c r="AA168" s="171"/>
      <c r="AB168" s="179">
        <f t="shared" si="14"/>
        <v>4473646</v>
      </c>
      <c r="AC168" s="15"/>
    </row>
    <row r="169" spans="1:29" ht="13.15" customHeight="1" x14ac:dyDescent="0.3">
      <c r="A169" s="36"/>
      <c r="B169" s="22"/>
      <c r="C169" s="22" t="s">
        <v>41</v>
      </c>
      <c r="D169" s="166">
        <f t="shared" si="15"/>
        <v>4080031</v>
      </c>
      <c r="E169" s="147">
        <v>39035</v>
      </c>
      <c r="F169" s="147">
        <v>1183716</v>
      </c>
      <c r="G169" s="147">
        <v>175</v>
      </c>
      <c r="H169" s="147">
        <v>2754724</v>
      </c>
      <c r="I169" s="147">
        <v>120</v>
      </c>
      <c r="J169" s="147">
        <v>102261</v>
      </c>
      <c r="K169" s="171"/>
      <c r="L169" s="166">
        <f t="shared" si="16"/>
        <v>392912</v>
      </c>
      <c r="M169" s="147">
        <v>25018</v>
      </c>
      <c r="N169" s="147">
        <v>40745</v>
      </c>
      <c r="O169" s="147">
        <v>924</v>
      </c>
      <c r="P169" s="147">
        <v>304534</v>
      </c>
      <c r="Q169" s="147">
        <v>16487</v>
      </c>
      <c r="R169" s="147">
        <v>5204</v>
      </c>
      <c r="S169" s="171"/>
      <c r="T169" s="166">
        <f t="shared" si="17"/>
        <v>0</v>
      </c>
      <c r="U169" s="147"/>
      <c r="V169" s="147"/>
      <c r="W169" s="147"/>
      <c r="X169" s="147"/>
      <c r="Y169" s="147"/>
      <c r="Z169" s="147"/>
      <c r="AA169" s="171"/>
      <c r="AB169" s="179">
        <f t="shared" si="14"/>
        <v>4472943</v>
      </c>
      <c r="AC169" s="15"/>
    </row>
    <row r="170" spans="1:29" ht="13.15" customHeight="1" x14ac:dyDescent="0.3">
      <c r="A170" s="36"/>
      <c r="B170" s="22"/>
      <c r="C170" s="22" t="s">
        <v>42</v>
      </c>
      <c r="D170" s="166">
        <f t="shared" si="15"/>
        <v>4019257</v>
      </c>
      <c r="E170" s="147">
        <v>35154</v>
      </c>
      <c r="F170" s="147">
        <v>1169551</v>
      </c>
      <c r="G170" s="147">
        <v>175</v>
      </c>
      <c r="H170" s="147">
        <v>2710168</v>
      </c>
      <c r="I170" s="147">
        <v>119</v>
      </c>
      <c r="J170" s="147">
        <v>104090</v>
      </c>
      <c r="K170" s="171"/>
      <c r="L170" s="166">
        <f t="shared" si="16"/>
        <v>443581</v>
      </c>
      <c r="M170" s="147">
        <v>26538</v>
      </c>
      <c r="N170" s="147">
        <v>39914</v>
      </c>
      <c r="O170" s="147">
        <v>923</v>
      </c>
      <c r="P170" s="147">
        <v>354339</v>
      </c>
      <c r="Q170" s="147">
        <v>16590</v>
      </c>
      <c r="R170" s="147">
        <v>5277</v>
      </c>
      <c r="S170" s="171"/>
      <c r="T170" s="166">
        <f t="shared" si="17"/>
        <v>0</v>
      </c>
      <c r="U170" s="147"/>
      <c r="V170" s="147"/>
      <c r="W170" s="147"/>
      <c r="X170" s="147"/>
      <c r="Y170" s="147"/>
      <c r="Z170" s="147"/>
      <c r="AA170" s="171"/>
      <c r="AB170" s="179">
        <f t="shared" si="14"/>
        <v>4462838</v>
      </c>
      <c r="AC170" s="15"/>
    </row>
    <row r="171" spans="1:29" ht="13.15" customHeight="1" x14ac:dyDescent="0.3">
      <c r="A171" s="36"/>
      <c r="B171" s="22"/>
      <c r="C171" s="22" t="s">
        <v>43</v>
      </c>
      <c r="D171" s="166">
        <f t="shared" si="15"/>
        <v>4013625</v>
      </c>
      <c r="E171" s="147">
        <v>34109</v>
      </c>
      <c r="F171" s="147">
        <v>1163823</v>
      </c>
      <c r="G171" s="147">
        <v>175</v>
      </c>
      <c r="H171" s="147">
        <v>2711921</v>
      </c>
      <c r="I171" s="147">
        <v>116</v>
      </c>
      <c r="J171" s="147">
        <v>103481</v>
      </c>
      <c r="K171" s="171"/>
      <c r="L171" s="166">
        <f t="shared" si="16"/>
        <v>446217</v>
      </c>
      <c r="M171" s="147">
        <v>24548</v>
      </c>
      <c r="N171" s="147">
        <v>39292</v>
      </c>
      <c r="O171" s="147">
        <v>923</v>
      </c>
      <c r="P171" s="147">
        <v>359359</v>
      </c>
      <c r="Q171" s="147">
        <v>16629</v>
      </c>
      <c r="R171" s="147">
        <v>5466</v>
      </c>
      <c r="S171" s="171"/>
      <c r="T171" s="166">
        <f t="shared" si="17"/>
        <v>0</v>
      </c>
      <c r="U171" s="147"/>
      <c r="V171" s="147"/>
      <c r="W171" s="147"/>
      <c r="X171" s="147"/>
      <c r="Y171" s="147"/>
      <c r="Z171" s="147"/>
      <c r="AA171" s="171"/>
      <c r="AB171" s="179">
        <f t="shared" si="14"/>
        <v>4459842</v>
      </c>
      <c r="AC171" s="15"/>
    </row>
    <row r="172" spans="1:29" ht="13.15" customHeight="1" x14ac:dyDescent="0.3">
      <c r="A172" s="36"/>
      <c r="B172" s="22"/>
      <c r="C172" s="22" t="s">
        <v>32</v>
      </c>
      <c r="D172" s="166">
        <f t="shared" si="15"/>
        <v>4197508</v>
      </c>
      <c r="E172" s="147">
        <v>30237</v>
      </c>
      <c r="F172" s="147">
        <v>1160570</v>
      </c>
      <c r="G172" s="147">
        <v>175</v>
      </c>
      <c r="H172" s="147">
        <v>2902653</v>
      </c>
      <c r="I172" s="147">
        <v>107</v>
      </c>
      <c r="J172" s="147">
        <v>103766</v>
      </c>
      <c r="K172" s="171"/>
      <c r="L172" s="166">
        <f t="shared" si="16"/>
        <v>264323</v>
      </c>
      <c r="M172" s="147">
        <v>25452</v>
      </c>
      <c r="N172" s="147">
        <v>39019</v>
      </c>
      <c r="O172" s="147">
        <v>919</v>
      </c>
      <c r="P172" s="147">
        <v>176720</v>
      </c>
      <c r="Q172" s="147">
        <v>16615</v>
      </c>
      <c r="R172" s="147">
        <v>5598</v>
      </c>
      <c r="S172" s="171"/>
      <c r="T172" s="166">
        <f t="shared" si="17"/>
        <v>0</v>
      </c>
      <c r="U172" s="147"/>
      <c r="V172" s="147"/>
      <c r="W172" s="147"/>
      <c r="X172" s="147"/>
      <c r="Y172" s="147"/>
      <c r="Z172" s="147"/>
      <c r="AA172" s="171"/>
      <c r="AB172" s="179">
        <f t="shared" si="14"/>
        <v>4461831</v>
      </c>
      <c r="AC172" s="15"/>
    </row>
    <row r="173" spans="1:29" ht="13.15" customHeight="1" x14ac:dyDescent="0.3">
      <c r="A173" s="36"/>
      <c r="B173" s="34"/>
      <c r="C173" s="22" t="s">
        <v>33</v>
      </c>
      <c r="D173" s="166">
        <f t="shared" si="15"/>
        <v>4238648</v>
      </c>
      <c r="E173" s="147">
        <v>27750</v>
      </c>
      <c r="F173" s="147">
        <v>1179787</v>
      </c>
      <c r="G173" s="147">
        <v>175</v>
      </c>
      <c r="H173" s="147">
        <v>2927871</v>
      </c>
      <c r="I173" s="147">
        <v>107</v>
      </c>
      <c r="J173" s="147">
        <v>102958</v>
      </c>
      <c r="K173" s="171"/>
      <c r="L173" s="166">
        <f t="shared" si="16"/>
        <v>265053</v>
      </c>
      <c r="M173" s="147">
        <v>24538</v>
      </c>
      <c r="N173" s="147">
        <v>40294</v>
      </c>
      <c r="O173" s="147">
        <v>917</v>
      </c>
      <c r="P173" s="147">
        <v>177402</v>
      </c>
      <c r="Q173" s="147">
        <v>16173</v>
      </c>
      <c r="R173" s="147">
        <v>5729</v>
      </c>
      <c r="S173" s="171"/>
      <c r="T173" s="166">
        <f t="shared" si="17"/>
        <v>0</v>
      </c>
      <c r="U173" s="147"/>
      <c r="V173" s="147"/>
      <c r="W173" s="147"/>
      <c r="X173" s="147"/>
      <c r="Y173" s="147"/>
      <c r="Z173" s="147"/>
      <c r="AA173" s="171"/>
      <c r="AB173" s="179">
        <f t="shared" si="14"/>
        <v>4503701</v>
      </c>
      <c r="AC173" s="15"/>
    </row>
    <row r="174" spans="1:29" ht="13.15" customHeight="1" x14ac:dyDescent="0.3">
      <c r="A174" s="36"/>
      <c r="B174" s="22"/>
      <c r="C174" s="22" t="s">
        <v>34</v>
      </c>
      <c r="D174" s="166">
        <f t="shared" si="15"/>
        <v>4241058</v>
      </c>
      <c r="E174" s="147">
        <v>25879</v>
      </c>
      <c r="F174" s="147">
        <v>1178524</v>
      </c>
      <c r="G174" s="147">
        <v>175</v>
      </c>
      <c r="H174" s="147">
        <v>2933566</v>
      </c>
      <c r="I174" s="147">
        <v>106</v>
      </c>
      <c r="J174" s="147">
        <v>102808</v>
      </c>
      <c r="K174" s="171"/>
      <c r="L174" s="166">
        <f t="shared" si="16"/>
        <v>266211</v>
      </c>
      <c r="M174" s="147">
        <v>23874</v>
      </c>
      <c r="N174" s="147">
        <v>40733</v>
      </c>
      <c r="O174" s="147">
        <v>915</v>
      </c>
      <c r="P174" s="147">
        <v>178218</v>
      </c>
      <c r="Q174" s="147">
        <v>16654</v>
      </c>
      <c r="R174" s="147">
        <v>5817</v>
      </c>
      <c r="S174" s="171"/>
      <c r="T174" s="166">
        <f t="shared" si="17"/>
        <v>0</v>
      </c>
      <c r="U174" s="147"/>
      <c r="V174" s="147"/>
      <c r="W174" s="147"/>
      <c r="X174" s="147"/>
      <c r="Y174" s="147"/>
      <c r="Z174" s="147"/>
      <c r="AA174" s="171"/>
      <c r="AB174" s="179">
        <f t="shared" si="14"/>
        <v>4507269</v>
      </c>
      <c r="AC174" s="15"/>
    </row>
    <row r="175" spans="1:29" ht="13.15" customHeight="1" x14ac:dyDescent="0.3">
      <c r="A175" s="36"/>
      <c r="B175" s="22"/>
      <c r="C175" s="22" t="s">
        <v>35</v>
      </c>
      <c r="D175" s="166">
        <f t="shared" si="15"/>
        <v>4254140</v>
      </c>
      <c r="E175" s="147">
        <v>23501</v>
      </c>
      <c r="F175" s="147">
        <v>1179745</v>
      </c>
      <c r="G175" s="147">
        <v>175</v>
      </c>
      <c r="H175" s="147">
        <v>2947840</v>
      </c>
      <c r="I175" s="147">
        <v>106</v>
      </c>
      <c r="J175" s="147">
        <v>102773</v>
      </c>
      <c r="K175" s="171"/>
      <c r="L175" s="166">
        <f t="shared" si="16"/>
        <v>266821</v>
      </c>
      <c r="M175" s="147">
        <v>22987</v>
      </c>
      <c r="N175" s="147">
        <v>41277</v>
      </c>
      <c r="O175" s="147">
        <v>910</v>
      </c>
      <c r="P175" s="147">
        <v>178802</v>
      </c>
      <c r="Q175" s="147">
        <v>16670</v>
      </c>
      <c r="R175" s="147">
        <v>6175</v>
      </c>
      <c r="S175" s="171"/>
      <c r="T175" s="166">
        <f t="shared" si="17"/>
        <v>0</v>
      </c>
      <c r="U175" s="147"/>
      <c r="V175" s="147"/>
      <c r="W175" s="147"/>
      <c r="X175" s="147"/>
      <c r="Y175" s="147"/>
      <c r="Z175" s="147"/>
      <c r="AA175" s="171"/>
      <c r="AB175" s="179">
        <f t="shared" si="14"/>
        <v>4520961</v>
      </c>
      <c r="AC175" s="15"/>
    </row>
    <row r="176" spans="1:29" ht="13.15" customHeight="1" x14ac:dyDescent="0.3">
      <c r="A176" s="36"/>
      <c r="B176" s="22"/>
      <c r="C176" s="22" t="s">
        <v>36</v>
      </c>
      <c r="D176" s="166">
        <f t="shared" si="15"/>
        <v>4256238</v>
      </c>
      <c r="E176" s="147">
        <v>20068</v>
      </c>
      <c r="F176" s="147">
        <v>1176274</v>
      </c>
      <c r="G176" s="147">
        <v>175</v>
      </c>
      <c r="H176" s="147">
        <v>2956000</v>
      </c>
      <c r="I176" s="147">
        <v>1213</v>
      </c>
      <c r="J176" s="147">
        <v>102508</v>
      </c>
      <c r="K176" s="171"/>
      <c r="L176" s="166">
        <f t="shared" si="16"/>
        <v>267289</v>
      </c>
      <c r="M176" s="147">
        <v>21664</v>
      </c>
      <c r="N176" s="147">
        <v>42002</v>
      </c>
      <c r="O176" s="147">
        <v>909</v>
      </c>
      <c r="P176" s="147">
        <v>179588</v>
      </c>
      <c r="Q176" s="147">
        <v>16719</v>
      </c>
      <c r="R176" s="147">
        <v>6407</v>
      </c>
      <c r="S176" s="171"/>
      <c r="T176" s="166">
        <f t="shared" si="17"/>
        <v>0</v>
      </c>
      <c r="U176" s="147"/>
      <c r="V176" s="147"/>
      <c r="W176" s="147"/>
      <c r="X176" s="147"/>
      <c r="Y176" s="147"/>
      <c r="Z176" s="147"/>
      <c r="AA176" s="171"/>
      <c r="AB176" s="179">
        <f t="shared" si="14"/>
        <v>4523527</v>
      </c>
      <c r="AC176" s="15"/>
    </row>
    <row r="177" spans="1:29" ht="13.15" customHeight="1" thickBot="1" x14ac:dyDescent="0.35">
      <c r="A177" s="36"/>
      <c r="B177" s="27"/>
      <c r="C177" s="27" t="s">
        <v>37</v>
      </c>
      <c r="D177" s="162">
        <f t="shared" si="15"/>
        <v>4258345</v>
      </c>
      <c r="E177" s="150">
        <v>17702</v>
      </c>
      <c r="F177" s="150">
        <v>1174607</v>
      </c>
      <c r="G177" s="150">
        <v>175</v>
      </c>
      <c r="H177" s="150">
        <v>2960719</v>
      </c>
      <c r="I177" s="150">
        <v>1235</v>
      </c>
      <c r="J177" s="150">
        <v>103907</v>
      </c>
      <c r="K177" s="172"/>
      <c r="L177" s="162">
        <f t="shared" si="16"/>
        <v>266234</v>
      </c>
      <c r="M177" s="150">
        <v>20549</v>
      </c>
      <c r="N177" s="150">
        <v>42309</v>
      </c>
      <c r="O177" s="150">
        <v>907</v>
      </c>
      <c r="P177" s="150">
        <v>178955</v>
      </c>
      <c r="Q177" s="150">
        <v>16744</v>
      </c>
      <c r="R177" s="150">
        <v>6770</v>
      </c>
      <c r="S177" s="172"/>
      <c r="T177" s="162">
        <f t="shared" si="17"/>
        <v>0</v>
      </c>
      <c r="U177" s="150"/>
      <c r="V177" s="150"/>
      <c r="W177" s="150"/>
      <c r="X177" s="150"/>
      <c r="Y177" s="150"/>
      <c r="Z177" s="150"/>
      <c r="AA177" s="172"/>
      <c r="AB177" s="355">
        <f t="shared" si="14"/>
        <v>4524579</v>
      </c>
      <c r="AC177" s="15"/>
    </row>
    <row r="178" spans="1:29" ht="13.15" customHeight="1" x14ac:dyDescent="0.3">
      <c r="A178" s="36"/>
      <c r="B178" s="21">
        <v>2024</v>
      </c>
      <c r="C178" s="21" t="s">
        <v>38</v>
      </c>
      <c r="D178" s="164">
        <f t="shared" si="15"/>
        <v>4261202</v>
      </c>
      <c r="E178" s="144">
        <v>15355</v>
      </c>
      <c r="F178" s="144">
        <v>1173543</v>
      </c>
      <c r="G178" s="144">
        <v>175</v>
      </c>
      <c r="H178" s="144">
        <v>2965365</v>
      </c>
      <c r="I178" s="144">
        <v>1155</v>
      </c>
      <c r="J178" s="144">
        <v>105609</v>
      </c>
      <c r="K178" s="170"/>
      <c r="L178" s="164">
        <f t="shared" si="16"/>
        <v>267119</v>
      </c>
      <c r="M178" s="144">
        <v>19413</v>
      </c>
      <c r="N178" s="144">
        <v>42602</v>
      </c>
      <c r="O178" s="144">
        <v>876</v>
      </c>
      <c r="P178" s="144">
        <v>180730</v>
      </c>
      <c r="Q178" s="144">
        <v>16737</v>
      </c>
      <c r="R178" s="144">
        <v>6761</v>
      </c>
      <c r="S178" s="170"/>
      <c r="T178" s="164">
        <f t="shared" si="17"/>
        <v>0</v>
      </c>
      <c r="U178" s="144"/>
      <c r="V178" s="144"/>
      <c r="W178" s="144"/>
      <c r="X178" s="144"/>
      <c r="Y178" s="144"/>
      <c r="Z178" s="144"/>
      <c r="AA178" s="170"/>
      <c r="AB178" s="178">
        <f t="shared" si="14"/>
        <v>4528321</v>
      </c>
      <c r="AC178" s="15"/>
    </row>
    <row r="179" spans="1:29" ht="13.15" customHeight="1" x14ac:dyDescent="0.3">
      <c r="A179" s="36"/>
      <c r="B179" s="22"/>
      <c r="C179" s="22" t="s">
        <v>39</v>
      </c>
      <c r="D179" s="166">
        <f t="shared" si="15"/>
        <v>4256023</v>
      </c>
      <c r="E179" s="147">
        <v>13836</v>
      </c>
      <c r="F179" s="147">
        <v>1169513</v>
      </c>
      <c r="G179" s="147">
        <v>175</v>
      </c>
      <c r="H179" s="147">
        <v>2964495</v>
      </c>
      <c r="I179" s="147">
        <v>1128</v>
      </c>
      <c r="J179" s="147">
        <v>106876</v>
      </c>
      <c r="K179" s="171"/>
      <c r="L179" s="166">
        <f t="shared" si="16"/>
        <v>266699</v>
      </c>
      <c r="M179" s="147">
        <v>18687</v>
      </c>
      <c r="N179" s="147">
        <v>42771</v>
      </c>
      <c r="O179" s="147">
        <v>782</v>
      </c>
      <c r="P179" s="147">
        <v>180834</v>
      </c>
      <c r="Q179" s="147">
        <v>16761</v>
      </c>
      <c r="R179" s="147">
        <v>6864</v>
      </c>
      <c r="S179" s="171"/>
      <c r="T179" s="166">
        <f t="shared" si="17"/>
        <v>0</v>
      </c>
      <c r="U179" s="147"/>
      <c r="V179" s="147"/>
      <c r="W179" s="147"/>
      <c r="X179" s="147"/>
      <c r="Y179" s="147"/>
      <c r="Z179" s="147"/>
      <c r="AA179" s="171"/>
      <c r="AB179" s="179">
        <f t="shared" si="14"/>
        <v>4522722</v>
      </c>
      <c r="AC179" s="15"/>
    </row>
    <row r="180" spans="1:29" ht="13.15" customHeight="1" x14ac:dyDescent="0.3">
      <c r="A180" s="36"/>
      <c r="B180" s="22"/>
      <c r="C180" s="22" t="s">
        <v>40</v>
      </c>
      <c r="D180" s="166">
        <f t="shared" si="15"/>
        <v>4281095</v>
      </c>
      <c r="E180" s="147">
        <v>12802</v>
      </c>
      <c r="F180" s="147">
        <v>1169683</v>
      </c>
      <c r="G180" s="147">
        <v>175</v>
      </c>
      <c r="H180" s="147">
        <v>2988587</v>
      </c>
      <c r="I180" s="147">
        <v>1098</v>
      </c>
      <c r="J180" s="147">
        <v>108750</v>
      </c>
      <c r="K180" s="171"/>
      <c r="L180" s="166">
        <f t="shared" si="16"/>
        <v>266964</v>
      </c>
      <c r="M180" s="147">
        <v>18299</v>
      </c>
      <c r="N180" s="147">
        <v>42782</v>
      </c>
      <c r="O180" s="147">
        <v>874</v>
      </c>
      <c r="P180" s="147">
        <v>181128</v>
      </c>
      <c r="Q180" s="147">
        <v>16748</v>
      </c>
      <c r="R180" s="147">
        <v>7133</v>
      </c>
      <c r="S180" s="171"/>
      <c r="T180" s="166">
        <f t="shared" si="17"/>
        <v>0</v>
      </c>
      <c r="U180" s="147"/>
      <c r="V180" s="147"/>
      <c r="W180" s="147"/>
      <c r="X180" s="147"/>
      <c r="Y180" s="147"/>
      <c r="Z180" s="147"/>
      <c r="AA180" s="171"/>
      <c r="AB180" s="179">
        <f t="shared" si="14"/>
        <v>4548059</v>
      </c>
      <c r="AC180" s="15"/>
    </row>
    <row r="181" spans="1:29" ht="13.15" customHeight="1" x14ac:dyDescent="0.3">
      <c r="A181" s="36"/>
      <c r="B181" s="22"/>
      <c r="C181" s="22" t="s">
        <v>41</v>
      </c>
      <c r="D181" s="166">
        <f t="shared" si="15"/>
        <v>4308856</v>
      </c>
      <c r="E181" s="147">
        <v>11890</v>
      </c>
      <c r="F181" s="147">
        <v>1172661</v>
      </c>
      <c r="G181" s="147">
        <v>175</v>
      </c>
      <c r="H181" s="147">
        <v>3014425</v>
      </c>
      <c r="I181" s="147">
        <v>1079</v>
      </c>
      <c r="J181" s="147">
        <v>108626</v>
      </c>
      <c r="K181" s="171"/>
      <c r="L181" s="166">
        <f t="shared" si="16"/>
        <v>268881</v>
      </c>
      <c r="M181" s="147">
        <v>18068</v>
      </c>
      <c r="N181" s="147">
        <v>42695</v>
      </c>
      <c r="O181" s="147">
        <v>872</v>
      </c>
      <c r="P181" s="147">
        <v>183164</v>
      </c>
      <c r="Q181" s="147">
        <v>16758</v>
      </c>
      <c r="R181" s="147">
        <v>7324</v>
      </c>
      <c r="S181" s="171"/>
      <c r="T181" s="166">
        <f t="shared" si="17"/>
        <v>0</v>
      </c>
      <c r="U181" s="147"/>
      <c r="V181" s="147"/>
      <c r="W181" s="147"/>
      <c r="X181" s="147"/>
      <c r="Y181" s="147"/>
      <c r="Z181" s="147"/>
      <c r="AA181" s="171"/>
      <c r="AB181" s="179">
        <f t="shared" si="14"/>
        <v>4577737</v>
      </c>
      <c r="AC181" s="15"/>
    </row>
    <row r="182" spans="1:29" ht="13.15" customHeight="1" x14ac:dyDescent="0.3">
      <c r="A182" s="36"/>
      <c r="B182" s="22"/>
      <c r="C182" s="22" t="s">
        <v>42</v>
      </c>
      <c r="D182" s="166">
        <f t="shared" si="15"/>
        <v>4327212</v>
      </c>
      <c r="E182" s="147">
        <v>11016</v>
      </c>
      <c r="F182" s="147">
        <v>1173249</v>
      </c>
      <c r="G182" s="147">
        <v>175</v>
      </c>
      <c r="H182" s="147">
        <v>3032746</v>
      </c>
      <c r="I182" s="147">
        <v>1048</v>
      </c>
      <c r="J182" s="147">
        <v>108978</v>
      </c>
      <c r="K182" s="171"/>
      <c r="L182" s="166">
        <f t="shared" si="16"/>
        <v>269077</v>
      </c>
      <c r="M182" s="147">
        <v>17582</v>
      </c>
      <c r="N182" s="147">
        <v>42854</v>
      </c>
      <c r="O182" s="147">
        <v>870</v>
      </c>
      <c r="P182" s="147">
        <v>183834</v>
      </c>
      <c r="Q182" s="147">
        <v>16765</v>
      </c>
      <c r="R182" s="147">
        <v>7172</v>
      </c>
      <c r="S182" s="171"/>
      <c r="T182" s="166">
        <f t="shared" si="17"/>
        <v>0</v>
      </c>
      <c r="U182" s="147"/>
      <c r="V182" s="147"/>
      <c r="W182" s="147"/>
      <c r="X182" s="147"/>
      <c r="Y182" s="147"/>
      <c r="Z182" s="147"/>
      <c r="AA182" s="171"/>
      <c r="AB182" s="179">
        <f t="shared" si="14"/>
        <v>4596289</v>
      </c>
      <c r="AC182" s="15"/>
    </row>
    <row r="183" spans="1:29" ht="13.15" customHeight="1" x14ac:dyDescent="0.3">
      <c r="A183" s="36"/>
      <c r="B183" s="22"/>
      <c r="C183" s="22" t="s">
        <v>43</v>
      </c>
      <c r="D183" s="166">
        <f t="shared" si="15"/>
        <v>4340979</v>
      </c>
      <c r="E183" s="147">
        <v>10534</v>
      </c>
      <c r="F183" s="147">
        <v>1172418</v>
      </c>
      <c r="G183" s="147">
        <v>175</v>
      </c>
      <c r="H183" s="147">
        <v>3047066</v>
      </c>
      <c r="I183" s="147">
        <v>1030</v>
      </c>
      <c r="J183" s="147">
        <v>109756</v>
      </c>
      <c r="K183" s="171"/>
      <c r="L183" s="166">
        <f t="shared" si="16"/>
        <v>269861</v>
      </c>
      <c r="M183" s="147">
        <v>17514</v>
      </c>
      <c r="N183" s="147">
        <v>42724</v>
      </c>
      <c r="O183" s="147">
        <v>864</v>
      </c>
      <c r="P183" s="147">
        <v>184284</v>
      </c>
      <c r="Q183" s="147">
        <v>16755</v>
      </c>
      <c r="R183" s="147">
        <v>7720</v>
      </c>
      <c r="S183" s="171"/>
      <c r="T183" s="166">
        <f t="shared" si="17"/>
        <v>0</v>
      </c>
      <c r="U183" s="147"/>
      <c r="V183" s="147"/>
      <c r="W183" s="147"/>
      <c r="X183" s="147"/>
      <c r="Y183" s="147"/>
      <c r="Z183" s="147"/>
      <c r="AA183" s="171"/>
      <c r="AB183" s="179">
        <f t="shared" si="14"/>
        <v>4610840</v>
      </c>
      <c r="AC183" s="15"/>
    </row>
    <row r="184" spans="1:29" ht="13.15" customHeight="1" x14ac:dyDescent="0.3">
      <c r="A184" s="36"/>
      <c r="B184" s="22"/>
      <c r="C184" s="22" t="s">
        <v>32</v>
      </c>
      <c r="D184" s="166">
        <f t="shared" si="15"/>
        <v>4349454</v>
      </c>
      <c r="E184" s="147">
        <v>10159</v>
      </c>
      <c r="F184" s="147">
        <v>1161883</v>
      </c>
      <c r="G184" s="147">
        <v>175</v>
      </c>
      <c r="H184" s="147">
        <v>3066300</v>
      </c>
      <c r="I184" s="147">
        <v>1698</v>
      </c>
      <c r="J184" s="147">
        <v>109239</v>
      </c>
      <c r="K184" s="171"/>
      <c r="L184" s="166">
        <f t="shared" si="16"/>
        <v>270606</v>
      </c>
      <c r="M184" s="147">
        <v>17128</v>
      </c>
      <c r="N184" s="147">
        <v>42337</v>
      </c>
      <c r="O184" s="147">
        <v>861</v>
      </c>
      <c r="P184" s="147">
        <v>185465</v>
      </c>
      <c r="Q184" s="147">
        <v>16955</v>
      </c>
      <c r="R184" s="147">
        <v>7860</v>
      </c>
      <c r="S184" s="171"/>
      <c r="T184" s="166">
        <f t="shared" si="17"/>
        <v>0</v>
      </c>
      <c r="U184" s="147"/>
      <c r="V184" s="147"/>
      <c r="W184" s="147"/>
      <c r="X184" s="147"/>
      <c r="Y184" s="147"/>
      <c r="Z184" s="147"/>
      <c r="AA184" s="171"/>
      <c r="AB184" s="179">
        <f t="shared" si="14"/>
        <v>4620060</v>
      </c>
      <c r="AC184" s="15"/>
    </row>
    <row r="185" spans="1:29" ht="13.15" customHeight="1" x14ac:dyDescent="0.3">
      <c r="A185" s="36"/>
      <c r="B185" s="22"/>
      <c r="C185" s="22" t="s">
        <v>33</v>
      </c>
      <c r="D185" s="166">
        <f t="shared" si="15"/>
        <v>4375130</v>
      </c>
      <c r="E185" s="147">
        <v>9662</v>
      </c>
      <c r="F185" s="147">
        <v>1155165</v>
      </c>
      <c r="G185" s="147">
        <v>175</v>
      </c>
      <c r="H185" s="147">
        <v>3096963</v>
      </c>
      <c r="I185" s="147">
        <v>1256</v>
      </c>
      <c r="J185" s="147">
        <v>111909</v>
      </c>
      <c r="K185" s="171"/>
      <c r="L185" s="166">
        <f t="shared" si="16"/>
        <v>270649</v>
      </c>
      <c r="M185" s="147">
        <v>16853</v>
      </c>
      <c r="N185" s="147">
        <v>42238</v>
      </c>
      <c r="O185" s="147">
        <v>861</v>
      </c>
      <c r="P185" s="147">
        <v>185679</v>
      </c>
      <c r="Q185" s="147">
        <v>16729</v>
      </c>
      <c r="R185" s="147">
        <v>8289</v>
      </c>
      <c r="S185" s="171"/>
      <c r="T185" s="166">
        <f t="shared" si="17"/>
        <v>0</v>
      </c>
      <c r="U185" s="147"/>
      <c r="V185" s="147"/>
      <c r="W185" s="147"/>
      <c r="X185" s="147"/>
      <c r="Y185" s="147"/>
      <c r="Z185" s="147"/>
      <c r="AA185" s="171"/>
      <c r="AB185" s="179">
        <f t="shared" si="14"/>
        <v>4645779</v>
      </c>
      <c r="AC185" s="15"/>
    </row>
    <row r="186" spans="1:29" ht="13.15" customHeight="1" x14ac:dyDescent="0.3">
      <c r="A186" s="36"/>
      <c r="B186" s="22"/>
      <c r="C186" s="22" t="s">
        <v>34</v>
      </c>
      <c r="D186" s="166">
        <f t="shared" si="15"/>
        <v>4379708</v>
      </c>
      <c r="E186" s="147">
        <v>9128</v>
      </c>
      <c r="F186" s="147">
        <v>1143063</v>
      </c>
      <c r="G186" s="147">
        <v>175</v>
      </c>
      <c r="H186" s="147">
        <v>3114104</v>
      </c>
      <c r="I186" s="147">
        <v>1028</v>
      </c>
      <c r="J186" s="147">
        <v>112210</v>
      </c>
      <c r="K186" s="171"/>
      <c r="L186" s="166">
        <f t="shared" si="16"/>
        <v>271283</v>
      </c>
      <c r="M186" s="147">
        <v>16468</v>
      </c>
      <c r="N186" s="147">
        <v>42007</v>
      </c>
      <c r="O186" s="147">
        <v>434</v>
      </c>
      <c r="P186" s="147">
        <v>185797</v>
      </c>
      <c r="Q186" s="147">
        <v>16730</v>
      </c>
      <c r="R186" s="147">
        <v>9847</v>
      </c>
      <c r="S186" s="171"/>
      <c r="T186" s="166">
        <f t="shared" si="17"/>
        <v>0</v>
      </c>
      <c r="U186" s="147"/>
      <c r="V186" s="147"/>
      <c r="W186" s="147"/>
      <c r="X186" s="147"/>
      <c r="Y186" s="147"/>
      <c r="Z186" s="147"/>
      <c r="AA186" s="171"/>
      <c r="AB186" s="179">
        <f t="shared" si="14"/>
        <v>4650991</v>
      </c>
      <c r="AC186" s="15"/>
    </row>
    <row r="187" spans="1:29" ht="13.15" customHeight="1" x14ac:dyDescent="0.3">
      <c r="A187" s="36"/>
      <c r="B187" s="22"/>
      <c r="C187" s="22" t="s">
        <v>35</v>
      </c>
      <c r="D187" s="166">
        <f t="shared" si="15"/>
        <v>4394110</v>
      </c>
      <c r="E187" s="147">
        <v>6139</v>
      </c>
      <c r="F187" s="147">
        <v>1134431</v>
      </c>
      <c r="G187" s="147">
        <v>171</v>
      </c>
      <c r="H187" s="147">
        <v>3139189</v>
      </c>
      <c r="I187" s="147">
        <v>885</v>
      </c>
      <c r="J187" s="147">
        <v>113295</v>
      </c>
      <c r="K187" s="171"/>
      <c r="L187" s="166">
        <f t="shared" si="16"/>
        <v>272012</v>
      </c>
      <c r="M187" s="147">
        <v>9349</v>
      </c>
      <c r="N187" s="147">
        <v>41687</v>
      </c>
      <c r="O187" s="147">
        <v>66</v>
      </c>
      <c r="P187" s="147">
        <v>206856</v>
      </c>
      <c r="Q187" s="147">
        <v>5017</v>
      </c>
      <c r="R187" s="147">
        <v>9037</v>
      </c>
      <c r="S187" s="171"/>
      <c r="T187" s="166">
        <f t="shared" si="17"/>
        <v>0</v>
      </c>
      <c r="U187" s="147"/>
      <c r="V187" s="147"/>
      <c r="W187" s="147"/>
      <c r="X187" s="147"/>
      <c r="Y187" s="147"/>
      <c r="Z187" s="147"/>
      <c r="AA187" s="171"/>
      <c r="AB187" s="179">
        <f t="shared" si="14"/>
        <v>4666122</v>
      </c>
      <c r="AC187" s="15"/>
    </row>
    <row r="188" spans="1:29" ht="13.15" customHeight="1" x14ac:dyDescent="0.3">
      <c r="A188" s="36"/>
      <c r="B188" s="22"/>
      <c r="C188" s="22" t="s">
        <v>36</v>
      </c>
      <c r="D188" s="166">
        <f t="shared" si="15"/>
        <v>4395247</v>
      </c>
      <c r="E188" s="147">
        <v>5568</v>
      </c>
      <c r="F188" s="147">
        <v>1117309</v>
      </c>
      <c r="G188" s="147">
        <v>171</v>
      </c>
      <c r="H188" s="147">
        <v>3158379</v>
      </c>
      <c r="I188" s="147">
        <v>964</v>
      </c>
      <c r="J188" s="147">
        <v>112856</v>
      </c>
      <c r="K188" s="171"/>
      <c r="L188" s="166">
        <f t="shared" si="16"/>
        <v>269704</v>
      </c>
      <c r="M188" s="147">
        <v>9205</v>
      </c>
      <c r="N188" s="147">
        <v>38597</v>
      </c>
      <c r="O188" s="147">
        <v>67</v>
      </c>
      <c r="P188" s="147">
        <v>206881</v>
      </c>
      <c r="Q188" s="147">
        <v>5016</v>
      </c>
      <c r="R188" s="147">
        <v>9938</v>
      </c>
      <c r="S188" s="171"/>
      <c r="T188" s="166">
        <f t="shared" si="17"/>
        <v>0</v>
      </c>
      <c r="U188" s="147"/>
      <c r="V188" s="147"/>
      <c r="W188" s="147"/>
      <c r="X188" s="147"/>
      <c r="Y188" s="147"/>
      <c r="Z188" s="147"/>
      <c r="AA188" s="171"/>
      <c r="AB188" s="179">
        <f t="shared" si="14"/>
        <v>4664951</v>
      </c>
      <c r="AC188" s="15"/>
    </row>
    <row r="189" spans="1:29" ht="13.15" customHeight="1" thickBot="1" x14ac:dyDescent="0.35">
      <c r="A189" s="36"/>
      <c r="B189" s="27"/>
      <c r="C189" s="27" t="s">
        <v>37</v>
      </c>
      <c r="D189" s="162">
        <f t="shared" si="15"/>
        <v>4418918</v>
      </c>
      <c r="E189" s="150">
        <v>5082</v>
      </c>
      <c r="F189" s="150">
        <v>1109260</v>
      </c>
      <c r="G189" s="150">
        <v>171</v>
      </c>
      <c r="H189" s="150">
        <v>3191064</v>
      </c>
      <c r="I189" s="150">
        <v>847</v>
      </c>
      <c r="J189" s="150">
        <v>112494</v>
      </c>
      <c r="K189" s="172"/>
      <c r="L189" s="162">
        <f t="shared" si="16"/>
        <v>271973</v>
      </c>
      <c r="M189" s="150">
        <v>9107</v>
      </c>
      <c r="N189" s="150">
        <v>40593</v>
      </c>
      <c r="O189" s="150">
        <v>67</v>
      </c>
      <c r="P189" s="150">
        <v>206948</v>
      </c>
      <c r="Q189" s="150">
        <v>4998</v>
      </c>
      <c r="R189" s="150">
        <v>10260</v>
      </c>
      <c r="S189" s="172"/>
      <c r="T189" s="162">
        <f t="shared" si="17"/>
        <v>0</v>
      </c>
      <c r="U189" s="150"/>
      <c r="V189" s="150"/>
      <c r="W189" s="150"/>
      <c r="X189" s="150"/>
      <c r="Y189" s="150"/>
      <c r="Z189" s="150"/>
      <c r="AA189" s="172"/>
      <c r="AB189" s="355">
        <f t="shared" si="14"/>
        <v>4690891</v>
      </c>
      <c r="AC189" s="15"/>
    </row>
    <row r="190" spans="1:29" ht="13.15" customHeight="1" x14ac:dyDescent="0.3">
      <c r="A190" s="36"/>
      <c r="B190" s="21">
        <v>2025</v>
      </c>
      <c r="C190" s="21" t="s">
        <v>38</v>
      </c>
      <c r="D190" s="164">
        <f t="shared" si="15"/>
        <v>4405950</v>
      </c>
      <c r="E190" s="144">
        <v>4284</v>
      </c>
      <c r="F190" s="144">
        <v>1088715</v>
      </c>
      <c r="G190" s="144">
        <v>171</v>
      </c>
      <c r="H190" s="144">
        <v>3197023</v>
      </c>
      <c r="I190" s="144">
        <v>811</v>
      </c>
      <c r="J190" s="144">
        <v>114946</v>
      </c>
      <c r="K190" s="170"/>
      <c r="L190" s="164">
        <f t="shared" si="16"/>
        <v>270018</v>
      </c>
      <c r="M190" s="144">
        <v>8981</v>
      </c>
      <c r="N190" s="144">
        <v>39698</v>
      </c>
      <c r="O190" s="144">
        <v>69</v>
      </c>
      <c r="P190" s="144">
        <v>205706</v>
      </c>
      <c r="Q190" s="144">
        <v>5001</v>
      </c>
      <c r="R190" s="144">
        <v>10563</v>
      </c>
      <c r="S190" s="170"/>
      <c r="T190" s="164">
        <f t="shared" si="17"/>
        <v>0</v>
      </c>
      <c r="U190" s="144"/>
      <c r="V190" s="144"/>
      <c r="W190" s="144"/>
      <c r="X190" s="144"/>
      <c r="Y190" s="144"/>
      <c r="Z190" s="144"/>
      <c r="AA190" s="170"/>
      <c r="AB190" s="178">
        <f t="shared" si="14"/>
        <v>4675968</v>
      </c>
      <c r="AC190" s="15"/>
    </row>
    <row r="191" spans="1:29" ht="13.15" customHeight="1" x14ac:dyDescent="0.3">
      <c r="A191" s="36"/>
      <c r="B191" s="22"/>
      <c r="C191" s="22" t="s">
        <v>39</v>
      </c>
      <c r="D191" s="166">
        <f t="shared" si="15"/>
        <v>4439686</v>
      </c>
      <c r="E191" s="147">
        <v>3677</v>
      </c>
      <c r="F191" s="147">
        <v>1088224</v>
      </c>
      <c r="G191" s="147">
        <v>171</v>
      </c>
      <c r="H191" s="147">
        <v>3230630</v>
      </c>
      <c r="I191" s="147">
        <v>794</v>
      </c>
      <c r="J191" s="147">
        <v>116190</v>
      </c>
      <c r="K191" s="171"/>
      <c r="L191" s="166">
        <f t="shared" si="16"/>
        <v>270769</v>
      </c>
      <c r="M191" s="147">
        <v>8859</v>
      </c>
      <c r="N191" s="147">
        <v>39434</v>
      </c>
      <c r="O191" s="147">
        <v>70</v>
      </c>
      <c r="P191" s="147">
        <v>205629</v>
      </c>
      <c r="Q191" s="147">
        <v>5061</v>
      </c>
      <c r="R191" s="147">
        <v>11716</v>
      </c>
      <c r="S191" s="171"/>
      <c r="T191" s="166">
        <f t="shared" si="17"/>
        <v>0</v>
      </c>
      <c r="U191" s="147"/>
      <c r="V191" s="147"/>
      <c r="W191" s="147"/>
      <c r="X191" s="147"/>
      <c r="Y191" s="147"/>
      <c r="Z191" s="147"/>
      <c r="AA191" s="171"/>
      <c r="AB191" s="179">
        <f t="shared" si="14"/>
        <v>4710455</v>
      </c>
      <c r="AC191" s="15"/>
    </row>
    <row r="192" spans="1:29" ht="13.15" customHeight="1" x14ac:dyDescent="0.3">
      <c r="A192" s="36"/>
      <c r="B192" s="22"/>
      <c r="C192" s="22" t="s">
        <v>40</v>
      </c>
      <c r="D192" s="166">
        <f t="shared" si="15"/>
        <v>4449712</v>
      </c>
      <c r="E192" s="147">
        <v>3453</v>
      </c>
      <c r="F192" s="147">
        <v>1064983</v>
      </c>
      <c r="G192" s="147">
        <v>171</v>
      </c>
      <c r="H192" s="147">
        <v>3261668</v>
      </c>
      <c r="I192" s="147">
        <v>757</v>
      </c>
      <c r="J192" s="147">
        <v>118680</v>
      </c>
      <c r="K192" s="171"/>
      <c r="L192" s="166">
        <f t="shared" si="16"/>
        <v>271505</v>
      </c>
      <c r="M192" s="147">
        <v>8803</v>
      </c>
      <c r="N192" s="147">
        <v>38602</v>
      </c>
      <c r="O192" s="147">
        <v>68</v>
      </c>
      <c r="P192" s="147">
        <v>206559</v>
      </c>
      <c r="Q192" s="147">
        <v>5071</v>
      </c>
      <c r="R192" s="147">
        <v>12402</v>
      </c>
      <c r="S192" s="171"/>
      <c r="T192" s="166">
        <f t="shared" si="17"/>
        <v>0</v>
      </c>
      <c r="U192" s="147"/>
      <c r="V192" s="147"/>
      <c r="W192" s="147"/>
      <c r="X192" s="147"/>
      <c r="Y192" s="147"/>
      <c r="Z192" s="147"/>
      <c r="AA192" s="171"/>
      <c r="AB192" s="179">
        <f t="shared" si="14"/>
        <v>4721217</v>
      </c>
      <c r="AC192" s="15"/>
    </row>
    <row r="193" spans="1:29" ht="13.15" customHeight="1" x14ac:dyDescent="0.3">
      <c r="A193" s="36"/>
      <c r="B193" s="22"/>
      <c r="C193" s="22" t="s">
        <v>41</v>
      </c>
      <c r="D193" s="166">
        <f t="shared" si="15"/>
        <v>4463211</v>
      </c>
      <c r="E193" s="147">
        <v>3242</v>
      </c>
      <c r="F193" s="147">
        <v>1047129</v>
      </c>
      <c r="G193" s="147">
        <v>171</v>
      </c>
      <c r="H193" s="147">
        <v>3290005</v>
      </c>
      <c r="I193" s="147">
        <v>752</v>
      </c>
      <c r="J193" s="147">
        <v>121912</v>
      </c>
      <c r="K193" s="171"/>
      <c r="L193" s="166">
        <f t="shared" si="16"/>
        <v>268438</v>
      </c>
      <c r="M193" s="147">
        <v>8797</v>
      </c>
      <c r="N193" s="147">
        <v>38088</v>
      </c>
      <c r="O193" s="147">
        <v>67</v>
      </c>
      <c r="P193" s="147">
        <v>204305</v>
      </c>
      <c r="Q193" s="147">
        <v>5060</v>
      </c>
      <c r="R193" s="147">
        <v>12121</v>
      </c>
      <c r="S193" s="171"/>
      <c r="T193" s="166">
        <f t="shared" si="17"/>
        <v>0</v>
      </c>
      <c r="U193" s="147"/>
      <c r="V193" s="147"/>
      <c r="W193" s="147"/>
      <c r="X193" s="147"/>
      <c r="Y193" s="147"/>
      <c r="Z193" s="147"/>
      <c r="AA193" s="171"/>
      <c r="AB193" s="179">
        <f t="shared" si="14"/>
        <v>4731649</v>
      </c>
      <c r="AC193" s="15"/>
    </row>
    <row r="194" spans="1:29" ht="13.15" customHeight="1" x14ac:dyDescent="0.3">
      <c r="A194" s="36"/>
      <c r="B194" s="22"/>
      <c r="C194" s="22" t="s">
        <v>42</v>
      </c>
      <c r="D194" s="166">
        <f t="shared" si="15"/>
        <v>4475514</v>
      </c>
      <c r="E194" s="147">
        <v>3060</v>
      </c>
      <c r="F194" s="147">
        <v>1024713</v>
      </c>
      <c r="G194" s="147">
        <v>171</v>
      </c>
      <c r="H194" s="147">
        <v>3322477</v>
      </c>
      <c r="I194" s="147">
        <v>709</v>
      </c>
      <c r="J194" s="147">
        <v>124384</v>
      </c>
      <c r="K194" s="171"/>
      <c r="L194" s="166">
        <f t="shared" si="16"/>
        <v>270383</v>
      </c>
      <c r="M194" s="147">
        <v>8789</v>
      </c>
      <c r="N194" s="147">
        <v>37240</v>
      </c>
      <c r="O194" s="147">
        <v>67</v>
      </c>
      <c r="P194" s="147">
        <v>206832</v>
      </c>
      <c r="Q194" s="147">
        <v>5077</v>
      </c>
      <c r="R194" s="147">
        <v>12378</v>
      </c>
      <c r="S194" s="171"/>
      <c r="T194" s="166">
        <f t="shared" si="17"/>
        <v>0</v>
      </c>
      <c r="U194" s="147"/>
      <c r="V194" s="147"/>
      <c r="W194" s="147"/>
      <c r="X194" s="147"/>
      <c r="Y194" s="147"/>
      <c r="Z194" s="147"/>
      <c r="AA194" s="171"/>
      <c r="AB194" s="179">
        <f t="shared" si="14"/>
        <v>4745897</v>
      </c>
      <c r="AC194" s="15"/>
    </row>
    <row r="195" spans="1:29" ht="13.15" customHeight="1" x14ac:dyDescent="0.3">
      <c r="A195" s="36"/>
      <c r="B195" s="22"/>
      <c r="C195" s="22" t="s">
        <v>43</v>
      </c>
      <c r="D195" s="166">
        <f t="shared" ref="D195:D198" si="18">SUM(E195:K195)</f>
        <v>4472630</v>
      </c>
      <c r="E195" s="147">
        <v>2799</v>
      </c>
      <c r="F195" s="147">
        <v>1004635</v>
      </c>
      <c r="G195" s="147">
        <v>171</v>
      </c>
      <c r="H195" s="147">
        <v>3336421</v>
      </c>
      <c r="I195" s="147">
        <v>676</v>
      </c>
      <c r="J195" s="147">
        <v>127928</v>
      </c>
      <c r="K195" s="171"/>
      <c r="L195" s="166">
        <f t="shared" ref="L195:L198" si="19">SUM(M195:S195)</f>
        <v>271546</v>
      </c>
      <c r="M195" s="147">
        <v>8572</v>
      </c>
      <c r="N195" s="147">
        <v>37402</v>
      </c>
      <c r="O195" s="147">
        <v>66</v>
      </c>
      <c r="P195" s="147">
        <v>207296</v>
      </c>
      <c r="Q195" s="147">
        <v>5072</v>
      </c>
      <c r="R195" s="147">
        <v>13138</v>
      </c>
      <c r="S195" s="171"/>
      <c r="T195" s="166">
        <f t="shared" ref="T195:T198" si="20">SUM(U195:AA195)</f>
        <v>0</v>
      </c>
      <c r="U195" s="147"/>
      <c r="V195" s="147"/>
      <c r="W195" s="147"/>
      <c r="X195" s="147"/>
      <c r="Y195" s="147"/>
      <c r="Z195" s="147"/>
      <c r="AA195" s="171"/>
      <c r="AB195" s="179">
        <f t="shared" ref="AB195:AB198" si="21">D195+L195+T195</f>
        <v>4744176</v>
      </c>
      <c r="AC195" s="15"/>
    </row>
    <row r="196" spans="1:29" ht="13.15" customHeight="1" x14ac:dyDescent="0.3">
      <c r="A196" s="36"/>
      <c r="B196" s="22"/>
      <c r="C196" s="22" t="s">
        <v>32</v>
      </c>
      <c r="D196" s="166">
        <f t="shared" si="18"/>
        <v>4467860</v>
      </c>
      <c r="E196" s="147">
        <v>2566</v>
      </c>
      <c r="F196" s="147">
        <v>1069069</v>
      </c>
      <c r="G196" s="147">
        <v>171</v>
      </c>
      <c r="H196" s="147">
        <v>3278346</v>
      </c>
      <c r="I196" s="147">
        <v>5</v>
      </c>
      <c r="J196" s="147">
        <v>117703</v>
      </c>
      <c r="K196" s="171"/>
      <c r="L196" s="166">
        <f t="shared" si="19"/>
        <v>269801</v>
      </c>
      <c r="M196" s="147">
        <v>8345</v>
      </c>
      <c r="N196" s="147">
        <v>36037</v>
      </c>
      <c r="O196" s="147">
        <v>383</v>
      </c>
      <c r="P196" s="147">
        <v>206792</v>
      </c>
      <c r="Q196" s="147">
        <v>5059</v>
      </c>
      <c r="R196" s="147">
        <v>13185</v>
      </c>
      <c r="S196" s="171"/>
      <c r="T196" s="166">
        <f t="shared" si="20"/>
        <v>0</v>
      </c>
      <c r="U196" s="147"/>
      <c r="V196" s="147"/>
      <c r="W196" s="147"/>
      <c r="X196" s="147"/>
      <c r="Y196" s="147"/>
      <c r="Z196" s="147"/>
      <c r="AA196" s="171"/>
      <c r="AB196" s="179">
        <f t="shared" si="21"/>
        <v>4737661</v>
      </c>
      <c r="AC196" s="15"/>
    </row>
    <row r="197" spans="1:29" ht="13.15" customHeight="1" x14ac:dyDescent="0.3">
      <c r="A197" s="36"/>
      <c r="B197" s="22"/>
      <c r="C197" s="22" t="s">
        <v>33</v>
      </c>
      <c r="D197" s="166">
        <f t="shared" si="18"/>
        <v>4492115</v>
      </c>
      <c r="E197" s="147">
        <v>2395</v>
      </c>
      <c r="F197" s="147">
        <v>978386</v>
      </c>
      <c r="G197" s="147">
        <v>172</v>
      </c>
      <c r="H197" s="147">
        <v>3379879</v>
      </c>
      <c r="I197" s="147">
        <v>331</v>
      </c>
      <c r="J197" s="147">
        <v>130952</v>
      </c>
      <c r="K197" s="171"/>
      <c r="L197" s="166">
        <f t="shared" si="19"/>
        <v>270112</v>
      </c>
      <c r="M197" s="147">
        <v>8350</v>
      </c>
      <c r="N197" s="147">
        <v>34309</v>
      </c>
      <c r="O197" s="147">
        <v>39</v>
      </c>
      <c r="P197" s="147">
        <v>209085</v>
      </c>
      <c r="Q197" s="147">
        <v>5061</v>
      </c>
      <c r="R197" s="147">
        <v>13268</v>
      </c>
      <c r="S197" s="171"/>
      <c r="T197" s="166">
        <f t="shared" si="20"/>
        <v>0</v>
      </c>
      <c r="U197" s="147"/>
      <c r="V197" s="147"/>
      <c r="W197" s="147"/>
      <c r="X197" s="147"/>
      <c r="Y197" s="147"/>
      <c r="Z197" s="147"/>
      <c r="AA197" s="171"/>
      <c r="AB197" s="179">
        <f t="shared" si="21"/>
        <v>4762227</v>
      </c>
      <c r="AC197" s="15"/>
    </row>
    <row r="198" spans="1:29" ht="13.15" customHeight="1" thickBot="1" x14ac:dyDescent="0.35">
      <c r="A198" s="36"/>
      <c r="B198" s="27"/>
      <c r="C198" s="27" t="s">
        <v>34</v>
      </c>
      <c r="D198" s="162">
        <f t="shared" si="18"/>
        <v>4502810</v>
      </c>
      <c r="E198" s="150">
        <v>2278</v>
      </c>
      <c r="F198" s="150">
        <v>962160</v>
      </c>
      <c r="G198" s="150">
        <v>172</v>
      </c>
      <c r="H198" s="150">
        <v>3396392</v>
      </c>
      <c r="I198" s="150">
        <v>2023</v>
      </c>
      <c r="J198" s="150">
        <v>139785</v>
      </c>
      <c r="K198" s="172"/>
      <c r="L198" s="162">
        <f t="shared" si="19"/>
        <v>271390</v>
      </c>
      <c r="M198" s="150">
        <v>8274</v>
      </c>
      <c r="N198" s="150">
        <v>33688</v>
      </c>
      <c r="O198" s="150">
        <v>39</v>
      </c>
      <c r="P198" s="150">
        <v>210195</v>
      </c>
      <c r="Q198" s="150">
        <v>5507</v>
      </c>
      <c r="R198" s="150">
        <v>13687</v>
      </c>
      <c r="S198" s="172"/>
      <c r="T198" s="162">
        <f t="shared" si="20"/>
        <v>0</v>
      </c>
      <c r="U198" s="150"/>
      <c r="V198" s="150"/>
      <c r="W198" s="150"/>
      <c r="X198" s="150"/>
      <c r="Y198" s="150"/>
      <c r="Z198" s="150"/>
      <c r="AA198" s="172"/>
      <c r="AB198" s="355">
        <f t="shared" si="21"/>
        <v>4774200</v>
      </c>
      <c r="AC198" s="15"/>
    </row>
    <row r="199" spans="1:29" ht="13" thickBot="1" x14ac:dyDescent="0.3">
      <c r="A199" s="36"/>
      <c r="C199" s="102"/>
      <c r="D199" s="94"/>
      <c r="E199" s="89"/>
      <c r="F199" s="89"/>
      <c r="G199" s="89"/>
      <c r="H199" s="89"/>
      <c r="I199" s="89"/>
      <c r="J199" s="89"/>
      <c r="K199" s="6"/>
      <c r="M199" s="101"/>
    </row>
    <row r="200" spans="1:29" ht="13" thickBot="1" x14ac:dyDescent="0.3">
      <c r="A200" s="36"/>
      <c r="B200" s="265" t="str">
        <f>VAR</f>
        <v>VAR. SEP.24-SEP.25</v>
      </c>
      <c r="C200" s="190"/>
      <c r="D200" s="188">
        <f t="shared" ref="D200:J200" si="22">+D198/D186-1</f>
        <v>2.8107353275606428E-2</v>
      </c>
      <c r="E200" s="188">
        <f t="shared" si="22"/>
        <v>-0.75043821209465378</v>
      </c>
      <c r="F200" s="188">
        <f t="shared" si="22"/>
        <v>-0.15826161812603501</v>
      </c>
      <c r="G200" s="188">
        <f t="shared" si="22"/>
        <v>-1.7142857142857126E-2</v>
      </c>
      <c r="H200" s="188">
        <f t="shared" si="22"/>
        <v>9.0648224978998826E-2</v>
      </c>
      <c r="I200" s="188">
        <f t="shared" si="22"/>
        <v>0.96789883268482479</v>
      </c>
      <c r="J200" s="188">
        <f t="shared" si="22"/>
        <v>0.2457445860440246</v>
      </c>
      <c r="K200" s="188"/>
      <c r="L200" s="187">
        <f t="shared" ref="L200:R200" si="23">+L198/L186-1</f>
        <v>3.944220610949678E-4</v>
      </c>
      <c r="M200" s="188">
        <f t="shared" si="23"/>
        <v>-0.49757104687879528</v>
      </c>
      <c r="N200" s="188">
        <f t="shared" si="23"/>
        <v>-0.19803842216773393</v>
      </c>
      <c r="O200" s="188">
        <f t="shared" si="23"/>
        <v>-0.91013824884792627</v>
      </c>
      <c r="P200" s="188">
        <f t="shared" si="23"/>
        <v>0.13131536031259916</v>
      </c>
      <c r="Q200" s="188">
        <f t="shared" si="23"/>
        <v>-0.67083084279736993</v>
      </c>
      <c r="R200" s="188">
        <f t="shared" si="23"/>
        <v>0.38996648725500149</v>
      </c>
      <c r="S200" s="188"/>
      <c r="T200" s="187"/>
      <c r="U200" s="188"/>
      <c r="V200" s="188"/>
      <c r="W200" s="188"/>
      <c r="X200" s="188"/>
      <c r="Y200" s="188"/>
      <c r="Z200" s="188"/>
      <c r="AA200" s="188"/>
      <c r="AB200" s="356">
        <f>+AB198/AB186-1</f>
        <v>2.6490913441888031E-2</v>
      </c>
    </row>
    <row r="201" spans="1:29" ht="13" thickBot="1" x14ac:dyDescent="0.3">
      <c r="A201" s="36"/>
      <c r="B201" s="195" t="str">
        <f>"PART. TECN. "&amp;RIGHT(VAR,6)</f>
        <v>PART. TECN. SEP.25</v>
      </c>
      <c r="C201" s="196"/>
      <c r="D201" s="188">
        <f>+D198/$D$198</f>
        <v>1</v>
      </c>
      <c r="E201" s="188">
        <f>+E198/$D$198</f>
        <v>5.0590631183638666E-4</v>
      </c>
      <c r="F201" s="188">
        <f t="shared" ref="F201:J201" si="24">+F198/$D$198</f>
        <v>0.21367990210557408</v>
      </c>
      <c r="G201" s="188">
        <f t="shared" si="24"/>
        <v>3.8198369462624451E-5</v>
      </c>
      <c r="H201" s="188">
        <f t="shared" si="24"/>
        <v>0.75428277009245337</v>
      </c>
      <c r="I201" s="188">
        <f t="shared" si="24"/>
        <v>4.4927500827261199E-4</v>
      </c>
      <c r="J201" s="188">
        <f t="shared" si="24"/>
        <v>3.1043948112400924E-2</v>
      </c>
      <c r="K201" s="188"/>
      <c r="L201" s="187">
        <f>+L198/$L$198</f>
        <v>1</v>
      </c>
      <c r="M201" s="188">
        <f>+M198/$L$198</f>
        <v>3.0487490327572867E-2</v>
      </c>
      <c r="N201" s="188">
        <f t="shared" ref="N201:R201" si="25">+N198/$L$198</f>
        <v>0.12413132392497882</v>
      </c>
      <c r="O201" s="188">
        <f t="shared" si="25"/>
        <v>1.4370463171082206E-4</v>
      </c>
      <c r="P201" s="188">
        <f t="shared" si="25"/>
        <v>0.77451269390913446</v>
      </c>
      <c r="Q201" s="188">
        <f t="shared" si="25"/>
        <v>2.0291830944397363E-2</v>
      </c>
      <c r="R201" s="188">
        <f t="shared" si="25"/>
        <v>5.0432956262205682E-2</v>
      </c>
      <c r="S201" s="188"/>
      <c r="T201" s="187"/>
      <c r="U201" s="188"/>
      <c r="V201" s="188"/>
      <c r="W201" s="188"/>
      <c r="X201" s="188"/>
      <c r="Y201" s="188"/>
      <c r="Z201" s="188"/>
      <c r="AA201" s="189"/>
    </row>
    <row r="202" spans="1:29" ht="12.5" x14ac:dyDescent="0.25">
      <c r="A202" s="36"/>
      <c r="C202" s="102"/>
      <c r="D202" s="94"/>
      <c r="E202" s="89"/>
      <c r="F202" s="89"/>
      <c r="G202" s="89"/>
      <c r="H202" s="89"/>
      <c r="I202" s="89"/>
      <c r="J202" s="89"/>
      <c r="K202" s="6"/>
      <c r="M202" s="101"/>
    </row>
    <row r="203" spans="1:29" ht="12.5" x14ac:dyDescent="0.25">
      <c r="A203" s="36"/>
      <c r="B203" s="25" t="s">
        <v>23</v>
      </c>
      <c r="D203" s="43"/>
      <c r="E203" s="90"/>
      <c r="F203" s="90"/>
      <c r="G203" s="242"/>
      <c r="H203" s="279"/>
      <c r="I203" s="147"/>
      <c r="J203" s="101"/>
    </row>
    <row r="204" spans="1:29" ht="12.5" x14ac:dyDescent="0.25">
      <c r="D204" s="20"/>
      <c r="E204" s="90"/>
      <c r="F204" s="90"/>
      <c r="G204" s="248"/>
      <c r="H204" s="90"/>
      <c r="I204" s="90"/>
      <c r="J204" s="44"/>
    </row>
    <row r="205" spans="1:29" ht="12.5" x14ac:dyDescent="0.25">
      <c r="D205" s="20"/>
      <c r="H205" s="44"/>
      <c r="I205" s="44"/>
      <c r="J205" s="44"/>
    </row>
    <row r="206" spans="1:29" ht="12.5" x14ac:dyDescent="0.25">
      <c r="D206" s="20"/>
      <c r="H206" s="44"/>
      <c r="I206" s="44"/>
      <c r="J206" s="44"/>
      <c r="K206" s="44"/>
    </row>
    <row r="207" spans="1:29" ht="12.5" x14ac:dyDescent="0.25">
      <c r="D207" s="20"/>
      <c r="H207" s="44"/>
      <c r="I207" s="44"/>
      <c r="J207" s="44"/>
      <c r="K207" s="44"/>
    </row>
    <row r="208" spans="1:29" ht="12.5" x14ac:dyDescent="0.25">
      <c r="D208" s="20"/>
      <c r="H208" s="44"/>
      <c r="I208" s="44"/>
      <c r="J208" s="44"/>
      <c r="K208" s="44"/>
    </row>
    <row r="209" spans="4:11" ht="12.5" x14ac:dyDescent="0.25">
      <c r="D209" s="20"/>
      <c r="H209" s="44"/>
      <c r="I209" s="44"/>
      <c r="J209" s="44"/>
      <c r="K209" s="44"/>
    </row>
    <row r="210" spans="4:11" ht="12.5" x14ac:dyDescent="0.25">
      <c r="D210" s="20"/>
      <c r="H210" s="44"/>
      <c r="I210" s="44"/>
      <c r="J210" s="44"/>
      <c r="K210" s="44"/>
    </row>
    <row r="211" spans="4:11" ht="12.5" x14ac:dyDescent="0.25">
      <c r="D211" s="20"/>
      <c r="H211" s="44"/>
      <c r="I211" s="44"/>
      <c r="J211" s="44"/>
      <c r="K211" s="44"/>
    </row>
    <row r="212" spans="4:11" ht="12.5" x14ac:dyDescent="0.25">
      <c r="D212" s="20"/>
      <c r="H212" s="44"/>
      <c r="I212" s="44"/>
      <c r="J212" s="44"/>
      <c r="K212" s="44"/>
    </row>
    <row r="213" spans="4:11" ht="12.5" x14ac:dyDescent="0.25">
      <c r="D213" s="20"/>
      <c r="H213" s="44"/>
      <c r="I213" s="44"/>
      <c r="J213" s="44"/>
      <c r="K213" s="44"/>
    </row>
    <row r="214" spans="4:11" ht="12.5" x14ac:dyDescent="0.25">
      <c r="D214" s="20"/>
      <c r="H214" s="44"/>
      <c r="I214" s="44"/>
      <c r="J214" s="44"/>
      <c r="K214" s="44"/>
    </row>
    <row r="215" spans="4:11" ht="12.5" x14ac:dyDescent="0.25">
      <c r="D215" s="20"/>
      <c r="H215" s="44"/>
      <c r="I215" s="44"/>
      <c r="J215" s="44"/>
      <c r="K215" s="44"/>
    </row>
    <row r="216" spans="4:11" ht="12.5" x14ac:dyDescent="0.25">
      <c r="D216" s="20"/>
      <c r="H216" s="44"/>
      <c r="I216" s="44"/>
      <c r="J216" s="44"/>
      <c r="K216" s="44"/>
    </row>
    <row r="217" spans="4:11" ht="12.5" x14ac:dyDescent="0.25">
      <c r="D217" s="20"/>
      <c r="H217" s="44"/>
      <c r="I217" s="44"/>
      <c r="J217" s="44"/>
      <c r="K217" s="44"/>
    </row>
    <row r="218" spans="4:11" ht="12.5" x14ac:dyDescent="0.25">
      <c r="D218" s="20"/>
      <c r="H218" s="44"/>
      <c r="I218" s="44"/>
      <c r="J218" s="44"/>
      <c r="K218" s="44"/>
    </row>
    <row r="219" spans="4:11" ht="12.5" x14ac:dyDescent="0.25">
      <c r="D219" s="20"/>
      <c r="H219" s="44"/>
      <c r="I219" s="44"/>
      <c r="J219" s="44"/>
      <c r="K219" s="44"/>
    </row>
    <row r="220" spans="4:11" ht="12.5" x14ac:dyDescent="0.25">
      <c r="D220" s="20"/>
      <c r="H220" s="44"/>
      <c r="I220" s="44"/>
      <c r="J220" s="44"/>
      <c r="K220" s="44"/>
    </row>
    <row r="221" spans="4:11" ht="12.5" x14ac:dyDescent="0.25">
      <c r="D221" s="20"/>
      <c r="H221" s="44"/>
      <c r="I221" s="44"/>
      <c r="J221" s="44"/>
      <c r="K221" s="44"/>
    </row>
    <row r="222" spans="4:11" ht="12.5" x14ac:dyDescent="0.25">
      <c r="D222" s="20"/>
      <c r="H222" s="44"/>
      <c r="I222" s="44"/>
      <c r="J222" s="44"/>
      <c r="K222" s="44"/>
    </row>
    <row r="223" spans="4:11" ht="12.5" x14ac:dyDescent="0.25">
      <c r="D223" s="20"/>
      <c r="H223" s="44"/>
      <c r="I223" s="44"/>
      <c r="J223" s="44"/>
      <c r="K223" s="44"/>
    </row>
    <row r="224" spans="4:11" ht="12.5" x14ac:dyDescent="0.25">
      <c r="D224" s="20"/>
      <c r="H224" s="44"/>
      <c r="I224" s="44"/>
      <c r="J224" s="44"/>
      <c r="K224" s="44"/>
    </row>
    <row r="225" spans="4:11" ht="12.5" x14ac:dyDescent="0.25">
      <c r="D225" s="20"/>
      <c r="H225" s="44"/>
      <c r="I225" s="44"/>
      <c r="J225" s="44"/>
      <c r="K225" s="44"/>
    </row>
    <row r="226" spans="4:11" ht="12.5" x14ac:dyDescent="0.25"/>
    <row r="227" spans="4:11" ht="12.5" x14ac:dyDescent="0.25"/>
    <row r="228" spans="4:11" ht="12.5" x14ac:dyDescent="0.25"/>
    <row r="229" spans="4:11" ht="12.5" x14ac:dyDescent="0.25"/>
    <row r="230" spans="4:11" ht="12.5" x14ac:dyDescent="0.25"/>
    <row r="231" spans="4:11" ht="12.5" x14ac:dyDescent="0.25"/>
    <row r="232" spans="4:11" ht="12.5" x14ac:dyDescent="0.25"/>
    <row r="233" spans="4:11" ht="12.5" x14ac:dyDescent="0.25"/>
    <row r="234" spans="4:11" ht="12.5" x14ac:dyDescent="0.25"/>
    <row r="235" spans="4:11" ht="12.5" x14ac:dyDescent="0.25"/>
    <row r="236" spans="4:11" ht="12.5" x14ac:dyDescent="0.25"/>
    <row r="237" spans="4:11" ht="12.5" x14ac:dyDescent="0.25"/>
    <row r="238" spans="4:11" ht="12.5" customHeight="1" x14ac:dyDescent="0.25"/>
    <row r="239" spans="4:11" ht="12.5" customHeight="1" x14ac:dyDescent="0.25"/>
    <row r="240" spans="4:11" ht="12.5" customHeight="1" x14ac:dyDescent="0.25"/>
    <row r="241" ht="12.5" customHeight="1" x14ac:dyDescent="0.25"/>
    <row r="242" ht="12.5" customHeight="1" x14ac:dyDescent="0.25"/>
    <row r="243" ht="12.5" customHeight="1" x14ac:dyDescent="0.25"/>
    <row r="244" ht="12.5" customHeight="1" x14ac:dyDescent="0.25"/>
    <row r="245" ht="12.5" customHeight="1" x14ac:dyDescent="0.25"/>
    <row r="246" ht="12.5" customHeight="1" x14ac:dyDescent="0.25"/>
    <row r="247" ht="12.5" customHeight="1" x14ac:dyDescent="0.25"/>
    <row r="248" ht="12.5" customHeight="1" x14ac:dyDescent="0.25"/>
    <row r="249" ht="12.5" customHeight="1" x14ac:dyDescent="0.25"/>
    <row r="250" ht="12.5" customHeight="1" x14ac:dyDescent="0.25"/>
    <row r="251" ht="12.5" customHeight="1" x14ac:dyDescent="0.25"/>
    <row r="252" ht="12.5" customHeight="1" x14ac:dyDescent="0.25"/>
    <row r="253" ht="12.5" customHeight="1" x14ac:dyDescent="0.25"/>
    <row r="254" ht="12.5" customHeight="1" x14ac:dyDescent="0.25"/>
    <row r="255" ht="12.5" customHeight="1" x14ac:dyDescent="0.25"/>
    <row r="256" ht="12.5" customHeight="1" x14ac:dyDescent="0.25"/>
    <row r="257" ht="12.5" customHeight="1" x14ac:dyDescent="0.25"/>
    <row r="258" ht="12.5" customHeight="1" x14ac:dyDescent="0.25"/>
    <row r="259" ht="12.5" customHeight="1" x14ac:dyDescent="0.25"/>
    <row r="260" ht="12.5" hidden="1" customHeight="1" x14ac:dyDescent="0.25"/>
    <row r="264" ht="12.5" hidden="1" customHeight="1" x14ac:dyDescent="0.25"/>
    <row r="265" ht="12.5" hidden="1" customHeight="1" x14ac:dyDescent="0.25"/>
    <row r="266" ht="12.5" hidden="1" customHeight="1" x14ac:dyDescent="0.25"/>
    <row r="267" ht="12.5" hidden="1" customHeight="1" x14ac:dyDescent="0.25"/>
    <row r="268" ht="12.5" hidden="1" customHeight="1" x14ac:dyDescent="0.25"/>
    <row r="269" ht="12.5" hidden="1" customHeight="1" x14ac:dyDescent="0.25"/>
    <row r="275" ht="12.5" hidden="1" x14ac:dyDescent="0.25"/>
    <row r="276" ht="12.5" hidden="1" x14ac:dyDescent="0.25"/>
    <row r="277" ht="12.5" hidden="1" x14ac:dyDescent="0.25"/>
    <row r="280" ht="12.5" hidden="1" customHeight="1" x14ac:dyDescent="0.25"/>
    <row r="281" ht="12.5" hidden="1" customHeight="1" x14ac:dyDescent="0.25"/>
    <row r="282" ht="12.5" hidden="1" customHeight="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customHeight="1" x14ac:dyDescent="0.25"/>
    <row r="309" ht="12.5" hidden="1" customHeight="1" x14ac:dyDescent="0.25"/>
    <row r="310" ht="12.5" hidden="1" customHeight="1" x14ac:dyDescent="0.25"/>
    <row r="311" ht="12.5" hidden="1" customHeight="1" x14ac:dyDescent="0.25"/>
    <row r="312" ht="12.5" hidden="1" customHeight="1" x14ac:dyDescent="0.25"/>
    <row r="313" ht="12.5" hidden="1" customHeight="1" x14ac:dyDescent="0.25"/>
    <row r="314" ht="12.5" hidden="1" customHeight="1" x14ac:dyDescent="0.25"/>
    <row r="315" ht="12.5" hidden="1" customHeight="1" x14ac:dyDescent="0.25"/>
    <row r="316" ht="12.5" hidden="1" customHeight="1" x14ac:dyDescent="0.25"/>
    <row r="317" ht="12.5" hidden="1" customHeight="1" x14ac:dyDescent="0.25"/>
    <row r="318" ht="12.5" hidden="1" customHeight="1" x14ac:dyDescent="0.25"/>
    <row r="319" ht="12.5" hidden="1" customHeight="1" x14ac:dyDescent="0.25"/>
    <row r="320" ht="12.5" hidden="1" customHeight="1" x14ac:dyDescent="0.25"/>
    <row r="321" ht="12.5" hidden="1" customHeight="1" x14ac:dyDescent="0.25"/>
    <row r="322" ht="12.5" hidden="1" customHeight="1" x14ac:dyDescent="0.25"/>
    <row r="323" ht="12.5" hidden="1" customHeight="1" x14ac:dyDescent="0.25"/>
    <row r="324" ht="12.5" hidden="1" customHeight="1" x14ac:dyDescent="0.25"/>
    <row r="325" ht="12.5" hidden="1" customHeight="1" x14ac:dyDescent="0.25"/>
    <row r="326" ht="12.5" hidden="1" customHeight="1" x14ac:dyDescent="0.25"/>
    <row r="327" ht="12.5" hidden="1" customHeight="1" x14ac:dyDescent="0.25"/>
    <row r="328" ht="12.5" hidden="1" customHeight="1" x14ac:dyDescent="0.25"/>
    <row r="329" ht="12.5" hidden="1" customHeight="1" x14ac:dyDescent="0.25"/>
    <row r="330" ht="12.5" hidden="1" customHeight="1" x14ac:dyDescent="0.25"/>
    <row r="331" ht="12.5" hidden="1" customHeight="1" x14ac:dyDescent="0.25"/>
    <row r="332" ht="12.5" hidden="1" customHeight="1" x14ac:dyDescent="0.25"/>
    <row r="333" ht="12.5" hidden="1" customHeight="1" x14ac:dyDescent="0.25"/>
    <row r="334" ht="12.5" hidden="1" customHeight="1" x14ac:dyDescent="0.25"/>
    <row r="335" ht="12.5" hidden="1" customHeight="1" x14ac:dyDescent="0.25"/>
    <row r="336" ht="12.5" hidden="1" customHeight="1" x14ac:dyDescent="0.25"/>
    <row r="337" ht="12.5" hidden="1" customHeight="1" x14ac:dyDescent="0.25"/>
  </sheetData>
  <mergeCells count="3">
    <mergeCell ref="D8:K8"/>
    <mergeCell ref="L8:S8"/>
    <mergeCell ref="T8:AA8"/>
  </mergeCells>
  <phoneticPr fontId="6" type="noConversion"/>
  <hyperlinks>
    <hyperlink ref="B5" location="ÍNDICE!A1" display="&lt;&lt; VOLVER" xr:uid="{0B450604-658C-40BA-80DE-19BFE4458F81}"/>
    <hyperlink ref="B203" location="ÍNDICE!A1" display="&lt;&lt; VOLVER" xr:uid="{0CA35499-4E8D-4222-8A65-43FA95DD6025}"/>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40"/>
  <sheetViews>
    <sheetView showGridLines="0" tabSelected="1" topLeftCell="A214" zoomScale="99" zoomScaleNormal="99" zoomScaleSheetLayoutView="100" workbookViewId="0">
      <selection activeCell="I219" sqref="I219"/>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62" t="s">
        <v>78</v>
      </c>
      <c r="D7" s="363"/>
      <c r="E7" s="363"/>
      <c r="F7" s="363"/>
      <c r="G7" s="363"/>
      <c r="H7" s="364"/>
      <c r="K7" s="26"/>
      <c r="L7" s="26"/>
    </row>
    <row r="8" spans="1:12" ht="41.25" customHeight="1" thickBot="1" x14ac:dyDescent="0.3">
      <c r="A8" s="26"/>
      <c r="B8" s="26"/>
      <c r="C8" s="180" t="s">
        <v>0</v>
      </c>
      <c r="D8" s="180" t="s">
        <v>31</v>
      </c>
      <c r="E8" s="181" t="s">
        <v>25</v>
      </c>
      <c r="F8" s="182" t="s">
        <v>26</v>
      </c>
      <c r="G8" s="182" t="s">
        <v>6</v>
      </c>
      <c r="H8" s="183" t="s">
        <v>517</v>
      </c>
      <c r="K8" s="4"/>
      <c r="L8" s="26"/>
    </row>
    <row r="9" spans="1:12" ht="12.5" x14ac:dyDescent="0.25">
      <c r="A9" s="26"/>
      <c r="B9" s="26"/>
      <c r="C9" s="22">
        <v>2000</v>
      </c>
      <c r="D9" s="22" t="s">
        <v>37</v>
      </c>
      <c r="E9" s="81">
        <v>585489</v>
      </c>
      <c r="G9" s="13">
        <v>3.7810729879300782</v>
      </c>
      <c r="H9" s="130"/>
      <c r="K9" s="5"/>
      <c r="L9" s="26"/>
    </row>
    <row r="10" spans="1:12" ht="12.5" x14ac:dyDescent="0.25">
      <c r="A10" s="26"/>
      <c r="B10" s="26"/>
      <c r="C10" s="22">
        <v>2001</v>
      </c>
      <c r="D10" s="22" t="s">
        <v>37</v>
      </c>
      <c r="E10" s="81">
        <v>698127</v>
      </c>
      <c r="F10" s="8">
        <f t="shared" ref="F10:F21" si="0">+E10/E9-1</f>
        <v>0.19238277747318899</v>
      </c>
      <c r="G10" s="13">
        <v>4.4584172619453453</v>
      </c>
      <c r="H10" s="243">
        <f>+G10-G9</f>
        <v>0.67734427401526709</v>
      </c>
      <c r="K10" s="5"/>
      <c r="L10" s="26"/>
    </row>
    <row r="11" spans="1:12" ht="12.5" x14ac:dyDescent="0.25">
      <c r="A11" s="26"/>
      <c r="B11" s="26"/>
      <c r="C11" s="22">
        <v>2002</v>
      </c>
      <c r="D11" s="22" t="s">
        <v>37</v>
      </c>
      <c r="E11" s="28">
        <v>757760</v>
      </c>
      <c r="F11" s="8">
        <f t="shared" si="0"/>
        <v>8.5418555649616756E-2</v>
      </c>
      <c r="G11" s="13">
        <v>4.7860951606537183</v>
      </c>
      <c r="H11" s="243">
        <f t="shared" ref="H11:H28" si="1">+G11-G10</f>
        <v>0.32767789870837305</v>
      </c>
      <c r="K11" s="5"/>
      <c r="L11" s="26"/>
    </row>
    <row r="12" spans="1:12" ht="12.5" x14ac:dyDescent="0.25">
      <c r="A12" s="26"/>
      <c r="B12" s="26"/>
      <c r="C12" s="22">
        <v>2003</v>
      </c>
      <c r="D12" s="22" t="s">
        <v>37</v>
      </c>
      <c r="E12" s="28">
        <v>836007</v>
      </c>
      <c r="F12" s="8">
        <f t="shared" si="0"/>
        <v>0.1032609269425675</v>
      </c>
      <c r="G12" s="13">
        <v>5.222945268521328</v>
      </c>
      <c r="H12" s="243">
        <f t="shared" si="1"/>
        <v>0.43685010786760969</v>
      </c>
      <c r="K12" s="5"/>
      <c r="L12" s="26"/>
    </row>
    <row r="13" spans="1:12" ht="12.5" x14ac:dyDescent="0.25">
      <c r="A13" s="26"/>
      <c r="B13" s="26"/>
      <c r="C13" s="22">
        <v>2004</v>
      </c>
      <c r="D13" s="22" t="s">
        <v>37</v>
      </c>
      <c r="E13" s="28">
        <v>805315</v>
      </c>
      <c r="F13" s="8">
        <f t="shared" si="0"/>
        <v>-3.6712611258039707E-2</v>
      </c>
      <c r="G13" s="13">
        <v>4.9771240731337425</v>
      </c>
      <c r="H13" s="243">
        <f t="shared" si="1"/>
        <v>-0.24582119538758551</v>
      </c>
      <c r="K13" s="5"/>
      <c r="L13" s="26"/>
    </row>
    <row r="14" spans="1:12" ht="12.5" x14ac:dyDescent="0.25">
      <c r="A14" s="26"/>
      <c r="B14" s="26"/>
      <c r="C14" s="22">
        <v>2005</v>
      </c>
      <c r="D14" s="22" t="s">
        <v>37</v>
      </c>
      <c r="E14" s="28">
        <v>906079</v>
      </c>
      <c r="F14" s="8">
        <f t="shared" si="0"/>
        <v>0.12512370935596628</v>
      </c>
      <c r="G14" s="13">
        <v>5.5417757188145087</v>
      </c>
      <c r="H14" s="243">
        <f t="shared" si="1"/>
        <v>0.5646516456807662</v>
      </c>
      <c r="K14" s="5"/>
      <c r="L14" s="26"/>
    </row>
    <row r="15" spans="1:12" ht="12.5" x14ac:dyDescent="0.25">
      <c r="A15" s="26"/>
      <c r="B15" s="26"/>
      <c r="C15" s="22">
        <v>2006</v>
      </c>
      <c r="D15" s="22" t="s">
        <v>37</v>
      </c>
      <c r="E15" s="81">
        <v>1087738</v>
      </c>
      <c r="F15" s="8">
        <f t="shared" si="0"/>
        <v>0.20048914057162781</v>
      </c>
      <c r="G15" s="13">
        <v>6.5862147596536369</v>
      </c>
      <c r="H15" s="243">
        <f t="shared" si="1"/>
        <v>1.0444390408391282</v>
      </c>
      <c r="K15" s="5"/>
      <c r="L15" s="26"/>
    </row>
    <row r="16" spans="1:12" ht="12.5" x14ac:dyDescent="0.25">
      <c r="A16" s="26"/>
      <c r="B16" s="26"/>
      <c r="C16" s="22">
        <v>2007</v>
      </c>
      <c r="D16" s="22" t="s">
        <v>37</v>
      </c>
      <c r="E16" s="81">
        <v>1331919</v>
      </c>
      <c r="F16" s="8">
        <f t="shared" si="0"/>
        <v>0.22448512417512312</v>
      </c>
      <c r="G16" s="13">
        <v>7.9847549049729407</v>
      </c>
      <c r="H16" s="246">
        <f t="shared" si="1"/>
        <v>1.3985401453193038</v>
      </c>
      <c r="K16" s="5"/>
      <c r="L16" s="26"/>
    </row>
    <row r="17" spans="1:12" ht="12.5" x14ac:dyDescent="0.25">
      <c r="A17" s="26"/>
      <c r="B17" s="26"/>
      <c r="C17" s="22">
        <v>2008</v>
      </c>
      <c r="D17" s="22" t="s">
        <v>37</v>
      </c>
      <c r="E17" s="81">
        <v>1439009</v>
      </c>
      <c r="F17" s="8">
        <f t="shared" si="0"/>
        <v>8.0402787256582453E-2</v>
      </c>
      <c r="G17" s="13">
        <v>8.5420508166333526</v>
      </c>
      <c r="H17" s="246">
        <f t="shared" si="1"/>
        <v>0.55729591166041192</v>
      </c>
      <c r="K17" s="5"/>
      <c r="L17" s="26"/>
    </row>
    <row r="18" spans="1:12" ht="12.5" x14ac:dyDescent="0.25">
      <c r="A18" s="26"/>
      <c r="B18" s="26"/>
      <c r="C18" s="22">
        <v>2009</v>
      </c>
      <c r="D18" s="22" t="s">
        <v>37</v>
      </c>
      <c r="E18" s="81">
        <v>1695034</v>
      </c>
      <c r="F18" s="8">
        <f t="shared" si="0"/>
        <v>0.17791758077955033</v>
      </c>
      <c r="G18" s="13">
        <v>9.9640033351407293</v>
      </c>
      <c r="H18" s="246">
        <f t="shared" si="1"/>
        <v>1.4219525185073767</v>
      </c>
      <c r="K18" s="5"/>
      <c r="L18" s="26"/>
    </row>
    <row r="19" spans="1:12" ht="12.5" x14ac:dyDescent="0.25">
      <c r="A19" s="26"/>
      <c r="B19" s="26"/>
      <c r="C19" s="22">
        <v>2010</v>
      </c>
      <c r="D19" s="22" t="s">
        <v>37</v>
      </c>
      <c r="E19" s="81">
        <f>+E46</f>
        <v>1819564</v>
      </c>
      <c r="F19" s="8">
        <f t="shared" si="0"/>
        <v>7.3467552863246466E-2</v>
      </c>
      <c r="G19" s="13">
        <f>+G46</f>
        <v>10.596520806080466</v>
      </c>
      <c r="H19" s="246">
        <f t="shared" si="1"/>
        <v>0.63251747093973698</v>
      </c>
      <c r="K19" s="5"/>
      <c r="L19" s="26"/>
    </row>
    <row r="20" spans="1:12" ht="12.5" x14ac:dyDescent="0.25">
      <c r="A20" s="26"/>
      <c r="B20" s="26"/>
      <c r="C20" s="22">
        <v>2011</v>
      </c>
      <c r="D20" s="22" t="s">
        <v>37</v>
      </c>
      <c r="E20" s="81">
        <f>+E58</f>
        <v>2025042</v>
      </c>
      <c r="F20" s="8">
        <f t="shared" si="0"/>
        <v>0.11292705285442017</v>
      </c>
      <c r="G20" s="13">
        <f>+G58</f>
        <v>11.688212892642875</v>
      </c>
      <c r="H20" s="246">
        <f t="shared" si="1"/>
        <v>1.0916920865624089</v>
      </c>
      <c r="K20" s="5"/>
      <c r="L20" s="26"/>
    </row>
    <row r="21" spans="1:12" ht="12.5" x14ac:dyDescent="0.25">
      <c r="A21" s="26"/>
      <c r="B21" s="26"/>
      <c r="C21" s="22">
        <v>2012</v>
      </c>
      <c r="D21" s="22" t="s">
        <v>37</v>
      </c>
      <c r="E21" s="81">
        <f>+E70</f>
        <v>2186173</v>
      </c>
      <c r="F21" s="8">
        <f t="shared" si="0"/>
        <v>7.9569213873095013E-2</v>
      </c>
      <c r="G21" s="13">
        <f>+G70</f>
        <v>12.506909077074868</v>
      </c>
      <c r="H21" s="246">
        <f t="shared" si="1"/>
        <v>0.81869618443199244</v>
      </c>
      <c r="K21" s="5"/>
      <c r="L21" s="26"/>
    </row>
    <row r="22" spans="1:12" ht="12.5" x14ac:dyDescent="0.25">
      <c r="A22" s="26"/>
      <c r="B22" s="26"/>
      <c r="C22" s="22">
        <v>2013</v>
      </c>
      <c r="D22" s="22" t="s">
        <v>37</v>
      </c>
      <c r="E22" s="81">
        <f>+E82</f>
        <v>2309572</v>
      </c>
      <c r="F22" s="8">
        <f t="shared" ref="F22:F28" si="2">+E22/E21-1</f>
        <v>5.6445212707320058E-2</v>
      </c>
      <c r="G22" s="13">
        <f>+G82</f>
        <v>13.097333861217775</v>
      </c>
      <c r="H22" s="246">
        <f t="shared" si="1"/>
        <v>0.59042478414290755</v>
      </c>
      <c r="K22" s="5"/>
      <c r="L22" s="26"/>
    </row>
    <row r="23" spans="1:12" ht="12.5" x14ac:dyDescent="0.25">
      <c r="A23" s="26"/>
      <c r="B23" s="26"/>
      <c r="C23" s="22">
        <v>2014</v>
      </c>
      <c r="D23" s="22" t="s">
        <v>37</v>
      </c>
      <c r="E23" s="81">
        <f>+E94</f>
        <v>2501356</v>
      </c>
      <c r="F23" s="8">
        <f t="shared" si="2"/>
        <v>8.3038762160261737E-2</v>
      </c>
      <c r="G23" s="13">
        <f>+G94</f>
        <v>13.964124564928836</v>
      </c>
      <c r="H23" s="246">
        <f t="shared" si="1"/>
        <v>0.86679070371106093</v>
      </c>
      <c r="K23" s="5"/>
      <c r="L23" s="26"/>
    </row>
    <row r="24" spans="1:12" ht="12.5" x14ac:dyDescent="0.25">
      <c r="A24" s="26"/>
      <c r="B24" s="26"/>
      <c r="C24" s="22">
        <v>2015</v>
      </c>
      <c r="D24" s="22" t="s">
        <v>37</v>
      </c>
      <c r="E24" s="81">
        <f>+E106</f>
        <v>2729251</v>
      </c>
      <c r="F24" s="8">
        <f t="shared" si="2"/>
        <v>9.110858270474087E-2</v>
      </c>
      <c r="G24" s="13">
        <f>+G106</f>
        <v>15.079446706475721</v>
      </c>
      <c r="H24" s="246">
        <f t="shared" si="1"/>
        <v>1.1153221415468852</v>
      </c>
      <c r="K24" s="5"/>
      <c r="L24" s="26"/>
    </row>
    <row r="25" spans="1:12" ht="12.5" x14ac:dyDescent="0.25">
      <c r="A25" s="26"/>
      <c r="B25" s="26"/>
      <c r="C25" s="22">
        <v>2016</v>
      </c>
      <c r="D25" s="22" t="s">
        <v>37</v>
      </c>
      <c r="E25" s="81">
        <f>+E118</f>
        <v>2912133</v>
      </c>
      <c r="F25" s="8">
        <f t="shared" si="2"/>
        <v>6.7008127870979983E-2</v>
      </c>
      <c r="G25" s="13">
        <f>+G118</f>
        <v>15.928178354413726</v>
      </c>
      <c r="H25" s="246">
        <f t="shared" si="1"/>
        <v>0.84873164793800449</v>
      </c>
      <c r="K25" s="5"/>
      <c r="L25" s="26"/>
    </row>
    <row r="26" spans="1:12" ht="12.5" x14ac:dyDescent="0.25">
      <c r="A26" s="26"/>
      <c r="B26" s="26"/>
      <c r="C26" s="22">
        <v>2017</v>
      </c>
      <c r="D26" s="22" t="s">
        <v>37</v>
      </c>
      <c r="E26" s="81">
        <f>+E130</f>
        <v>3068528</v>
      </c>
      <c r="F26" s="8">
        <f t="shared" si="2"/>
        <v>5.3704621320523449E-2</v>
      </c>
      <c r="G26" s="13">
        <f>+G130</f>
        <v>16.510512327794999</v>
      </c>
      <c r="H26" s="246">
        <f t="shared" si="1"/>
        <v>0.58233397338127268</v>
      </c>
      <c r="K26" s="5"/>
      <c r="L26" s="26"/>
    </row>
    <row r="27" spans="1:12" ht="13.15" customHeight="1" x14ac:dyDescent="0.25">
      <c r="A27" s="26"/>
      <c r="B27" s="26"/>
      <c r="C27" s="22">
        <v>2018</v>
      </c>
      <c r="D27" s="22" t="s">
        <v>37</v>
      </c>
      <c r="E27" s="81">
        <f>+E142</f>
        <v>3256097</v>
      </c>
      <c r="F27" s="8">
        <f t="shared" si="2"/>
        <v>6.1126703096729074E-2</v>
      </c>
      <c r="G27" s="13">
        <f>+G142</f>
        <v>17.201350255203412</v>
      </c>
      <c r="H27" s="246">
        <f t="shared" si="1"/>
        <v>0.69083792740841332</v>
      </c>
      <c r="K27" s="5"/>
      <c r="L27" s="26"/>
    </row>
    <row r="28" spans="1:12" ht="13.15" customHeight="1" x14ac:dyDescent="0.25">
      <c r="A28" s="26"/>
      <c r="B28" s="26"/>
      <c r="C28" s="22">
        <v>2019</v>
      </c>
      <c r="D28" s="22" t="s">
        <v>37</v>
      </c>
      <c r="E28" s="81">
        <f>+E154</f>
        <v>3434767</v>
      </c>
      <c r="F28" s="8">
        <f t="shared" si="2"/>
        <v>5.4872443910608304E-2</v>
      </c>
      <c r="G28" s="13">
        <f>+G154</f>
        <v>17.812628822954448</v>
      </c>
      <c r="H28" s="246">
        <f t="shared" si="1"/>
        <v>0.61127856775103595</v>
      </c>
      <c r="K28" s="5"/>
      <c r="L28" s="26"/>
    </row>
    <row r="29" spans="1:12" ht="13.15" customHeight="1" x14ac:dyDescent="0.25">
      <c r="A29" s="26"/>
      <c r="B29" s="26"/>
      <c r="C29" s="22">
        <v>2020</v>
      </c>
      <c r="D29" s="22" t="s">
        <v>37</v>
      </c>
      <c r="E29" s="81">
        <f>+E166</f>
        <v>3802033</v>
      </c>
      <c r="F29" s="8">
        <f t="shared" ref="F29" si="3">+E29/E28-1</f>
        <v>0.10692603020816249</v>
      </c>
      <c r="G29" s="13">
        <f>+G166</f>
        <v>19.429515636140032</v>
      </c>
      <c r="H29" s="246">
        <f t="shared" ref="H29" si="4">+G29-G28</f>
        <v>1.6168868131855838</v>
      </c>
      <c r="K29" s="5"/>
      <c r="L29" s="26"/>
    </row>
    <row r="30" spans="1:12" ht="13.15" customHeight="1" x14ac:dyDescent="0.25">
      <c r="A30" s="26"/>
      <c r="B30" s="26"/>
      <c r="C30" s="22">
        <v>2021</v>
      </c>
      <c r="D30" s="22" t="s">
        <v>37</v>
      </c>
      <c r="E30" s="81">
        <f>E178</f>
        <v>4287491</v>
      </c>
      <c r="F30" s="8">
        <f t="shared" ref="F30:F33" si="5">+E30/E29-1</f>
        <v>0.12768379443313616</v>
      </c>
      <c r="G30" s="13">
        <f>G178</f>
        <v>21.705009395061488</v>
      </c>
      <c r="H30" s="246">
        <f t="shared" ref="H30:H33" si="6">+G30-G29</f>
        <v>2.2754937589214563</v>
      </c>
      <c r="K30" s="5"/>
      <c r="L30" s="26"/>
    </row>
    <row r="31" spans="1:12" ht="13.15" customHeight="1" x14ac:dyDescent="0.25">
      <c r="A31" s="26"/>
      <c r="B31" s="26"/>
      <c r="C31" s="22">
        <v>2022</v>
      </c>
      <c r="D31" s="22" t="s">
        <v>37</v>
      </c>
      <c r="E31" s="81">
        <f>E190</f>
        <v>4460212</v>
      </c>
      <c r="F31" s="8">
        <f t="shared" si="5"/>
        <v>4.0284865904091749E-2</v>
      </c>
      <c r="G31" s="13">
        <f>G190</f>
        <v>22.419067244253537</v>
      </c>
      <c r="H31" s="246">
        <f t="shared" si="6"/>
        <v>0.71405784919204862</v>
      </c>
      <c r="K31" s="5"/>
      <c r="L31" s="26"/>
    </row>
    <row r="32" spans="1:12" ht="13.15" customHeight="1" x14ac:dyDescent="0.25">
      <c r="A32" s="26"/>
      <c r="B32" s="26"/>
      <c r="C32" s="22">
        <v>2023</v>
      </c>
      <c r="D32" s="22" t="s">
        <v>37</v>
      </c>
      <c r="E32" s="81">
        <f>E202</f>
        <v>4524579</v>
      </c>
      <c r="F32" s="8">
        <f t="shared" si="5"/>
        <v>1.4431376804510565E-2</v>
      </c>
      <c r="G32" s="350">
        <f>G202</f>
        <v>22.596194207115122</v>
      </c>
      <c r="H32" s="246">
        <f t="shared" si="6"/>
        <v>0.17712696286158547</v>
      </c>
      <c r="K32" s="5"/>
      <c r="L32" s="26"/>
    </row>
    <row r="33" spans="1:18" ht="13.15" customHeight="1" thickBot="1" x14ac:dyDescent="0.3">
      <c r="A33" s="26"/>
      <c r="B33" s="26"/>
      <c r="C33" s="22">
        <v>2024</v>
      </c>
      <c r="D33" s="22" t="s">
        <v>37</v>
      </c>
      <c r="E33" s="83">
        <f>E214</f>
        <v>4690891</v>
      </c>
      <c r="F33" s="8">
        <f t="shared" si="5"/>
        <v>3.6757453013860575E-2</v>
      </c>
      <c r="G33" s="343">
        <f>G214</f>
        <v>23.283709735581514</v>
      </c>
      <c r="H33" s="351">
        <f t="shared" si="6"/>
        <v>0.68751552846639186</v>
      </c>
      <c r="K33" s="5"/>
      <c r="L33" s="26"/>
    </row>
    <row r="34" spans="1:18" ht="40.5" customHeight="1" thickBot="1" x14ac:dyDescent="0.3">
      <c r="A34" s="19"/>
      <c r="B34" s="26"/>
      <c r="C34" s="180" t="s">
        <v>0</v>
      </c>
      <c r="D34" s="180" t="s">
        <v>31</v>
      </c>
      <c r="E34" s="184" t="s">
        <v>29</v>
      </c>
      <c r="F34" s="182" t="s">
        <v>46</v>
      </c>
      <c r="G34" s="182" t="s">
        <v>6</v>
      </c>
      <c r="H34" s="183" t="s">
        <v>524</v>
      </c>
      <c r="K34" s="6"/>
      <c r="L34" s="26"/>
    </row>
    <row r="35" spans="1:18" ht="12.5" x14ac:dyDescent="0.25">
      <c r="A35" s="19"/>
      <c r="B35" s="26"/>
      <c r="C35" s="22">
        <v>2010</v>
      </c>
      <c r="D35" s="22" t="s">
        <v>38</v>
      </c>
      <c r="E35" s="81">
        <v>1698908</v>
      </c>
      <c r="F35" s="7">
        <f>+E35/E18-1</f>
        <v>2.2854998778785163E-3</v>
      </c>
      <c r="G35" s="13">
        <v>9.978692077391031</v>
      </c>
      <c r="H35" s="243">
        <f>+G35-G18</f>
        <v>1.4688742250301701E-2</v>
      </c>
      <c r="J35" s="6"/>
      <c r="K35" s="6"/>
      <c r="L35" s="26"/>
      <c r="N35" s="108"/>
      <c r="Q35" s="109"/>
      <c r="R35" s="110"/>
    </row>
    <row r="36" spans="1:18" ht="12.5" x14ac:dyDescent="0.25">
      <c r="A36" s="19"/>
      <c r="B36" s="26"/>
      <c r="C36" s="22"/>
      <c r="D36" s="22" t="s">
        <v>39</v>
      </c>
      <c r="E36" s="81">
        <v>1697983</v>
      </c>
      <c r="F36" s="7">
        <f t="shared" ref="F36:F46" si="7">+E36/E35-1</f>
        <v>-5.4446738728641808E-4</v>
      </c>
      <c r="G36" s="13">
        <v>9.9651913203840454</v>
      </c>
      <c r="H36" s="243">
        <f>+G36-G35</f>
        <v>-1.3500757006985609E-2</v>
      </c>
      <c r="J36" s="6"/>
      <c r="K36" s="6"/>
      <c r="L36" s="26"/>
      <c r="N36" s="108"/>
      <c r="Q36" s="109"/>
      <c r="R36" s="110"/>
    </row>
    <row r="37" spans="1:18" ht="12.5" x14ac:dyDescent="0.25">
      <c r="A37" s="19"/>
      <c r="B37" s="26"/>
      <c r="C37" s="23"/>
      <c r="D37" s="22" t="s">
        <v>40</v>
      </c>
      <c r="E37" s="81">
        <v>1708303</v>
      </c>
      <c r="F37" s="7">
        <f t="shared" si="7"/>
        <v>6.0777993654823614E-3</v>
      </c>
      <c r="G37" s="13">
        <v>10.017654156622806</v>
      </c>
      <c r="H37" s="243">
        <f t="shared" ref="H37:H100" si="8">+G37-G36</f>
        <v>5.2462836238760246E-2</v>
      </c>
      <c r="J37" s="6"/>
      <c r="K37" s="6"/>
      <c r="L37" s="26"/>
      <c r="N37" s="108"/>
      <c r="Q37" s="109"/>
      <c r="R37" s="110"/>
    </row>
    <row r="38" spans="1:18" ht="12.5" x14ac:dyDescent="0.25">
      <c r="A38" s="19"/>
      <c r="B38" s="26"/>
      <c r="C38" s="23"/>
      <c r="D38" s="22" t="s">
        <v>41</v>
      </c>
      <c r="E38" s="81">
        <v>1731518</v>
      </c>
      <c r="F38" s="7">
        <f t="shared" si="7"/>
        <v>1.358950958934102E-2</v>
      </c>
      <c r="G38" s="13">
        <v>10.14558870990234</v>
      </c>
      <c r="H38" s="243">
        <f t="shared" si="8"/>
        <v>0.12793455327953396</v>
      </c>
      <c r="J38" s="6"/>
      <c r="K38" s="6"/>
      <c r="L38" s="26"/>
      <c r="N38" s="108"/>
      <c r="Q38" s="109"/>
      <c r="R38" s="110"/>
    </row>
    <row r="39" spans="1:18" ht="12.5" x14ac:dyDescent="0.25">
      <c r="A39" s="19"/>
      <c r="B39" s="26"/>
      <c r="C39" s="23"/>
      <c r="D39" s="22" t="s">
        <v>42</v>
      </c>
      <c r="E39" s="81">
        <v>1752810</v>
      </c>
      <c r="F39" s="7">
        <f t="shared" si="7"/>
        <v>1.2296724608118481E-2</v>
      </c>
      <c r="G39" s="13">
        <v>10.262023197634559</v>
      </c>
      <c r="H39" s="243">
        <f t="shared" si="8"/>
        <v>0.11643448773221898</v>
      </c>
      <c r="J39" s="6"/>
      <c r="K39" s="6"/>
      <c r="L39" s="26"/>
      <c r="N39" s="108"/>
      <c r="Q39" s="109"/>
      <c r="R39" s="110"/>
    </row>
    <row r="40" spans="1:18" ht="12.5" x14ac:dyDescent="0.25">
      <c r="A40" s="19"/>
      <c r="B40" s="26"/>
      <c r="C40" s="23"/>
      <c r="D40" s="22" t="s">
        <v>43</v>
      </c>
      <c r="E40" s="81">
        <v>1749458</v>
      </c>
      <c r="F40" s="7">
        <f t="shared" si="7"/>
        <v>-1.9123578710755762E-3</v>
      </c>
      <c r="G40" s="13">
        <v>10.234128092592396</v>
      </c>
      <c r="H40" s="243">
        <f t="shared" si="8"/>
        <v>-2.7895105042162527E-2</v>
      </c>
      <c r="J40" s="6"/>
      <c r="K40" s="6"/>
      <c r="L40" s="26"/>
      <c r="N40" s="108"/>
      <c r="Q40" s="109"/>
      <c r="R40" s="110"/>
    </row>
    <row r="41" spans="1:18" ht="12.5" x14ac:dyDescent="0.25">
      <c r="A41" s="19"/>
      <c r="B41" s="26"/>
      <c r="C41" s="23"/>
      <c r="D41" s="22" t="s">
        <v>32</v>
      </c>
      <c r="E41" s="81">
        <v>1770485</v>
      </c>
      <c r="F41" s="7">
        <f t="shared" si="7"/>
        <v>1.201915107421847E-2</v>
      </c>
      <c r="G41" s="13">
        <v>10.34934400497648</v>
      </c>
      <c r="H41" s="243">
        <f t="shared" si="8"/>
        <v>0.11521591238408391</v>
      </c>
      <c r="J41" s="6"/>
      <c r="K41" s="6"/>
      <c r="L41" s="26"/>
      <c r="N41" s="108"/>
      <c r="Q41" s="109"/>
      <c r="R41" s="110"/>
    </row>
    <row r="42" spans="1:18" ht="12.5" x14ac:dyDescent="0.25">
      <c r="A42" s="19"/>
      <c r="B42" s="26"/>
      <c r="C42" s="23"/>
      <c r="D42" s="22" t="s">
        <v>33</v>
      </c>
      <c r="E42" s="81">
        <v>1793594</v>
      </c>
      <c r="F42" s="7">
        <f t="shared" si="7"/>
        <v>1.3052355710440944E-2</v>
      </c>
      <c r="G42" s="13">
        <v>10.476559904575376</v>
      </c>
      <c r="H42" s="243">
        <f t="shared" si="8"/>
        <v>0.12721589959889634</v>
      </c>
      <c r="J42" s="6"/>
      <c r="K42" s="6"/>
      <c r="L42" s="26"/>
      <c r="N42" s="108"/>
      <c r="Q42" s="109"/>
      <c r="R42" s="110"/>
    </row>
    <row r="43" spans="1:18" ht="12.5" x14ac:dyDescent="0.25">
      <c r="A43" s="19"/>
      <c r="B43" s="26"/>
      <c r="C43" s="23"/>
      <c r="D43" s="22" t="s">
        <v>34</v>
      </c>
      <c r="E43" s="81">
        <v>1808189</v>
      </c>
      <c r="F43" s="7">
        <f t="shared" si="7"/>
        <v>8.1372930551730782E-3</v>
      </c>
      <c r="G43" s="13">
        <v>10.553890906013342</v>
      </c>
      <c r="H43" s="243">
        <f t="shared" si="8"/>
        <v>7.7331001437965341E-2</v>
      </c>
      <c r="J43" s="6"/>
      <c r="K43" s="6"/>
      <c r="L43" s="26"/>
      <c r="N43" s="108"/>
      <c r="Q43" s="109"/>
      <c r="R43" s="110"/>
    </row>
    <row r="44" spans="1:18" ht="12.5" x14ac:dyDescent="0.25">
      <c r="A44" s="19"/>
      <c r="B44" s="26"/>
      <c r="C44" s="23"/>
      <c r="D44" s="22" t="s">
        <v>35</v>
      </c>
      <c r="E44" s="81">
        <v>1803662</v>
      </c>
      <c r="F44" s="7">
        <f t="shared" si="7"/>
        <v>-2.5036099655512123E-3</v>
      </c>
      <c r="G44" s="13">
        <v>10.519637614946435</v>
      </c>
      <c r="H44" s="243">
        <f t="shared" si="8"/>
        <v>-3.425329106690711E-2</v>
      </c>
      <c r="J44" s="6"/>
      <c r="K44" s="6"/>
      <c r="L44" s="26"/>
      <c r="N44" s="108"/>
      <c r="Q44" s="109"/>
      <c r="R44" s="110"/>
    </row>
    <row r="45" spans="1:18" ht="12.5" x14ac:dyDescent="0.25">
      <c r="A45" s="19"/>
      <c r="B45" s="26"/>
      <c r="C45" s="23"/>
      <c r="D45" s="22" t="s">
        <v>36</v>
      </c>
      <c r="E45" s="81">
        <v>1816980</v>
      </c>
      <c r="F45" s="7">
        <f t="shared" si="7"/>
        <v>7.3838668220542747E-3</v>
      </c>
      <c r="G45" s="13">
        <v>10.589378184081827</v>
      </c>
      <c r="H45" s="243">
        <f t="shared" si="8"/>
        <v>6.9740569135392505E-2</v>
      </c>
      <c r="J45" s="6"/>
      <c r="K45" s="6"/>
      <c r="L45" s="26"/>
      <c r="N45" s="108"/>
      <c r="Q45" s="109"/>
      <c r="R45" s="110"/>
    </row>
    <row r="46" spans="1:18" ht="13" thickBot="1" x14ac:dyDescent="0.3">
      <c r="A46" s="19"/>
      <c r="B46" s="26"/>
      <c r="C46" s="24"/>
      <c r="D46" s="27" t="s">
        <v>37</v>
      </c>
      <c r="E46" s="83">
        <v>1819564</v>
      </c>
      <c r="F46" s="29">
        <f t="shared" si="7"/>
        <v>1.4221400345628687E-3</v>
      </c>
      <c r="G46" s="30">
        <v>10.596520806080466</v>
      </c>
      <c r="H46" s="244">
        <f t="shared" si="8"/>
        <v>7.1426219986392425E-3</v>
      </c>
      <c r="J46" s="6"/>
      <c r="K46" s="6"/>
      <c r="L46" s="26"/>
      <c r="N46" s="108"/>
      <c r="Q46" s="109"/>
      <c r="R46" s="110"/>
    </row>
    <row r="47" spans="1:18" ht="12.5" x14ac:dyDescent="0.25">
      <c r="A47" s="19"/>
      <c r="B47" s="26"/>
      <c r="C47" s="22">
        <v>2011</v>
      </c>
      <c r="D47" s="22" t="s">
        <v>38</v>
      </c>
      <c r="E47" s="81">
        <v>1819146</v>
      </c>
      <c r="F47" s="7">
        <f t="shared" ref="F47:F52" si="9">+E47/E46-1</f>
        <v>-2.2972536277920952E-4</v>
      </c>
      <c r="G47" s="13">
        <v>10.586031920533632</v>
      </c>
      <c r="H47" s="243">
        <f t="shared" si="8"/>
        <v>-1.0488885546834581E-2</v>
      </c>
      <c r="J47" s="6"/>
      <c r="L47" s="98"/>
    </row>
    <row r="48" spans="1:18" ht="12.5" x14ac:dyDescent="0.25">
      <c r="A48" s="19"/>
      <c r="B48" s="26"/>
      <c r="C48" s="23"/>
      <c r="D48" s="22" t="s">
        <v>39</v>
      </c>
      <c r="E48" s="81">
        <v>1823656</v>
      </c>
      <c r="F48" s="7">
        <f t="shared" si="9"/>
        <v>2.4791852880416965E-3</v>
      </c>
      <c r="G48" s="13">
        <v>10.604464813991921</v>
      </c>
      <c r="H48" s="243">
        <f t="shared" si="8"/>
        <v>1.8432893458289357E-2</v>
      </c>
      <c r="J48" s="6"/>
      <c r="K48" s="6"/>
      <c r="L48" s="98"/>
    </row>
    <row r="49" spans="1:13" ht="12.5" x14ac:dyDescent="0.25">
      <c r="A49" s="19"/>
      <c r="B49" s="26"/>
      <c r="C49" s="23"/>
      <c r="D49" s="22" t="s">
        <v>40</v>
      </c>
      <c r="E49" s="81">
        <v>1855054</v>
      </c>
      <c r="F49" s="7">
        <f t="shared" si="9"/>
        <v>1.721706286711977E-2</v>
      </c>
      <c r="G49" s="13">
        <v>10.778989571776423</v>
      </c>
      <c r="H49" s="243">
        <f t="shared" si="8"/>
        <v>0.17452475778450172</v>
      </c>
      <c r="J49" s="6"/>
      <c r="K49" s="6"/>
      <c r="L49" s="98"/>
    </row>
    <row r="50" spans="1:13" ht="12.5" x14ac:dyDescent="0.25">
      <c r="A50" s="19"/>
      <c r="B50" s="26"/>
      <c r="C50" s="22"/>
      <c r="D50" s="22" t="s">
        <v>41</v>
      </c>
      <c r="E50" s="81">
        <v>1879451</v>
      </c>
      <c r="F50" s="7">
        <f t="shared" si="9"/>
        <v>1.315163871240399E-2</v>
      </c>
      <c r="G50" s="13">
        <v>10.912604231659611</v>
      </c>
      <c r="H50" s="243">
        <f t="shared" si="8"/>
        <v>0.13361465988318777</v>
      </c>
      <c r="J50" s="6"/>
      <c r="K50" s="6"/>
      <c r="L50" s="98"/>
    </row>
    <row r="51" spans="1:13" ht="12.5" x14ac:dyDescent="0.25">
      <c r="A51" s="19"/>
      <c r="B51" s="26"/>
      <c r="C51" s="23"/>
      <c r="D51" s="22" t="s">
        <v>42</v>
      </c>
      <c r="E51" s="81">
        <v>1910017</v>
      </c>
      <c r="F51" s="7">
        <f t="shared" si="9"/>
        <v>1.6263259856202694E-2</v>
      </c>
      <c r="G51" s="13">
        <v>11.081811884291337</v>
      </c>
      <c r="H51" s="243">
        <f t="shared" si="8"/>
        <v>0.16920765263172655</v>
      </c>
      <c r="J51" s="6"/>
      <c r="K51" s="6"/>
      <c r="L51" s="98"/>
    </row>
    <row r="52" spans="1:13" ht="12.5" x14ac:dyDescent="0.25">
      <c r="A52" s="19"/>
      <c r="B52" s="26"/>
      <c r="C52" s="23"/>
      <c r="D52" s="22" t="s">
        <v>43</v>
      </c>
      <c r="E52" s="81">
        <v>1932809</v>
      </c>
      <c r="F52" s="7">
        <f t="shared" si="9"/>
        <v>1.1932878084331078E-2</v>
      </c>
      <c r="G52" s="13">
        <v>11.205696743765374</v>
      </c>
      <c r="H52" s="243">
        <f t="shared" si="8"/>
        <v>0.12388485947403716</v>
      </c>
      <c r="J52" s="6"/>
      <c r="K52" s="6"/>
      <c r="L52" s="98"/>
      <c r="M52" s="1" t="s">
        <v>492</v>
      </c>
    </row>
    <row r="53" spans="1:13" ht="12.5" x14ac:dyDescent="0.25">
      <c r="A53" s="19"/>
      <c r="B53" s="26"/>
      <c r="C53" s="22"/>
      <c r="D53" s="22" t="s">
        <v>32</v>
      </c>
      <c r="E53" s="81">
        <v>1953417</v>
      </c>
      <c r="F53" s="7">
        <f t="shared" ref="F53:F58" si="10">+E53/E52-1</f>
        <v>1.0662202007544419E-2</v>
      </c>
      <c r="G53" s="13">
        <v>11.316744327555886</v>
      </c>
      <c r="H53" s="243">
        <f t="shared" si="8"/>
        <v>0.11104758379051205</v>
      </c>
      <c r="J53" s="6"/>
      <c r="K53" s="6"/>
      <c r="L53" s="98"/>
    </row>
    <row r="54" spans="1:13" ht="12.5" x14ac:dyDescent="0.25">
      <c r="A54" s="19"/>
      <c r="B54" s="26"/>
      <c r="C54" s="23"/>
      <c r="D54" s="22" t="s">
        <v>33</v>
      </c>
      <c r="E54" s="81">
        <v>1977708</v>
      </c>
      <c r="F54" s="7">
        <f t="shared" si="10"/>
        <v>1.2435132897891332E-2</v>
      </c>
      <c r="G54" s="13">
        <v>11.448947598762226</v>
      </c>
      <c r="H54" s="243">
        <f t="shared" si="8"/>
        <v>0.13220327120633968</v>
      </c>
      <c r="J54" s="6"/>
      <c r="K54" s="6"/>
      <c r="L54" s="98"/>
    </row>
    <row r="55" spans="1:13" ht="12.5" x14ac:dyDescent="0.25">
      <c r="A55" s="19"/>
      <c r="B55" s="26"/>
      <c r="C55" s="23"/>
      <c r="D55" s="22" t="s">
        <v>34</v>
      </c>
      <c r="E55" s="81">
        <v>1992753</v>
      </c>
      <c r="F55" s="7">
        <f t="shared" si="10"/>
        <v>7.6072908639697179E-3</v>
      </c>
      <c r="G55" s="13">
        <v>11.526925298468578</v>
      </c>
      <c r="H55" s="243">
        <f t="shared" si="8"/>
        <v>7.7977699706352155E-2</v>
      </c>
      <c r="J55" s="6"/>
      <c r="K55" s="6"/>
      <c r="L55" s="98"/>
    </row>
    <row r="56" spans="1:13" ht="12.5" x14ac:dyDescent="0.25">
      <c r="A56" s="19"/>
      <c r="B56" s="26"/>
      <c r="C56" s="22"/>
      <c r="D56" s="22" t="s">
        <v>35</v>
      </c>
      <c r="E56" s="81">
        <v>2005472</v>
      </c>
      <c r="F56" s="7">
        <f t="shared" si="10"/>
        <v>6.3826274505671687E-3</v>
      </c>
      <c r="G56" s="13">
        <v>11.597243751533004</v>
      </c>
      <c r="H56" s="243">
        <f t="shared" si="8"/>
        <v>7.0318453064425412E-2</v>
      </c>
      <c r="J56" s="6"/>
      <c r="K56" s="6"/>
      <c r="L56" s="98"/>
    </row>
    <row r="57" spans="1:13" ht="12.5" x14ac:dyDescent="0.25">
      <c r="A57" s="19"/>
      <c r="B57" s="26"/>
      <c r="C57" s="23"/>
      <c r="D57" s="22" t="s">
        <v>36</v>
      </c>
      <c r="E57" s="81">
        <v>2021209</v>
      </c>
      <c r="F57" s="7">
        <f t="shared" si="10"/>
        <v>7.8470305244850991E-3</v>
      </c>
      <c r="G57" s="13">
        <v>11.674729954854884</v>
      </c>
      <c r="H57" s="243">
        <f t="shared" si="8"/>
        <v>7.7486203321880609E-2</v>
      </c>
      <c r="J57" s="6"/>
      <c r="K57" s="6"/>
      <c r="L57" s="98"/>
    </row>
    <row r="58" spans="1:13" ht="13" thickBot="1" x14ac:dyDescent="0.3">
      <c r="A58" s="19"/>
      <c r="B58" s="26"/>
      <c r="C58" s="24"/>
      <c r="D58" s="27" t="s">
        <v>37</v>
      </c>
      <c r="E58" s="83">
        <v>2025042</v>
      </c>
      <c r="F58" s="29">
        <f t="shared" si="10"/>
        <v>1.8963897350545711E-3</v>
      </c>
      <c r="G58" s="30">
        <v>11.688212892642875</v>
      </c>
      <c r="H58" s="244">
        <f t="shared" si="8"/>
        <v>1.3482937787991034E-2</v>
      </c>
      <c r="J58" s="6"/>
      <c r="K58" s="14"/>
      <c r="L58" s="98"/>
    </row>
    <row r="59" spans="1:13" ht="12.5" x14ac:dyDescent="0.25">
      <c r="A59" s="19"/>
      <c r="B59" s="26"/>
      <c r="C59" s="21">
        <v>2012</v>
      </c>
      <c r="D59" s="21" t="s">
        <v>38</v>
      </c>
      <c r="E59" s="82">
        <v>2022882</v>
      </c>
      <c r="F59" s="32">
        <f t="shared" ref="F59:F64" si="11">+E59/E58-1</f>
        <v>-1.0666445436686711E-3</v>
      </c>
      <c r="G59" s="31">
        <v>11.667076322837763</v>
      </c>
      <c r="H59" s="245">
        <f t="shared" si="8"/>
        <v>-2.1136569805111804E-2</v>
      </c>
      <c r="J59" s="6"/>
      <c r="K59" s="14"/>
      <c r="L59" s="98"/>
    </row>
    <row r="60" spans="1:13" ht="12.5" x14ac:dyDescent="0.25">
      <c r="A60" s="19"/>
      <c r="B60" s="26"/>
      <c r="C60" s="23"/>
      <c r="D60" s="22" t="s">
        <v>39</v>
      </c>
      <c r="E60" s="81">
        <v>2029256</v>
      </c>
      <c r="F60" s="7">
        <f t="shared" si="11"/>
        <v>3.150949981264306E-3</v>
      </c>
      <c r="G60" s="13">
        <v>11.695229792458589</v>
      </c>
      <c r="H60" s="243">
        <f t="shared" si="8"/>
        <v>2.8153469620825433E-2</v>
      </c>
      <c r="J60" s="6"/>
      <c r="K60" s="14"/>
      <c r="L60" s="98"/>
    </row>
    <row r="61" spans="1:13" ht="12.5" x14ac:dyDescent="0.25">
      <c r="A61" s="19"/>
      <c r="B61" s="26"/>
      <c r="C61" s="23"/>
      <c r="D61" s="22" t="s">
        <v>40</v>
      </c>
      <c r="E61" s="81">
        <v>2031572</v>
      </c>
      <c r="F61" s="7">
        <f t="shared" si="11"/>
        <v>1.1413049905975026E-3</v>
      </c>
      <c r="G61" s="13">
        <v>11.700006075759237</v>
      </c>
      <c r="H61" s="243">
        <f t="shared" si="8"/>
        <v>4.7762833006483874E-3</v>
      </c>
      <c r="J61" s="6"/>
      <c r="K61" s="14"/>
      <c r="L61" s="98"/>
    </row>
    <row r="62" spans="1:13" ht="12.5" x14ac:dyDescent="0.25">
      <c r="A62" s="19"/>
      <c r="B62" s="26"/>
      <c r="C62" s="22"/>
      <c r="D62" s="22" t="s">
        <v>41</v>
      </c>
      <c r="E62" s="81">
        <v>2070145</v>
      </c>
      <c r="F62" s="7">
        <f t="shared" si="11"/>
        <v>1.8986774773426696E-2</v>
      </c>
      <c r="G62" s="13">
        <v>11.913195270358397</v>
      </c>
      <c r="H62" s="243">
        <f t="shared" si="8"/>
        <v>0.21318919459915975</v>
      </c>
      <c r="J62" s="6"/>
      <c r="K62" s="14"/>
      <c r="L62" s="98"/>
    </row>
    <row r="63" spans="1:13" ht="12.5" x14ac:dyDescent="0.25">
      <c r="A63" s="19"/>
      <c r="B63" s="26"/>
      <c r="C63" s="23"/>
      <c r="D63" s="22" t="s">
        <v>42</v>
      </c>
      <c r="E63" s="81">
        <v>2095838</v>
      </c>
      <c r="F63" s="7">
        <f t="shared" si="11"/>
        <v>1.2411207910556943E-2</v>
      </c>
      <c r="G63" s="13">
        <v>12.055338245093925</v>
      </c>
      <c r="H63" s="243">
        <f t="shared" si="8"/>
        <v>0.14214297473552762</v>
      </c>
      <c r="J63" s="6"/>
      <c r="K63" s="14"/>
      <c r="L63" s="98"/>
    </row>
    <row r="64" spans="1:13" ht="12.5" x14ac:dyDescent="0.25">
      <c r="A64" s="19"/>
      <c r="B64" s="26"/>
      <c r="C64" s="23"/>
      <c r="D64" s="22" t="s">
        <v>43</v>
      </c>
      <c r="E64" s="81">
        <v>2097445</v>
      </c>
      <c r="F64" s="7">
        <f t="shared" si="11"/>
        <v>7.667577360463973E-4</v>
      </c>
      <c r="G64" s="13">
        <v>12.052471379325988</v>
      </c>
      <c r="H64" s="243">
        <f t="shared" si="8"/>
        <v>-2.8668657679364884E-3</v>
      </c>
      <c r="J64" s="6"/>
      <c r="K64" s="14"/>
      <c r="L64" s="98"/>
    </row>
    <row r="65" spans="1:12" ht="12.5" x14ac:dyDescent="0.25">
      <c r="A65" s="19"/>
      <c r="B65" s="26"/>
      <c r="C65" s="23"/>
      <c r="D65" s="22" t="s">
        <v>32</v>
      </c>
      <c r="E65" s="81">
        <v>2123653</v>
      </c>
      <c r="F65" s="7">
        <f t="shared" ref="F65:F73" si="12">+E65/E64-1</f>
        <v>1.2495202496370483E-2</v>
      </c>
      <c r="G65" s="13">
        <v>12.194083381141608</v>
      </c>
      <c r="H65" s="243">
        <f t="shared" si="8"/>
        <v>0.14161200181561995</v>
      </c>
      <c r="J65" s="6"/>
      <c r="K65" s="14"/>
      <c r="L65" s="98"/>
    </row>
    <row r="66" spans="1:12" ht="12.5" x14ac:dyDescent="0.25">
      <c r="A66" s="19"/>
      <c r="B66" s="26"/>
      <c r="C66" s="23"/>
      <c r="D66" s="22" t="s">
        <v>33</v>
      </c>
      <c r="E66" s="81">
        <v>2152841</v>
      </c>
      <c r="F66" s="7">
        <f t="shared" si="12"/>
        <v>1.3744241643997457E-2</v>
      </c>
      <c r="G66" s="13">
        <v>12.35254501615257</v>
      </c>
      <c r="H66" s="243">
        <f t="shared" si="8"/>
        <v>0.158461635010962</v>
      </c>
      <c r="J66" s="6"/>
      <c r="K66" s="14"/>
      <c r="L66" s="98"/>
    </row>
    <row r="67" spans="1:12" ht="12.5" x14ac:dyDescent="0.25">
      <c r="A67" s="19"/>
      <c r="B67" s="26"/>
      <c r="C67" s="22"/>
      <c r="D67" s="22" t="s">
        <v>34</v>
      </c>
      <c r="E67" s="81">
        <v>2158206</v>
      </c>
      <c r="F67" s="7">
        <f t="shared" si="12"/>
        <v>2.4920558462051545E-3</v>
      </c>
      <c r="G67" s="13">
        <v>12.374205552793484</v>
      </c>
      <c r="H67" s="243">
        <f t="shared" si="8"/>
        <v>2.1660536640913719E-2</v>
      </c>
      <c r="J67" s="6"/>
      <c r="K67" s="14"/>
      <c r="L67" s="98"/>
    </row>
    <row r="68" spans="1:12" ht="12.5" x14ac:dyDescent="0.25">
      <c r="A68" s="19"/>
      <c r="B68" s="26"/>
      <c r="C68" s="22"/>
      <c r="D68" s="22" t="s">
        <v>35</v>
      </c>
      <c r="E68" s="81">
        <v>2177284</v>
      </c>
      <c r="F68" s="7">
        <f t="shared" si="12"/>
        <v>8.8397493103067326E-3</v>
      </c>
      <c r="G68" s="13">
        <v>12.47439487453466</v>
      </c>
      <c r="H68" s="243">
        <f t="shared" si="8"/>
        <v>0.10018932174117623</v>
      </c>
      <c r="J68" s="6"/>
      <c r="K68" s="14"/>
      <c r="L68" s="98"/>
    </row>
    <row r="69" spans="1:12" ht="12.5" x14ac:dyDescent="0.25">
      <c r="A69" s="19"/>
      <c r="B69" s="26"/>
      <c r="C69" s="23"/>
      <c r="D69" s="22" t="s">
        <v>36</v>
      </c>
      <c r="E69" s="81">
        <v>2187644</v>
      </c>
      <c r="F69" s="7">
        <f t="shared" si="12"/>
        <v>4.7582217110859748E-3</v>
      </c>
      <c r="G69" s="13">
        <v>12.52453662464926</v>
      </c>
      <c r="H69" s="243">
        <f t="shared" si="8"/>
        <v>5.0141750114599759E-2</v>
      </c>
      <c r="J69" s="6"/>
      <c r="K69" s="14"/>
      <c r="L69" s="98"/>
    </row>
    <row r="70" spans="1:12" ht="13" thickBot="1" x14ac:dyDescent="0.3">
      <c r="A70" s="19"/>
      <c r="B70" s="26"/>
      <c r="C70" s="24"/>
      <c r="D70" s="27" t="s">
        <v>37</v>
      </c>
      <c r="E70" s="83">
        <v>2186173</v>
      </c>
      <c r="F70" s="29">
        <f t="shared" si="12"/>
        <v>-6.7241287887787049E-4</v>
      </c>
      <c r="G70" s="30">
        <v>12.506909077074868</v>
      </c>
      <c r="H70" s="244">
        <f t="shared" si="8"/>
        <v>-1.7627547574392111E-2</v>
      </c>
      <c r="J70" s="6"/>
      <c r="K70" s="14"/>
      <c r="L70" s="98"/>
    </row>
    <row r="71" spans="1:12" ht="12.5" x14ac:dyDescent="0.25">
      <c r="A71" s="19"/>
      <c r="B71" s="26"/>
      <c r="C71" s="21">
        <v>2013</v>
      </c>
      <c r="D71" s="21" t="s">
        <v>38</v>
      </c>
      <c r="E71" s="82">
        <v>2189991</v>
      </c>
      <c r="F71" s="32">
        <f t="shared" si="12"/>
        <v>1.7464308634311809E-3</v>
      </c>
      <c r="G71" s="31">
        <v>12.519554550906848</v>
      </c>
      <c r="H71" s="245">
        <f t="shared" si="8"/>
        <v>1.264547383198078E-2</v>
      </c>
      <c r="J71" s="6"/>
      <c r="K71" s="14"/>
      <c r="L71" s="98"/>
    </row>
    <row r="72" spans="1:12" ht="12.5" x14ac:dyDescent="0.25">
      <c r="A72" s="19"/>
      <c r="B72" s="26"/>
      <c r="C72" s="23"/>
      <c r="D72" s="22" t="s">
        <v>39</v>
      </c>
      <c r="E72" s="81">
        <v>2194942</v>
      </c>
      <c r="F72" s="7">
        <f t="shared" si="12"/>
        <v>2.260739884319074E-3</v>
      </c>
      <c r="G72" s="13">
        <v>12.5386537426694</v>
      </c>
      <c r="H72" s="243">
        <f t="shared" si="8"/>
        <v>1.9099191762551371E-2</v>
      </c>
      <c r="J72" s="6"/>
      <c r="K72" s="14"/>
      <c r="L72" s="98"/>
    </row>
    <row r="73" spans="1:12" ht="12.5" x14ac:dyDescent="0.25">
      <c r="A73" s="19"/>
      <c r="B73" s="26"/>
      <c r="C73" s="23"/>
      <c r="D73" s="22" t="s">
        <v>40</v>
      </c>
      <c r="E73" s="81">
        <v>2235805</v>
      </c>
      <c r="F73" s="7">
        <f t="shared" si="12"/>
        <v>1.8616892838170696E-2</v>
      </c>
      <c r="G73" s="13">
        <v>12.762705218801933</v>
      </c>
      <c r="H73" s="243">
        <f t="shared" si="8"/>
        <v>0.22405147613253362</v>
      </c>
      <c r="J73" s="6"/>
      <c r="K73" s="14"/>
      <c r="L73" s="98"/>
    </row>
    <row r="74" spans="1:12" ht="12.5" x14ac:dyDescent="0.25">
      <c r="A74" s="19"/>
      <c r="B74" s="26"/>
      <c r="C74" s="22"/>
      <c r="D74" s="22" t="s">
        <v>41</v>
      </c>
      <c r="E74" s="81">
        <v>2225137</v>
      </c>
      <c r="F74" s="7">
        <f t="shared" ref="F74:F85" si="13">+E74/E73-1</f>
        <v>-4.7714357915829009E-3</v>
      </c>
      <c r="G74" s="13">
        <v>12.692499494113813</v>
      </c>
      <c r="H74" s="243">
        <f t="shared" si="8"/>
        <v>-7.0205724688120696E-2</v>
      </c>
      <c r="J74" s="6"/>
      <c r="K74" s="14"/>
      <c r="L74" s="98"/>
    </row>
    <row r="75" spans="1:12" ht="12.5" x14ac:dyDescent="0.25">
      <c r="A75" s="19"/>
      <c r="B75" s="26"/>
      <c r="C75" s="23"/>
      <c r="D75" s="22" t="s">
        <v>42</v>
      </c>
      <c r="E75" s="81">
        <v>2244527</v>
      </c>
      <c r="F75" s="7">
        <f t="shared" si="13"/>
        <v>8.7140701898356099E-3</v>
      </c>
      <c r="G75" s="13">
        <v>12.793726162121393</v>
      </c>
      <c r="H75" s="243">
        <f t="shared" si="8"/>
        <v>0.1012266680075804</v>
      </c>
      <c r="J75" s="6"/>
      <c r="K75" s="14"/>
      <c r="L75" s="98"/>
    </row>
    <row r="76" spans="1:12" ht="12.5" x14ac:dyDescent="0.25">
      <c r="A76" s="19"/>
      <c r="B76" s="26"/>
      <c r="C76" s="23"/>
      <c r="D76" s="22" t="s">
        <v>43</v>
      </c>
      <c r="E76" s="81">
        <v>2260443</v>
      </c>
      <c r="F76" s="7">
        <f t="shared" si="13"/>
        <v>7.0910263053196587E-3</v>
      </c>
      <c r="G76" s="13">
        <v>12.875017478967559</v>
      </c>
      <c r="H76" s="243">
        <f t="shared" si="8"/>
        <v>8.1291316846165529E-2</v>
      </c>
      <c r="J76" s="6"/>
      <c r="K76" s="14"/>
      <c r="L76" s="98"/>
    </row>
    <row r="77" spans="1:12" ht="12.5" x14ac:dyDescent="0.25">
      <c r="A77" s="19"/>
      <c r="B77" s="26"/>
      <c r="C77" s="22"/>
      <c r="D77" s="22" t="s">
        <v>32</v>
      </c>
      <c r="E77" s="81">
        <v>2283719</v>
      </c>
      <c r="F77" s="7">
        <f t="shared" si="13"/>
        <v>1.0297096631058711E-2</v>
      </c>
      <c r="G77" s="13">
        <v>12.998080038231038</v>
      </c>
      <c r="H77" s="243">
        <f t="shared" si="8"/>
        <v>0.12306255926347909</v>
      </c>
      <c r="J77" s="6"/>
      <c r="K77" s="14"/>
      <c r="L77" s="98"/>
    </row>
    <row r="78" spans="1:12" ht="12.5" x14ac:dyDescent="0.25">
      <c r="A78" s="19"/>
      <c r="B78" s="26"/>
      <c r="C78" s="23"/>
      <c r="D78" s="22" t="s">
        <v>33</v>
      </c>
      <c r="E78" s="81">
        <v>2285037</v>
      </c>
      <c r="F78" s="7">
        <f t="shared" si="13"/>
        <v>5.7712879736948608E-4</v>
      </c>
      <c r="G78" s="13">
        <v>12.996077286221082</v>
      </c>
      <c r="H78" s="243">
        <f t="shared" si="8"/>
        <v>-2.0027520099556995E-3</v>
      </c>
      <c r="J78" s="6"/>
      <c r="K78" s="14"/>
      <c r="L78" s="98"/>
    </row>
    <row r="79" spans="1:12" ht="12.5" x14ac:dyDescent="0.25">
      <c r="A79" s="19"/>
      <c r="B79" s="26"/>
      <c r="C79" s="23"/>
      <c r="D79" s="22" t="s">
        <v>34</v>
      </c>
      <c r="E79" s="81">
        <v>2288676</v>
      </c>
      <c r="F79" s="7">
        <f t="shared" si="13"/>
        <v>1.5925343878457898E-3</v>
      </c>
      <c r="G79" s="13">
        <v>13.00726843518097</v>
      </c>
      <c r="H79" s="243">
        <f t="shared" si="8"/>
        <v>1.1191148959888153E-2</v>
      </c>
      <c r="J79" s="6"/>
      <c r="K79" s="14"/>
      <c r="L79" s="98"/>
    </row>
    <row r="80" spans="1:12" ht="12.5" x14ac:dyDescent="0.25">
      <c r="A80" s="19"/>
      <c r="B80" s="26"/>
      <c r="C80" s="22"/>
      <c r="D80" s="22" t="s">
        <v>35</v>
      </c>
      <c r="E80" s="81">
        <v>2314409</v>
      </c>
      <c r="F80" s="7">
        <f t="shared" si="13"/>
        <v>1.1243618581223469E-2</v>
      </c>
      <c r="G80" s="13">
        <v>13.143918801216859</v>
      </c>
      <c r="H80" s="243">
        <f t="shared" si="8"/>
        <v>0.13665036603588909</v>
      </c>
      <c r="J80" s="6"/>
      <c r="K80" s="14"/>
      <c r="L80" s="98"/>
    </row>
    <row r="81" spans="1:13" ht="12.5" x14ac:dyDescent="0.25">
      <c r="A81" s="19"/>
      <c r="B81" s="26"/>
      <c r="C81" s="23"/>
      <c r="D81" s="22" t="s">
        <v>36</v>
      </c>
      <c r="E81" s="81">
        <v>2313618</v>
      </c>
      <c r="F81" s="7">
        <f t="shared" si="13"/>
        <v>-3.4177191671824758E-4</v>
      </c>
      <c r="G81" s="13">
        <v>13.129845453635074</v>
      </c>
      <c r="H81" s="243">
        <f t="shared" si="8"/>
        <v>-1.4073347581785356E-2</v>
      </c>
      <c r="J81" s="6"/>
      <c r="K81" s="14"/>
      <c r="L81" s="98"/>
    </row>
    <row r="82" spans="1:13" ht="13" thickBot="1" x14ac:dyDescent="0.3">
      <c r="A82" s="19"/>
      <c r="B82" s="26"/>
      <c r="C82" s="24"/>
      <c r="D82" s="27" t="s">
        <v>37</v>
      </c>
      <c r="E82" s="83">
        <v>2309572</v>
      </c>
      <c r="F82" s="29">
        <f t="shared" si="13"/>
        <v>-1.748776159244958E-3</v>
      </c>
      <c r="G82" s="30">
        <v>13.097333861217775</v>
      </c>
      <c r="H82" s="244">
        <f t="shared" si="8"/>
        <v>-3.2511592417298729E-2</v>
      </c>
      <c r="J82" s="6"/>
      <c r="K82" s="131"/>
      <c r="L82" s="98"/>
    </row>
    <row r="83" spans="1:13" ht="12.5" x14ac:dyDescent="0.25">
      <c r="A83" s="19"/>
      <c r="B83" s="26"/>
      <c r="C83" s="21">
        <v>2014</v>
      </c>
      <c r="D83" s="21" t="s">
        <v>38</v>
      </c>
      <c r="E83" s="82">
        <v>2308352</v>
      </c>
      <c r="F83" s="32">
        <f t="shared" si="13"/>
        <v>-5.282364005105844E-4</v>
      </c>
      <c r="G83" s="31">
        <v>13.080883886404756</v>
      </c>
      <c r="H83" s="245">
        <f t="shared" si="8"/>
        <v>-1.6449974813019352E-2</v>
      </c>
      <c r="J83" s="6"/>
      <c r="K83" s="131"/>
      <c r="L83" s="98"/>
      <c r="M83" s="108"/>
    </row>
    <row r="84" spans="1:13" ht="12.5" x14ac:dyDescent="0.25">
      <c r="A84" s="19"/>
      <c r="B84" s="26"/>
      <c r="C84" s="23"/>
      <c r="D84" s="22" t="s">
        <v>39</v>
      </c>
      <c r="E84" s="81">
        <v>2287815</v>
      </c>
      <c r="F84" s="7">
        <f t="shared" si="13"/>
        <v>-8.8968233614283854E-3</v>
      </c>
      <c r="G84" s="13">
        <v>12.955072633455812</v>
      </c>
      <c r="H84" s="243">
        <f t="shared" si="8"/>
        <v>-0.12581125294894413</v>
      </c>
      <c r="J84" s="6"/>
      <c r="K84" s="131"/>
      <c r="L84" s="98"/>
      <c r="M84" s="108"/>
    </row>
    <row r="85" spans="1:13" ht="12.5" x14ac:dyDescent="0.25">
      <c r="A85" s="19"/>
      <c r="B85" s="26"/>
      <c r="C85" s="23"/>
      <c r="D85" s="22" t="s">
        <v>40</v>
      </c>
      <c r="E85" s="81">
        <v>2352875</v>
      </c>
      <c r="F85" s="7">
        <f t="shared" si="13"/>
        <v>2.8437614055332183E-2</v>
      </c>
      <c r="G85" s="13">
        <v>13.313796906024388</v>
      </c>
      <c r="H85" s="243">
        <f t="shared" si="8"/>
        <v>0.3587242725685762</v>
      </c>
      <c r="J85" s="6"/>
      <c r="K85" s="131"/>
      <c r="L85" s="98"/>
      <c r="M85" s="108"/>
    </row>
    <row r="86" spans="1:13" ht="12.5" x14ac:dyDescent="0.25">
      <c r="A86" s="19"/>
      <c r="B86" s="26"/>
      <c r="C86" s="22"/>
      <c r="D86" s="22" t="s">
        <v>41</v>
      </c>
      <c r="E86" s="81">
        <v>2375672</v>
      </c>
      <c r="F86" s="7">
        <f>+E86/E85-1</f>
        <v>9.6889975030547415E-3</v>
      </c>
      <c r="G86" s="13">
        <v>13.433027522330557</v>
      </c>
      <c r="H86" s="243">
        <f t="shared" si="8"/>
        <v>0.11923061630616871</v>
      </c>
      <c r="J86" s="6"/>
      <c r="K86" s="131"/>
      <c r="L86" s="98"/>
      <c r="M86" s="108"/>
    </row>
    <row r="87" spans="1:13" ht="12.5" x14ac:dyDescent="0.25">
      <c r="A87" s="19"/>
      <c r="B87" s="26"/>
      <c r="C87" s="23"/>
      <c r="D87" s="22" t="s">
        <v>42</v>
      </c>
      <c r="E87" s="81">
        <v>2391033</v>
      </c>
      <c r="F87" s="7">
        <f>+E87/E86-1</f>
        <v>6.4659599473328999E-3</v>
      </c>
      <c r="G87" s="13">
        <v>13.510069333545722</v>
      </c>
      <c r="H87" s="243">
        <f t="shared" si="8"/>
        <v>7.7041811215165623E-2</v>
      </c>
      <c r="J87" s="6"/>
      <c r="K87" s="131"/>
      <c r="L87" s="98"/>
      <c r="M87" s="108"/>
    </row>
    <row r="88" spans="1:13" ht="12.5" x14ac:dyDescent="0.25">
      <c r="A88" s="19"/>
      <c r="B88" s="26"/>
      <c r="C88" s="23"/>
      <c r="D88" s="22" t="s">
        <v>43</v>
      </c>
      <c r="E88" s="81">
        <v>2428592</v>
      </c>
      <c r="F88" s="7">
        <f>+E88/E87-1</f>
        <v>1.5708273369710923E-2</v>
      </c>
      <c r="G88" s="13">
        <v>13.712333868819622</v>
      </c>
      <c r="H88" s="243">
        <f t="shared" si="8"/>
        <v>0.20226453527389943</v>
      </c>
      <c r="J88" s="6"/>
      <c r="K88" s="131"/>
      <c r="L88" s="98"/>
      <c r="M88" s="108"/>
    </row>
    <row r="89" spans="1:13" ht="12.5" x14ac:dyDescent="0.25">
      <c r="A89" s="19"/>
      <c r="B89" s="26"/>
      <c r="C89" s="22"/>
      <c r="D89" s="22" t="s">
        <v>32</v>
      </c>
      <c r="E89" s="81">
        <v>2447933</v>
      </c>
      <c r="F89" s="7">
        <f t="shared" ref="F89:F97" si="14">+E89/E88-1</f>
        <v>7.9638737177756269E-3</v>
      </c>
      <c r="G89" s="13">
        <v>13.725700818043039</v>
      </c>
      <c r="H89" s="243">
        <f t="shared" si="8"/>
        <v>1.3366949223417635E-2</v>
      </c>
      <c r="J89" s="6"/>
      <c r="K89" s="131"/>
      <c r="L89" s="98"/>
      <c r="M89" s="108"/>
    </row>
    <row r="90" spans="1:13" ht="12.5" x14ac:dyDescent="0.25">
      <c r="A90" s="19"/>
      <c r="B90" s="26"/>
      <c r="C90" s="23"/>
      <c r="D90" s="22" t="s">
        <v>33</v>
      </c>
      <c r="E90" s="81">
        <v>2469314</v>
      </c>
      <c r="F90" s="7">
        <f t="shared" si="14"/>
        <v>8.7343076791726038E-3</v>
      </c>
      <c r="G90" s="13">
        <v>13.833475268552517</v>
      </c>
      <c r="H90" s="243">
        <f t="shared" si="8"/>
        <v>0.10777445050947776</v>
      </c>
      <c r="J90" s="6"/>
      <c r="K90" s="131"/>
      <c r="L90" s="98"/>
      <c r="M90" s="108"/>
    </row>
    <row r="91" spans="1:13" ht="12.5" x14ac:dyDescent="0.25">
      <c r="A91" s="19"/>
      <c r="B91" s="26"/>
      <c r="C91" s="23"/>
      <c r="D91" s="22" t="s">
        <v>34</v>
      </c>
      <c r="E91" s="81">
        <v>2482996</v>
      </c>
      <c r="F91" s="7">
        <f t="shared" si="14"/>
        <v>5.540810119733619E-3</v>
      </c>
      <c r="G91" s="13">
        <v>13.897968068177507</v>
      </c>
      <c r="H91" s="243">
        <f t="shared" si="8"/>
        <v>6.4492799624989772E-2</v>
      </c>
      <c r="J91" s="6"/>
      <c r="K91" s="131"/>
      <c r="L91" s="98"/>
      <c r="M91" s="108"/>
    </row>
    <row r="92" spans="1:13" ht="12.5" x14ac:dyDescent="0.25">
      <c r="A92" s="19"/>
      <c r="B92" s="26"/>
      <c r="C92" s="22"/>
      <c r="D92" s="22" t="s">
        <v>35</v>
      </c>
      <c r="E92" s="81">
        <v>2496297</v>
      </c>
      <c r="F92" s="7">
        <f t="shared" si="14"/>
        <v>5.3568350492712025E-3</v>
      </c>
      <c r="G92" s="13">
        <v>13.960217554394891</v>
      </c>
      <c r="H92" s="243">
        <f t="shared" si="8"/>
        <v>6.2249486217384131E-2</v>
      </c>
      <c r="J92" s="6"/>
      <c r="K92" s="131"/>
      <c r="L92" s="98"/>
      <c r="M92" s="108"/>
    </row>
    <row r="93" spans="1:13" ht="12.5" x14ac:dyDescent="0.25">
      <c r="A93" s="19"/>
      <c r="B93" s="26"/>
      <c r="C93" s="23"/>
      <c r="D93" s="22" t="s">
        <v>36</v>
      </c>
      <c r="E93" s="81">
        <v>2503762</v>
      </c>
      <c r="F93" s="7">
        <f t="shared" si="14"/>
        <v>2.9904294240630236E-3</v>
      </c>
      <c r="G93" s="13">
        <v>13.989749829969128</v>
      </c>
      <c r="H93" s="243">
        <f t="shared" si="8"/>
        <v>2.9532275574236877E-2</v>
      </c>
      <c r="J93" s="6"/>
      <c r="K93" s="131"/>
      <c r="L93" s="98"/>
      <c r="M93" s="108"/>
    </row>
    <row r="94" spans="1:13" ht="13" thickBot="1" x14ac:dyDescent="0.3">
      <c r="A94" s="19"/>
      <c r="B94" s="26"/>
      <c r="C94" s="24"/>
      <c r="D94" s="27" t="s">
        <v>37</v>
      </c>
      <c r="E94" s="83">
        <v>2501356</v>
      </c>
      <c r="F94" s="29">
        <f t="shared" si="14"/>
        <v>-9.609539564863212E-4</v>
      </c>
      <c r="G94" s="30">
        <v>13.964124564928836</v>
      </c>
      <c r="H94" s="244">
        <f t="shared" si="8"/>
        <v>-2.5625265040291723E-2</v>
      </c>
      <c r="J94" s="6"/>
      <c r="K94" s="131"/>
      <c r="L94" s="132"/>
      <c r="M94" s="109"/>
    </row>
    <row r="95" spans="1:13" ht="12.5" x14ac:dyDescent="0.25">
      <c r="A95" s="19"/>
      <c r="B95" s="26"/>
      <c r="C95" s="21">
        <v>2015</v>
      </c>
      <c r="D95" s="21" t="s">
        <v>38</v>
      </c>
      <c r="E95" s="82">
        <v>2509751</v>
      </c>
      <c r="F95" s="32">
        <f t="shared" si="14"/>
        <v>3.3561796081804651E-3</v>
      </c>
      <c r="G95" s="31">
        <v>13.998789319252907</v>
      </c>
      <c r="H95" s="245">
        <f t="shared" si="8"/>
        <v>3.4664754324071012E-2</v>
      </c>
      <c r="J95" s="6"/>
      <c r="K95" s="131"/>
      <c r="L95" s="132"/>
      <c r="M95" s="109"/>
    </row>
    <row r="96" spans="1:13" ht="12.5" x14ac:dyDescent="0.25">
      <c r="A96" s="19"/>
      <c r="B96" s="26"/>
      <c r="C96" s="23"/>
      <c r="D96" s="22" t="s">
        <v>39</v>
      </c>
      <c r="E96" s="81">
        <v>2509990</v>
      </c>
      <c r="F96" s="7">
        <f t="shared" si="14"/>
        <v>9.5228570483607555E-5</v>
      </c>
      <c r="G96" s="13">
        <v>13.98794112067595</v>
      </c>
      <c r="H96" s="243">
        <f t="shared" si="8"/>
        <v>-1.0848198576956847E-2</v>
      </c>
      <c r="J96" s="6"/>
      <c r="K96" s="131"/>
      <c r="L96" s="132"/>
      <c r="M96" s="109"/>
    </row>
    <row r="97" spans="1:13" ht="12.5" x14ac:dyDescent="0.25">
      <c r="A97" s="19"/>
      <c r="B97" s="26"/>
      <c r="C97" s="23"/>
      <c r="D97" s="22" t="s">
        <v>40</v>
      </c>
      <c r="E97" s="81">
        <v>2556914</v>
      </c>
      <c r="F97" s="7">
        <f t="shared" si="14"/>
        <v>1.8694895198785755E-2</v>
      </c>
      <c r="G97" s="13">
        <v>14.237056777880591</v>
      </c>
      <c r="H97" s="243">
        <f t="shared" si="8"/>
        <v>0.24911565720464068</v>
      </c>
      <c r="J97" s="6"/>
      <c r="K97" s="131"/>
      <c r="L97" s="132"/>
      <c r="M97" s="109"/>
    </row>
    <row r="98" spans="1:13" ht="12.5" x14ac:dyDescent="0.25">
      <c r="A98" s="19"/>
      <c r="B98" s="26"/>
      <c r="C98" s="22"/>
      <c r="D98" s="22" t="s">
        <v>41</v>
      </c>
      <c r="E98" s="81">
        <v>2589176</v>
      </c>
      <c r="F98" s="7">
        <f t="shared" ref="F98:F109" si="15">+E98/E97-1</f>
        <v>1.2617553816827609E-2</v>
      </c>
      <c r="G98" s="13">
        <v>14.404171663023261</v>
      </c>
      <c r="H98" s="243">
        <f t="shared" si="8"/>
        <v>0.16711488514267003</v>
      </c>
      <c r="J98" s="6"/>
      <c r="K98" s="131"/>
      <c r="L98" s="132"/>
      <c r="M98" s="109"/>
    </row>
    <row r="99" spans="1:13" ht="12.5" x14ac:dyDescent="0.25">
      <c r="A99" s="19"/>
      <c r="B99" s="26"/>
      <c r="C99" s="23"/>
      <c r="D99" s="22" t="s">
        <v>42</v>
      </c>
      <c r="E99" s="81">
        <v>2612968</v>
      </c>
      <c r="F99" s="7">
        <f t="shared" si="15"/>
        <v>9.1890238438792071E-3</v>
      </c>
      <c r="G99" s="13">
        <v>14.523916863759357</v>
      </c>
      <c r="H99" s="243">
        <f t="shared" si="8"/>
        <v>0.11974520073609618</v>
      </c>
      <c r="J99" s="6"/>
      <c r="K99" s="131"/>
      <c r="L99" s="132"/>
      <c r="M99" s="109"/>
    </row>
    <row r="100" spans="1:13" ht="12.5" x14ac:dyDescent="0.25">
      <c r="A100" s="19"/>
      <c r="B100" s="26"/>
      <c r="C100" s="23"/>
      <c r="D100" s="22" t="s">
        <v>43</v>
      </c>
      <c r="E100" s="81">
        <v>2614855</v>
      </c>
      <c r="F100" s="7">
        <f t="shared" si="15"/>
        <v>7.2216728256901952E-4</v>
      </c>
      <c r="G100" s="13">
        <v>14.521803267026003</v>
      </c>
      <c r="H100" s="243">
        <f t="shared" si="8"/>
        <v>-2.113596733353873E-3</v>
      </c>
      <c r="J100" s="6"/>
      <c r="K100" s="131"/>
      <c r="L100" s="132"/>
      <c r="M100" s="109"/>
    </row>
    <row r="101" spans="1:13" ht="12.5" x14ac:dyDescent="0.25">
      <c r="A101" s="19"/>
      <c r="B101" s="26"/>
      <c r="C101" s="22"/>
      <c r="D101" s="22" t="s">
        <v>32</v>
      </c>
      <c r="E101" s="81">
        <v>2657179</v>
      </c>
      <c r="F101" s="7">
        <f t="shared" si="15"/>
        <v>1.6185983544020566E-2</v>
      </c>
      <c r="G101" s="13">
        <v>14.744196749058885</v>
      </c>
      <c r="H101" s="243">
        <f t="shared" ref="H101:H151" si="16">+G101-G100</f>
        <v>0.22239348203288145</v>
      </c>
      <c r="J101" s="6"/>
      <c r="K101" s="131"/>
      <c r="L101" s="132"/>
      <c r="M101" s="109"/>
    </row>
    <row r="102" spans="1:13" ht="12.5" x14ac:dyDescent="0.25">
      <c r="A102" s="19"/>
      <c r="B102" s="26"/>
      <c r="C102" s="23"/>
      <c r="D102" s="22" t="s">
        <v>33</v>
      </c>
      <c r="E102" s="81">
        <v>2679495</v>
      </c>
      <c r="F102" s="7">
        <f t="shared" si="15"/>
        <v>8.3983803876215291E-3</v>
      </c>
      <c r="G102" s="13">
        <v>14.855283516391598</v>
      </c>
      <c r="H102" s="243">
        <f t="shared" si="16"/>
        <v>0.11108676733271317</v>
      </c>
      <c r="J102" s="6"/>
      <c r="K102" s="131"/>
      <c r="L102" s="132"/>
      <c r="M102" s="109"/>
    </row>
    <row r="103" spans="1:13" ht="12.5" x14ac:dyDescent="0.25">
      <c r="A103" s="19"/>
      <c r="B103" s="26"/>
      <c r="C103" s="23"/>
      <c r="D103" s="22" t="s">
        <v>34</v>
      </c>
      <c r="E103" s="81">
        <v>2698253</v>
      </c>
      <c r="F103" s="7">
        <f t="shared" si="15"/>
        <v>7.0005728691413527E-3</v>
      </c>
      <c r="G103" s="13">
        <v>14.946471183344993</v>
      </c>
      <c r="H103" s="243">
        <f t="shared" si="16"/>
        <v>9.1187666953395308E-2</v>
      </c>
      <c r="J103" s="6"/>
      <c r="K103" s="131"/>
      <c r="L103" s="132"/>
      <c r="M103" s="109"/>
    </row>
    <row r="104" spans="1:13" ht="12.5" x14ac:dyDescent="0.25">
      <c r="A104" s="19"/>
      <c r="B104" s="26"/>
      <c r="C104" s="22"/>
      <c r="D104" s="22" t="s">
        <v>35</v>
      </c>
      <c r="E104" s="81">
        <v>2717125</v>
      </c>
      <c r="F104" s="7">
        <f t="shared" si="15"/>
        <v>6.9941551070267227E-3</v>
      </c>
      <c r="G104" s="13">
        <v>15.03813377947424</v>
      </c>
      <c r="H104" s="243">
        <f t="shared" si="16"/>
        <v>9.1662596129246765E-2</v>
      </c>
      <c r="J104" s="6"/>
      <c r="K104" s="131"/>
      <c r="L104" s="132"/>
      <c r="M104" s="109"/>
    </row>
    <row r="105" spans="1:13" ht="12.5" x14ac:dyDescent="0.25">
      <c r="A105" s="19"/>
      <c r="B105" s="26"/>
      <c r="C105" s="23"/>
      <c r="D105" s="22" t="s">
        <v>36</v>
      </c>
      <c r="E105" s="81">
        <v>2727811</v>
      </c>
      <c r="F105" s="7">
        <f t="shared" si="15"/>
        <v>3.9328334176749191E-3</v>
      </c>
      <c r="G105" s="13">
        <v>15.084372372416318</v>
      </c>
      <c r="H105" s="243">
        <f t="shared" si="16"/>
        <v>4.6238592942078327E-2</v>
      </c>
      <c r="J105" s="6"/>
      <c r="K105" s="131"/>
      <c r="L105" s="132"/>
      <c r="M105" s="109"/>
    </row>
    <row r="106" spans="1:13" ht="13" thickBot="1" x14ac:dyDescent="0.3">
      <c r="A106" s="19"/>
      <c r="B106" s="26"/>
      <c r="C106" s="24"/>
      <c r="D106" s="27" t="s">
        <v>37</v>
      </c>
      <c r="E106" s="83">
        <v>2729251</v>
      </c>
      <c r="F106" s="29">
        <f t="shared" si="15"/>
        <v>5.2789581096335247E-4</v>
      </c>
      <c r="G106" s="30">
        <v>15.079446706475721</v>
      </c>
      <c r="H106" s="244">
        <f t="shared" si="16"/>
        <v>-4.9256659405969572E-3</v>
      </c>
      <c r="J106" s="6"/>
      <c r="K106" s="131"/>
      <c r="L106" s="132"/>
      <c r="M106" s="109"/>
    </row>
    <row r="107" spans="1:13" ht="12.5" x14ac:dyDescent="0.25">
      <c r="A107" s="19"/>
      <c r="B107" s="26"/>
      <c r="C107" s="21">
        <v>2016</v>
      </c>
      <c r="D107" s="21" t="s">
        <v>38</v>
      </c>
      <c r="E107" s="82">
        <v>2733597</v>
      </c>
      <c r="F107" s="32">
        <f t="shared" si="15"/>
        <v>1.5923782752118587E-3</v>
      </c>
      <c r="G107" s="31">
        <v>15.090571752972961</v>
      </c>
      <c r="H107" s="245">
        <f t="shared" si="16"/>
        <v>1.1125046497239666E-2</v>
      </c>
      <c r="J107" s="6"/>
      <c r="K107" s="131"/>
      <c r="L107" s="132"/>
      <c r="M107" s="109"/>
    </row>
    <row r="108" spans="1:13" ht="12.5" x14ac:dyDescent="0.25">
      <c r="A108" s="19"/>
      <c r="B108" s="26"/>
      <c r="C108" s="23"/>
      <c r="D108" s="22" t="s">
        <v>39</v>
      </c>
      <c r="E108" s="81">
        <v>2736564</v>
      </c>
      <c r="F108" s="7">
        <f t="shared" si="15"/>
        <v>1.0853831051176321E-3</v>
      </c>
      <c r="G108" s="13">
        <v>15.094071677467475</v>
      </c>
      <c r="H108" s="243">
        <f t="shared" si="16"/>
        <v>3.499924494514417E-3</v>
      </c>
      <c r="J108" s="6"/>
      <c r="K108" s="131"/>
      <c r="L108" s="132"/>
      <c r="M108" s="109"/>
    </row>
    <row r="109" spans="1:13" ht="12.5" x14ac:dyDescent="0.25">
      <c r="A109" s="19"/>
      <c r="B109" s="26"/>
      <c r="C109" s="23"/>
      <c r="D109" s="22" t="s">
        <v>40</v>
      </c>
      <c r="E109" s="81">
        <v>2742987</v>
      </c>
      <c r="F109" s="7">
        <f t="shared" si="15"/>
        <v>2.347103886479518E-3</v>
      </c>
      <c r="G109" s="13">
        <v>15.116611668456516</v>
      </c>
      <c r="H109" s="243">
        <f t="shared" si="16"/>
        <v>2.2539990989040248E-2</v>
      </c>
      <c r="J109" s="6"/>
      <c r="K109" s="131"/>
      <c r="L109" s="132"/>
      <c r="M109" s="109"/>
    </row>
    <row r="110" spans="1:13" ht="12.5" x14ac:dyDescent="0.25">
      <c r="A110" s="19"/>
      <c r="B110" s="26"/>
      <c r="C110" s="22"/>
      <c r="D110" s="22" t="s">
        <v>41</v>
      </c>
      <c r="E110" s="81">
        <v>2771112</v>
      </c>
      <c r="F110" s="7">
        <f t="shared" ref="F110:F116" si="17">+E110/E109-1</f>
        <v>1.0253420814608338E-2</v>
      </c>
      <c r="G110" s="13">
        <v>15.258611307561583</v>
      </c>
      <c r="H110" s="243">
        <f t="shared" si="16"/>
        <v>0.14199963910506774</v>
      </c>
      <c r="J110" s="6"/>
      <c r="K110" s="131"/>
      <c r="L110" s="132"/>
      <c r="M110" s="109"/>
    </row>
    <row r="111" spans="1:13" ht="12.5" x14ac:dyDescent="0.25">
      <c r="A111" s="19"/>
      <c r="B111" s="26"/>
      <c r="C111" s="23"/>
      <c r="D111" s="22" t="s">
        <v>42</v>
      </c>
      <c r="E111" s="81">
        <v>2817799</v>
      </c>
      <c r="F111" s="7">
        <f t="shared" si="17"/>
        <v>1.6847749206816642E-2</v>
      </c>
      <c r="G111" s="13">
        <v>15.502490723665343</v>
      </c>
      <c r="H111" s="243">
        <f t="shared" si="16"/>
        <v>0.24387941610375918</v>
      </c>
      <c r="J111" s="6"/>
      <c r="K111" s="131"/>
      <c r="L111" s="132"/>
      <c r="M111" s="109"/>
    </row>
    <row r="112" spans="1:13" ht="12.5" x14ac:dyDescent="0.25">
      <c r="A112" s="19"/>
      <c r="B112" s="26"/>
      <c r="C112" s="23"/>
      <c r="D112" s="22" t="s">
        <v>43</v>
      </c>
      <c r="E112" s="81">
        <v>2830543</v>
      </c>
      <c r="F112" s="7">
        <f t="shared" si="17"/>
        <v>4.5226788709911148E-3</v>
      </c>
      <c r="G112" s="13">
        <v>15.559372520185368</v>
      </c>
      <c r="H112" s="243">
        <f t="shared" si="16"/>
        <v>5.6881796520025674E-2</v>
      </c>
      <c r="J112" s="6"/>
      <c r="K112" s="131"/>
      <c r="L112" s="132"/>
      <c r="M112" s="109"/>
    </row>
    <row r="113" spans="1:13" ht="12.5" x14ac:dyDescent="0.25">
      <c r="A113" s="19"/>
      <c r="B113" s="26"/>
      <c r="C113" s="22"/>
      <c r="D113" s="22" t="s">
        <v>32</v>
      </c>
      <c r="E113" s="81">
        <v>2860355</v>
      </c>
      <c r="F113" s="7">
        <f t="shared" si="17"/>
        <v>1.053225476525177E-2</v>
      </c>
      <c r="G113" s="13">
        <v>15.710147790205529</v>
      </c>
      <c r="H113" s="243">
        <f t="shared" si="16"/>
        <v>0.15077527002016033</v>
      </c>
      <c r="J113" s="6"/>
      <c r="K113" s="131"/>
      <c r="L113" s="132"/>
      <c r="M113" s="109"/>
    </row>
    <row r="114" spans="1:13" ht="12.5" x14ac:dyDescent="0.25">
      <c r="A114" s="19"/>
      <c r="B114" s="26"/>
      <c r="C114" s="23"/>
      <c r="D114" s="22" t="s">
        <v>33</v>
      </c>
      <c r="E114" s="81">
        <v>2860850</v>
      </c>
      <c r="F114" s="7">
        <f t="shared" si="17"/>
        <v>1.7305544241885684E-4</v>
      </c>
      <c r="G114" s="13">
        <v>15.69978605884863</v>
      </c>
      <c r="H114" s="243">
        <f t="shared" si="16"/>
        <v>-1.0361731356898218E-2</v>
      </c>
      <c r="J114" s="6"/>
      <c r="K114" s="131"/>
      <c r="L114" s="132"/>
      <c r="M114" s="109"/>
    </row>
    <row r="115" spans="1:13" ht="12.5" x14ac:dyDescent="0.25">
      <c r="A115" s="19"/>
      <c r="B115" s="26"/>
      <c r="C115" s="23"/>
      <c r="D115" s="22" t="s">
        <v>34</v>
      </c>
      <c r="E115" s="81">
        <v>2889096</v>
      </c>
      <c r="F115" s="7">
        <f t="shared" si="17"/>
        <v>9.8732894069943899E-3</v>
      </c>
      <c r="G115" s="13">
        <v>15.841606960008216</v>
      </c>
      <c r="H115" s="243">
        <f t="shared" si="16"/>
        <v>0.14182090115958523</v>
      </c>
      <c r="J115" s="6"/>
      <c r="K115" s="131"/>
      <c r="L115" s="132"/>
      <c r="M115" s="109"/>
    </row>
    <row r="116" spans="1:13" ht="12.5" x14ac:dyDescent="0.25">
      <c r="A116" s="19"/>
      <c r="B116" s="26"/>
      <c r="C116" s="23"/>
      <c r="D116" s="22" t="s">
        <v>35</v>
      </c>
      <c r="E116" s="81">
        <v>2903487</v>
      </c>
      <c r="F116" s="7">
        <f t="shared" si="17"/>
        <v>4.9811428903712152E-3</v>
      </c>
      <c r="G116" s="13">
        <v>15.907284977441975</v>
      </c>
      <c r="H116" s="243">
        <f t="shared" si="16"/>
        <v>6.567801743375945E-2</v>
      </c>
      <c r="J116" s="6"/>
      <c r="K116" s="131"/>
      <c r="L116" s="132"/>
      <c r="M116" s="109"/>
    </row>
    <row r="117" spans="1:13" ht="12.5" x14ac:dyDescent="0.25">
      <c r="A117" s="19"/>
      <c r="B117" s="26"/>
      <c r="C117" s="22"/>
      <c r="D117" s="22" t="s">
        <v>36</v>
      </c>
      <c r="E117" s="81">
        <v>2913091</v>
      </c>
      <c r="F117" s="7">
        <f>+E117/E116-1</f>
        <v>3.3077468574855828E-3</v>
      </c>
      <c r="G117" s="13">
        <v>15.946649240188199</v>
      </c>
      <c r="H117" s="243">
        <f t="shared" si="16"/>
        <v>3.9364262746223844E-2</v>
      </c>
      <c r="J117" s="6"/>
      <c r="K117" s="131"/>
      <c r="L117" s="132"/>
      <c r="M117" s="109"/>
    </row>
    <row r="118" spans="1:13" ht="13" thickBot="1" x14ac:dyDescent="0.3">
      <c r="A118" s="19"/>
      <c r="B118" s="26"/>
      <c r="C118" s="24"/>
      <c r="D118" s="27" t="s">
        <v>37</v>
      </c>
      <c r="E118" s="83">
        <v>2912133</v>
      </c>
      <c r="F118" s="29">
        <f>+E118/E117-1</f>
        <v>-3.2886030680123746E-4</v>
      </c>
      <c r="G118" s="30">
        <v>15.928178354413726</v>
      </c>
      <c r="H118" s="244">
        <f t="shared" si="16"/>
        <v>-1.8470885774473089E-2</v>
      </c>
      <c r="J118" s="6"/>
      <c r="K118" s="131"/>
      <c r="L118" s="132"/>
      <c r="M118" s="109"/>
    </row>
    <row r="119" spans="1:13" ht="12.5" x14ac:dyDescent="0.25">
      <c r="A119" s="19"/>
      <c r="B119" s="26"/>
      <c r="C119" s="21">
        <v>2017</v>
      </c>
      <c r="D119" s="21" t="s">
        <v>38</v>
      </c>
      <c r="E119" s="82">
        <v>2911642</v>
      </c>
      <c r="F119" s="32">
        <f>+E119/E118-1</f>
        <v>-1.6860493665638021E-4</v>
      </c>
      <c r="G119" s="31">
        <v>15.898298876254215</v>
      </c>
      <c r="H119" s="245">
        <f t="shared" si="16"/>
        <v>-2.9879478159511308E-2</v>
      </c>
      <c r="J119" s="6"/>
      <c r="K119" s="131"/>
      <c r="L119" s="132"/>
      <c r="M119" s="109"/>
    </row>
    <row r="120" spans="1:13" ht="12.5" x14ac:dyDescent="0.25">
      <c r="A120" s="19"/>
      <c r="B120" s="26"/>
      <c r="C120" s="23"/>
      <c r="D120" s="22" t="s">
        <v>39</v>
      </c>
      <c r="E120" s="81">
        <v>2929146</v>
      </c>
      <c r="F120" s="7">
        <f>+E120/E119-1</f>
        <v>6.0117280901978987E-3</v>
      </c>
      <c r="G120" s="13">
        <v>15.975553440253126</v>
      </c>
      <c r="H120" s="243">
        <f t="shared" si="16"/>
        <v>7.7254563998911507E-2</v>
      </c>
      <c r="J120" s="6"/>
      <c r="K120" s="131"/>
      <c r="L120" s="132"/>
      <c r="M120" s="109"/>
    </row>
    <row r="121" spans="1:13" ht="12.5" x14ac:dyDescent="0.25">
      <c r="A121" s="19"/>
      <c r="B121" s="26"/>
      <c r="C121" s="23"/>
      <c r="D121" s="22" t="s">
        <v>40</v>
      </c>
      <c r="E121" s="81">
        <v>2950873</v>
      </c>
      <c r="F121" s="7">
        <f>+E121/E120-1</f>
        <v>7.4175203284507774E-3</v>
      </c>
      <c r="G121" s="13">
        <v>16.075637084800441</v>
      </c>
      <c r="H121" s="243">
        <f t="shared" si="16"/>
        <v>0.10008364454731478</v>
      </c>
      <c r="J121" s="6"/>
      <c r="K121" s="131"/>
      <c r="L121" s="132"/>
      <c r="M121" s="109"/>
    </row>
    <row r="122" spans="1:13" ht="12.5" x14ac:dyDescent="0.25">
      <c r="A122" s="19"/>
      <c r="B122" s="26"/>
      <c r="C122" s="22"/>
      <c r="D122" s="22" t="s">
        <v>41</v>
      </c>
      <c r="E122" s="81">
        <v>2974123</v>
      </c>
      <c r="F122" s="7">
        <f t="shared" ref="F122:F133" si="18">+E122/E121-1</f>
        <v>7.8790242751891615E-3</v>
      </c>
      <c r="G122" s="13">
        <v>16.183779403205101</v>
      </c>
      <c r="H122" s="243">
        <f t="shared" si="16"/>
        <v>0.10814231840465993</v>
      </c>
      <c r="J122" s="6"/>
      <c r="K122" s="131"/>
      <c r="L122" s="132"/>
      <c r="M122" s="109"/>
    </row>
    <row r="123" spans="1:13" ht="12.5" x14ac:dyDescent="0.25">
      <c r="A123" s="19"/>
      <c r="B123" s="26"/>
      <c r="C123" s="23"/>
      <c r="D123" s="22" t="s">
        <v>42</v>
      </c>
      <c r="E123" s="81">
        <v>3005028</v>
      </c>
      <c r="F123" s="7">
        <f t="shared" si="18"/>
        <v>1.0391298544142336E-2</v>
      </c>
      <c r="G123" s="13">
        <v>16.333282164345722</v>
      </c>
      <c r="H123" s="243">
        <f t="shared" si="16"/>
        <v>0.14950276114062078</v>
      </c>
      <c r="J123" s="6"/>
      <c r="K123" s="131"/>
      <c r="L123" s="132"/>
      <c r="M123" s="109"/>
    </row>
    <row r="124" spans="1:13" ht="12.5" x14ac:dyDescent="0.25">
      <c r="A124" s="19"/>
      <c r="B124" s="26"/>
      <c r="C124" s="23"/>
      <c r="D124" s="22" t="s">
        <v>43</v>
      </c>
      <c r="E124" s="81">
        <v>3014054</v>
      </c>
      <c r="F124" s="7">
        <f t="shared" si="18"/>
        <v>3.003632578465254E-3</v>
      </c>
      <c r="G124" s="13">
        <v>16.363660251763488</v>
      </c>
      <c r="H124" s="243">
        <f t="shared" si="16"/>
        <v>3.0378087417766153E-2</v>
      </c>
      <c r="J124" s="6"/>
      <c r="K124" s="131"/>
      <c r="L124" s="132"/>
      <c r="M124" s="109"/>
    </row>
    <row r="125" spans="1:13" ht="12.5" x14ac:dyDescent="0.25">
      <c r="A125" s="19"/>
      <c r="B125" s="26"/>
      <c r="C125" s="22"/>
      <c r="D125" s="22" t="s">
        <v>32</v>
      </c>
      <c r="E125" s="81">
        <v>3029340</v>
      </c>
      <c r="F125" s="7">
        <f t="shared" si="18"/>
        <v>5.071574696405623E-3</v>
      </c>
      <c r="G125" s="13">
        <v>16.421967229438394</v>
      </c>
      <c r="H125" s="243">
        <f t="shared" si="16"/>
        <v>5.8306977674906335E-2</v>
      </c>
      <c r="J125" s="6"/>
      <c r="K125" s="131"/>
      <c r="L125" s="132"/>
      <c r="M125" s="109"/>
    </row>
    <row r="126" spans="1:13" ht="12.5" x14ac:dyDescent="0.25">
      <c r="A126" s="19"/>
      <c r="B126" s="26"/>
      <c r="C126" s="23"/>
      <c r="D126" s="22" t="s">
        <v>33</v>
      </c>
      <c r="E126" s="81">
        <v>3049046</v>
      </c>
      <c r="F126" s="7">
        <f t="shared" si="18"/>
        <v>6.505047304033118E-3</v>
      </c>
      <c r="G126" s="13">
        <v>16.504024249922402</v>
      </c>
      <c r="H126" s="243">
        <f t="shared" si="16"/>
        <v>8.2057020484008092E-2</v>
      </c>
      <c r="J126" s="6"/>
      <c r="K126" s="131"/>
      <c r="L126" s="132"/>
      <c r="M126" s="109"/>
    </row>
    <row r="127" spans="1:13" ht="12.5" x14ac:dyDescent="0.25">
      <c r="A127" s="19"/>
      <c r="B127" s="26"/>
      <c r="C127" s="23"/>
      <c r="D127" s="22" t="s">
        <v>34</v>
      </c>
      <c r="E127" s="81">
        <v>3064994</v>
      </c>
      <c r="F127" s="7">
        <f t="shared" si="18"/>
        <v>5.2304884872185209E-3</v>
      </c>
      <c r="G127" s="13">
        <v>16.565524662473056</v>
      </c>
      <c r="H127" s="243">
        <f t="shared" si="16"/>
        <v>6.1500412550653749E-2</v>
      </c>
      <c r="J127" s="6"/>
      <c r="K127" s="131"/>
      <c r="L127" s="132"/>
      <c r="M127" s="109"/>
    </row>
    <row r="128" spans="1:13" ht="12.5" x14ac:dyDescent="0.25">
      <c r="A128" s="19"/>
      <c r="B128" s="26"/>
      <c r="C128" s="22"/>
      <c r="D128" s="22" t="s">
        <v>35</v>
      </c>
      <c r="E128" s="81">
        <v>3070402</v>
      </c>
      <c r="F128" s="7">
        <f t="shared" si="18"/>
        <v>1.7644406481709396E-3</v>
      </c>
      <c r="G128" s="13">
        <v>16.569960357287915</v>
      </c>
      <c r="H128" s="243">
        <f t="shared" si="16"/>
        <v>4.4356948148589481E-3</v>
      </c>
      <c r="J128" s="6"/>
      <c r="K128" s="131"/>
      <c r="L128" s="132"/>
      <c r="M128" s="109"/>
    </row>
    <row r="129" spans="1:13" ht="12.5" x14ac:dyDescent="0.25">
      <c r="A129" s="19"/>
      <c r="B129" s="26"/>
      <c r="C129" s="23"/>
      <c r="D129" s="22" t="s">
        <v>36</v>
      </c>
      <c r="E129" s="81">
        <v>3067472</v>
      </c>
      <c r="F129" s="7">
        <f t="shared" si="18"/>
        <v>-9.5427243728996025E-4</v>
      </c>
      <c r="G129" s="13">
        <v>16.529452472852679</v>
      </c>
      <c r="H129" s="243">
        <f t="shared" si="16"/>
        <v>-4.0507884435236008E-2</v>
      </c>
      <c r="J129" s="6"/>
      <c r="K129" s="131"/>
      <c r="L129" s="132"/>
      <c r="M129" s="109"/>
    </row>
    <row r="130" spans="1:13" ht="13" thickBot="1" x14ac:dyDescent="0.3">
      <c r="A130" s="19"/>
      <c r="B130" s="26"/>
      <c r="C130" s="24"/>
      <c r="D130" s="27" t="s">
        <v>37</v>
      </c>
      <c r="E130" s="83">
        <v>3068528</v>
      </c>
      <c r="F130" s="29">
        <f t="shared" si="18"/>
        <v>3.4425742109456259E-4</v>
      </c>
      <c r="G130" s="30">
        <v>16.510512327794999</v>
      </c>
      <c r="H130" s="244">
        <f t="shared" si="16"/>
        <v>-1.8940145057680269E-2</v>
      </c>
      <c r="J130" s="6"/>
      <c r="K130" s="131"/>
      <c r="L130" s="132"/>
      <c r="M130" s="109"/>
    </row>
    <row r="131" spans="1:13" ht="12.5" x14ac:dyDescent="0.25">
      <c r="A131" s="19"/>
      <c r="B131" s="26"/>
      <c r="C131" s="21">
        <v>2018</v>
      </c>
      <c r="D131" s="21" t="s">
        <v>38</v>
      </c>
      <c r="E131" s="82">
        <v>3072250</v>
      </c>
      <c r="F131" s="32">
        <f t="shared" si="18"/>
        <v>1.2129594385321685E-3</v>
      </c>
      <c r="G131" s="31">
        <v>16.505951860349082</v>
      </c>
      <c r="H131" s="245">
        <f t="shared" si="16"/>
        <v>-4.5604674459163164E-3</v>
      </c>
      <c r="J131" s="6"/>
      <c r="K131" s="131"/>
      <c r="L131" s="132"/>
      <c r="M131" s="109"/>
    </row>
    <row r="132" spans="1:13" ht="12.5" x14ac:dyDescent="0.25">
      <c r="A132" s="19"/>
      <c r="B132" s="26"/>
      <c r="C132" s="23"/>
      <c r="D132" s="22" t="s">
        <v>39</v>
      </c>
      <c r="E132" s="81">
        <v>3065382</v>
      </c>
      <c r="F132" s="7">
        <f t="shared" si="18"/>
        <v>-2.2354951582715943E-3</v>
      </c>
      <c r="G132" s="13">
        <v>16.444593668159438</v>
      </c>
      <c r="H132" s="243">
        <f t="shared" si="16"/>
        <v>-6.1358192189644001E-2</v>
      </c>
      <c r="J132" s="6"/>
      <c r="K132" s="131"/>
      <c r="L132" s="132"/>
      <c r="M132" s="109"/>
    </row>
    <row r="133" spans="1:13" ht="12.5" x14ac:dyDescent="0.25">
      <c r="A133" s="19"/>
      <c r="B133" s="26"/>
      <c r="C133" s="23"/>
      <c r="D133" s="22" t="s">
        <v>40</v>
      </c>
      <c r="E133" s="81">
        <v>3098143</v>
      </c>
      <c r="F133" s="7">
        <f t="shared" si="18"/>
        <v>1.0687411878845809E-2</v>
      </c>
      <c r="G133" s="13">
        <v>16.595696510807379</v>
      </c>
      <c r="H133" s="243">
        <f t="shared" si="16"/>
        <v>0.15110284264794061</v>
      </c>
      <c r="J133" s="6"/>
      <c r="K133" s="131"/>
      <c r="L133" s="132"/>
      <c r="M133" s="109"/>
    </row>
    <row r="134" spans="1:13" ht="12.5" x14ac:dyDescent="0.25">
      <c r="A134" s="19"/>
      <c r="B134" s="26"/>
      <c r="C134" s="22"/>
      <c r="D134" s="22" t="s">
        <v>41</v>
      </c>
      <c r="E134" s="81">
        <v>3120296</v>
      </c>
      <c r="F134" s="7">
        <f t="shared" ref="F134:F145" si="19">+E134/E133-1</f>
        <v>7.1504123599201996E-3</v>
      </c>
      <c r="G134" s="13">
        <v>16.689612558426699</v>
      </c>
      <c r="H134" s="243">
        <f t="shared" si="16"/>
        <v>9.3916047619320153E-2</v>
      </c>
      <c r="J134" s="6"/>
      <c r="K134" s="131"/>
      <c r="L134" s="132"/>
      <c r="M134" s="109"/>
    </row>
    <row r="135" spans="1:13" ht="12.5" x14ac:dyDescent="0.25">
      <c r="A135" s="19"/>
      <c r="B135" s="26"/>
      <c r="C135" s="23"/>
      <c r="D135" s="22" t="s">
        <v>42</v>
      </c>
      <c r="E135" s="81">
        <v>3136157</v>
      </c>
      <c r="F135" s="7">
        <f t="shared" si="19"/>
        <v>5.0831715965409252E-3</v>
      </c>
      <c r="G135" s="13">
        <v>16.749646450030905</v>
      </c>
      <c r="H135" s="243">
        <f t="shared" si="16"/>
        <v>6.0033891604206246E-2</v>
      </c>
      <c r="J135" s="6"/>
      <c r="K135" s="131"/>
      <c r="L135" s="132"/>
      <c r="M135" s="109"/>
    </row>
    <row r="136" spans="1:13" ht="12.5" x14ac:dyDescent="0.25">
      <c r="A136" s="19"/>
      <c r="B136" s="26"/>
      <c r="C136" s="23"/>
      <c r="D136" s="22" t="s">
        <v>43</v>
      </c>
      <c r="E136" s="81">
        <v>3155641</v>
      </c>
      <c r="F136" s="7">
        <f t="shared" si="19"/>
        <v>6.2126991729050118E-3</v>
      </c>
      <c r="G136" s="13">
        <v>16.82882429343293</v>
      </c>
      <c r="H136" s="243">
        <f t="shared" si="16"/>
        <v>7.9177843402025161E-2</v>
      </c>
      <c r="J136" s="6"/>
      <c r="K136" s="131"/>
      <c r="L136" s="132"/>
      <c r="M136" s="109"/>
    </row>
    <row r="137" spans="1:13" ht="12.5" x14ac:dyDescent="0.25">
      <c r="A137" s="19"/>
      <c r="B137" s="26"/>
      <c r="C137" s="22"/>
      <c r="D137" s="22" t="s">
        <v>32</v>
      </c>
      <c r="E137" s="81">
        <v>3170346</v>
      </c>
      <c r="F137" s="7">
        <f t="shared" si="19"/>
        <v>4.6599090327448245E-3</v>
      </c>
      <c r="G137" s="13">
        <v>16.880552478343734</v>
      </c>
      <c r="H137" s="243">
        <f t="shared" si="16"/>
        <v>5.1728184910803776E-2</v>
      </c>
      <c r="J137" s="6"/>
      <c r="K137" s="131"/>
      <c r="L137" s="132"/>
      <c r="M137" s="109"/>
    </row>
    <row r="138" spans="1:13" ht="12.5" x14ac:dyDescent="0.25">
      <c r="A138" s="19"/>
      <c r="B138" s="26"/>
      <c r="C138" s="23"/>
      <c r="D138" s="22" t="s">
        <v>33</v>
      </c>
      <c r="E138" s="81">
        <v>3197387</v>
      </c>
      <c r="F138" s="7">
        <f t="shared" si="19"/>
        <v>8.5293529475962693E-3</v>
      </c>
      <c r="G138" s="13">
        <v>16.997697260020544</v>
      </c>
      <c r="H138" s="243">
        <f t="shared" si="16"/>
        <v>0.11714478167681008</v>
      </c>
      <c r="J138" s="6"/>
      <c r="K138" s="131"/>
      <c r="L138" s="132"/>
      <c r="M138" s="109"/>
    </row>
    <row r="139" spans="1:13" ht="12.5" x14ac:dyDescent="0.25">
      <c r="A139" s="19"/>
      <c r="B139" s="26"/>
      <c r="C139" s="23"/>
      <c r="D139" s="22" t="s">
        <v>34</v>
      </c>
      <c r="E139" s="81">
        <v>3203818</v>
      </c>
      <c r="F139" s="7">
        <f t="shared" si="19"/>
        <v>2.0113298765522813E-3</v>
      </c>
      <c r="G139" s="13">
        <v>17.005080490045348</v>
      </c>
      <c r="H139" s="243">
        <f t="shared" si="16"/>
        <v>7.3832300248035665E-3</v>
      </c>
      <c r="J139" s="6"/>
      <c r="K139" s="131"/>
      <c r="L139" s="132"/>
      <c r="M139" s="109"/>
    </row>
    <row r="140" spans="1:13" ht="12.5" x14ac:dyDescent="0.25">
      <c r="A140" s="19"/>
      <c r="B140" s="26"/>
      <c r="C140" s="22"/>
      <c r="D140" s="22" t="s">
        <v>35</v>
      </c>
      <c r="E140" s="81">
        <v>3226880</v>
      </c>
      <c r="F140" s="7">
        <f t="shared" si="19"/>
        <v>7.1982865443667166E-3</v>
      </c>
      <c r="G140" s="13">
        <v>17.100575081876823</v>
      </c>
      <c r="H140" s="243">
        <f t="shared" si="16"/>
        <v>9.5494591831474906E-2</v>
      </c>
      <c r="J140" s="6"/>
      <c r="K140" s="131"/>
      <c r="L140" s="132"/>
      <c r="M140" s="109"/>
    </row>
    <row r="141" spans="1:13" ht="12.5" x14ac:dyDescent="0.25">
      <c r="A141" s="19"/>
      <c r="B141" s="26"/>
      <c r="C141" s="23"/>
      <c r="D141" s="22" t="s">
        <v>36</v>
      </c>
      <c r="E141" s="81">
        <v>3233919</v>
      </c>
      <c r="F141" s="7">
        <f t="shared" si="19"/>
        <v>2.1813640420467184E-3</v>
      </c>
      <c r="G141" s="13">
        <v>17.110990733673468</v>
      </c>
      <c r="H141" s="243">
        <f t="shared" si="16"/>
        <v>1.0415651796645164E-2</v>
      </c>
      <c r="J141" s="6"/>
      <c r="K141" s="131"/>
      <c r="L141" s="132"/>
      <c r="M141" s="109"/>
    </row>
    <row r="142" spans="1:13" ht="13" thickBot="1" x14ac:dyDescent="0.3">
      <c r="A142" s="19"/>
      <c r="B142" s="26"/>
      <c r="C142" s="24"/>
      <c r="D142" s="27" t="s">
        <v>37</v>
      </c>
      <c r="E142" s="83">
        <v>3256097</v>
      </c>
      <c r="F142" s="29">
        <f t="shared" si="19"/>
        <v>6.8579330527449578E-3</v>
      </c>
      <c r="G142" s="30">
        <v>17.201350255203412</v>
      </c>
      <c r="H142" s="244">
        <f t="shared" si="16"/>
        <v>9.0359521529943976E-2</v>
      </c>
      <c r="J142" s="6"/>
      <c r="K142" s="131"/>
      <c r="L142" s="132"/>
      <c r="M142" s="109"/>
    </row>
    <row r="143" spans="1:13" ht="12.5" x14ac:dyDescent="0.25">
      <c r="A143" s="19"/>
      <c r="B143" s="26"/>
      <c r="C143" s="21">
        <v>2019</v>
      </c>
      <c r="D143" s="21" t="s">
        <v>38</v>
      </c>
      <c r="E143" s="82">
        <v>3325652</v>
      </c>
      <c r="F143" s="32">
        <f t="shared" si="19"/>
        <v>2.1361464354409554E-2</v>
      </c>
      <c r="G143" s="31">
        <v>17.541319521207754</v>
      </c>
      <c r="H143" s="245">
        <f t="shared" si="16"/>
        <v>0.33996926600434207</v>
      </c>
      <c r="J143" s="6"/>
      <c r="K143" s="131"/>
      <c r="L143" s="132"/>
      <c r="M143" s="109"/>
    </row>
    <row r="144" spans="1:13" ht="12.5" x14ac:dyDescent="0.25">
      <c r="A144" s="19"/>
      <c r="B144" s="26"/>
      <c r="C144" s="23"/>
      <c r="D144" s="22" t="s">
        <v>39</v>
      </c>
      <c r="E144" s="81">
        <v>3331466</v>
      </c>
      <c r="F144" s="7">
        <f t="shared" si="19"/>
        <v>1.7482286180274809E-3</v>
      </c>
      <c r="G144" s="13">
        <v>17.544546918532923</v>
      </c>
      <c r="H144" s="243">
        <f t="shared" si="16"/>
        <v>3.2273973251690791E-3</v>
      </c>
      <c r="J144" s="6"/>
      <c r="K144" s="131"/>
      <c r="L144" s="132"/>
      <c r="M144" s="109"/>
    </row>
    <row r="145" spans="1:13" ht="12.5" x14ac:dyDescent="0.25">
      <c r="A145" s="19"/>
      <c r="B145" s="26"/>
      <c r="C145" s="23"/>
      <c r="D145" s="22" t="s">
        <v>40</v>
      </c>
      <c r="E145" s="81">
        <v>3362188</v>
      </c>
      <c r="F145" s="7">
        <f t="shared" si="19"/>
        <v>9.2217660333318019E-3</v>
      </c>
      <c r="G145" s="13">
        <v>17.678733098828019</v>
      </c>
      <c r="H145" s="243">
        <f t="shared" si="16"/>
        <v>0.13418618029509588</v>
      </c>
      <c r="J145" s="6"/>
      <c r="K145" s="131"/>
      <c r="L145" s="132"/>
      <c r="M145" s="109"/>
    </row>
    <row r="146" spans="1:13" ht="12.5" x14ac:dyDescent="0.25">
      <c r="A146" s="19"/>
      <c r="B146" s="26"/>
      <c r="C146" s="22"/>
      <c r="D146" s="22" t="s">
        <v>41</v>
      </c>
      <c r="E146" s="81">
        <v>3369577</v>
      </c>
      <c r="F146" s="7">
        <f t="shared" ref="F146:F157" si="20">+E146/E145-1</f>
        <v>2.197676037152041E-3</v>
      </c>
      <c r="G146" s="13">
        <v>17.690005165482443</v>
      </c>
      <c r="H146" s="243">
        <f t="shared" si="16"/>
        <v>1.1272066654424151E-2</v>
      </c>
      <c r="J146" s="6"/>
      <c r="K146" s="131"/>
      <c r="L146" s="132"/>
      <c r="M146" s="109"/>
    </row>
    <row r="147" spans="1:13" ht="12.5" x14ac:dyDescent="0.25">
      <c r="A147" s="19"/>
      <c r="B147" s="26"/>
      <c r="C147" s="23"/>
      <c r="D147" s="22" t="s">
        <v>42</v>
      </c>
      <c r="E147" s="81">
        <v>3376138</v>
      </c>
      <c r="F147" s="7">
        <f t="shared" si="20"/>
        <v>1.947128675201748E-3</v>
      </c>
      <c r="G147" s="13">
        <v>17.696902016858946</v>
      </c>
      <c r="H147" s="243">
        <f t="shared" si="16"/>
        <v>6.8968513765028661E-3</v>
      </c>
      <c r="J147" s="6"/>
      <c r="K147" s="131"/>
      <c r="L147" s="132"/>
      <c r="M147" s="109"/>
    </row>
    <row r="148" spans="1:13" ht="12.5" x14ac:dyDescent="0.25">
      <c r="A148" s="19"/>
      <c r="B148" s="26"/>
      <c r="C148" s="23"/>
      <c r="D148" s="22" t="s">
        <v>43</v>
      </c>
      <c r="E148" s="81">
        <v>3400194</v>
      </c>
      <c r="F148" s="7">
        <f t="shared" si="20"/>
        <v>7.1253011577132597E-3</v>
      </c>
      <c r="G148" s="13">
        <v>17.795339729241533</v>
      </c>
      <c r="H148" s="243">
        <f t="shared" si="16"/>
        <v>9.843771238258725E-2</v>
      </c>
      <c r="J148" s="6"/>
      <c r="K148" s="131"/>
      <c r="L148" s="132"/>
      <c r="M148" s="109"/>
    </row>
    <row r="149" spans="1:13" ht="12.5" x14ac:dyDescent="0.25">
      <c r="A149" s="19"/>
      <c r="B149" s="26"/>
      <c r="C149" s="22"/>
      <c r="D149" s="22" t="s">
        <v>32</v>
      </c>
      <c r="E149" s="81">
        <v>3415766</v>
      </c>
      <c r="F149" s="7">
        <f t="shared" si="20"/>
        <v>4.5797386854984357E-3</v>
      </c>
      <c r="G149" s="247">
        <v>17.849505764484988</v>
      </c>
      <c r="H149" s="243">
        <f t="shared" si="16"/>
        <v>5.4166035243454758E-2</v>
      </c>
      <c r="J149" s="6"/>
      <c r="K149" s="131"/>
      <c r="L149" s="132"/>
      <c r="M149" s="109"/>
    </row>
    <row r="150" spans="1:13" ht="12.5" x14ac:dyDescent="0.25">
      <c r="A150" s="19"/>
      <c r="B150" s="26"/>
      <c r="C150" s="23"/>
      <c r="D150" s="22" t="s">
        <v>33</v>
      </c>
      <c r="E150" s="81">
        <v>3430922</v>
      </c>
      <c r="F150" s="7">
        <f t="shared" si="20"/>
        <v>4.4370720945170472E-3</v>
      </c>
      <c r="G150" s="247">
        <v>17.901335882559113</v>
      </c>
      <c r="H150" s="243">
        <f t="shared" si="16"/>
        <v>5.1830118074125409E-2</v>
      </c>
      <c r="J150" s="6"/>
      <c r="K150" s="131"/>
      <c r="L150" s="132"/>
      <c r="M150" s="109"/>
    </row>
    <row r="151" spans="1:13" ht="12.5" x14ac:dyDescent="0.25">
      <c r="A151" s="19"/>
      <c r="B151" s="26"/>
      <c r="C151" s="23"/>
      <c r="D151" s="22" t="s">
        <v>34</v>
      </c>
      <c r="E151" s="81">
        <v>3431956</v>
      </c>
      <c r="F151" s="7">
        <f t="shared" si="20"/>
        <v>3.013767144808277E-4</v>
      </c>
      <c r="G151" s="247">
        <v>17.87943671446132</v>
      </c>
      <c r="H151" s="243">
        <f t="shared" si="16"/>
        <v>-2.1899168097792909E-2</v>
      </c>
      <c r="J151" s="6"/>
      <c r="K151" s="131"/>
      <c r="L151" s="132"/>
      <c r="M151" s="109"/>
    </row>
    <row r="152" spans="1:13" ht="12.5" x14ac:dyDescent="0.25">
      <c r="A152" s="19"/>
      <c r="B152" s="26"/>
      <c r="C152" s="22"/>
      <c r="D152" s="22" t="s">
        <v>35</v>
      </c>
      <c r="E152" s="81">
        <v>3434149</v>
      </c>
      <c r="F152" s="7">
        <f t="shared" si="20"/>
        <v>6.3899420621948977E-4</v>
      </c>
      <c r="G152" s="13">
        <v>17.863633048693934</v>
      </c>
      <c r="H152" s="243">
        <f t="shared" ref="H152:H157" si="21">+G152-G151</f>
        <v>-1.5803665767386121E-2</v>
      </c>
      <c r="J152" s="6"/>
      <c r="K152" s="131"/>
      <c r="L152" s="132"/>
      <c r="M152" s="109"/>
    </row>
    <row r="153" spans="1:13" ht="12.5" x14ac:dyDescent="0.25">
      <c r="A153" s="19"/>
      <c r="B153" s="26"/>
      <c r="C153" s="23"/>
      <c r="D153" s="22" t="s">
        <v>36</v>
      </c>
      <c r="E153" s="81">
        <v>3436431</v>
      </c>
      <c r="F153" s="7">
        <f t="shared" si="20"/>
        <v>6.6450232648618268E-4</v>
      </c>
      <c r="G153" s="13">
        <v>17.848339667259353</v>
      </c>
      <c r="H153" s="243">
        <f t="shared" si="21"/>
        <v>-1.5293381434581477E-2</v>
      </c>
      <c r="J153" s="6"/>
      <c r="K153" s="131"/>
      <c r="L153" s="132"/>
      <c r="M153" s="109"/>
    </row>
    <row r="154" spans="1:13" ht="13" thickBot="1" x14ac:dyDescent="0.3">
      <c r="A154" s="19"/>
      <c r="B154" s="26"/>
      <c r="C154" s="24"/>
      <c r="D154" s="27" t="s">
        <v>37</v>
      </c>
      <c r="E154" s="83">
        <v>3434767</v>
      </c>
      <c r="F154" s="29">
        <f t="shared" si="20"/>
        <v>-4.8422331191866341E-4</v>
      </c>
      <c r="G154" s="30">
        <v>17.812628822954448</v>
      </c>
      <c r="H154" s="244">
        <f t="shared" si="21"/>
        <v>-3.5710844304905009E-2</v>
      </c>
      <c r="J154" s="6"/>
      <c r="K154" s="131"/>
      <c r="L154" s="132"/>
      <c r="M154" s="109"/>
    </row>
    <row r="155" spans="1:13" ht="12.5" x14ac:dyDescent="0.25">
      <c r="A155" s="19"/>
      <c r="B155" s="26"/>
      <c r="C155" s="21">
        <v>2020</v>
      </c>
      <c r="D155" s="21" t="s">
        <v>38</v>
      </c>
      <c r="E155" s="82">
        <v>3433006</v>
      </c>
      <c r="F155" s="32">
        <f t="shared" si="20"/>
        <v>-5.1269853238955498E-4</v>
      </c>
      <c r="G155" s="31">
        <v>17.776523905123842</v>
      </c>
      <c r="H155" s="245">
        <f t="shared" si="21"/>
        <v>-3.6104917830606098E-2</v>
      </c>
      <c r="J155" s="6"/>
      <c r="K155" s="131"/>
      <c r="L155" s="132"/>
      <c r="M155" s="109"/>
    </row>
    <row r="156" spans="1:13" ht="12.5" x14ac:dyDescent="0.25">
      <c r="A156" s="19"/>
      <c r="B156" s="26"/>
      <c r="C156" s="23"/>
      <c r="D156" s="22" t="s">
        <v>39</v>
      </c>
      <c r="E156" s="81">
        <v>3443368</v>
      </c>
      <c r="F156" s="7">
        <f t="shared" si="20"/>
        <v>3.0183460209507462E-3</v>
      </c>
      <c r="G156" s="13">
        <v>17.803207633497362</v>
      </c>
      <c r="H156" s="243">
        <f t="shared" si="21"/>
        <v>2.6683728373519955E-2</v>
      </c>
      <c r="J156" s="6"/>
      <c r="K156" s="131"/>
      <c r="L156" s="132"/>
      <c r="M156" s="109"/>
    </row>
    <row r="157" spans="1:13" ht="12.5" x14ac:dyDescent="0.25">
      <c r="A157" s="19"/>
      <c r="B157" s="26"/>
      <c r="C157" s="23"/>
      <c r="D157" s="22" t="s">
        <v>40</v>
      </c>
      <c r="E157" s="81">
        <v>3489047</v>
      </c>
      <c r="F157" s="7">
        <f t="shared" si="20"/>
        <v>1.3265790934921862E-2</v>
      </c>
      <c r="G157" s="13">
        <v>18.012134046984173</v>
      </c>
      <c r="H157" s="243">
        <f t="shared" si="21"/>
        <v>0.20892641348681096</v>
      </c>
      <c r="J157" s="6"/>
      <c r="K157" s="131"/>
      <c r="L157" s="132"/>
      <c r="M157" s="109"/>
    </row>
    <row r="158" spans="1:13" ht="12.5" x14ac:dyDescent="0.25">
      <c r="A158" s="19"/>
      <c r="B158" s="26"/>
      <c r="C158" s="22"/>
      <c r="D158" s="22" t="s">
        <v>41</v>
      </c>
      <c r="E158" s="81">
        <v>3532510</v>
      </c>
      <c r="F158" s="7">
        <f t="shared" ref="F158:F169" si="22">+E158/E157-1</f>
        <v>1.2456983239262698E-2</v>
      </c>
      <c r="G158" s="13">
        <v>18.209007473498456</v>
      </c>
      <c r="H158" s="243">
        <f t="shared" ref="H158:H169" si="23">+G158-G157</f>
        <v>0.19687342651428352</v>
      </c>
      <c r="J158" s="6"/>
      <c r="K158" s="131"/>
      <c r="L158" s="132"/>
      <c r="M158" s="109"/>
    </row>
    <row r="159" spans="1:13" ht="12.5" x14ac:dyDescent="0.25">
      <c r="A159" s="19"/>
      <c r="B159" s="26"/>
      <c r="C159" s="23"/>
      <c r="D159" s="22" t="s">
        <v>42</v>
      </c>
      <c r="E159" s="81">
        <v>3560720</v>
      </c>
      <c r="F159" s="7">
        <f t="shared" si="22"/>
        <v>7.9858231116118894E-3</v>
      </c>
      <c r="G159" s="13">
        <v>18.326781818564079</v>
      </c>
      <c r="H159" s="243">
        <f t="shared" si="23"/>
        <v>0.11777434506562301</v>
      </c>
      <c r="J159" s="6"/>
      <c r="K159" s="131"/>
      <c r="L159" s="132"/>
      <c r="M159" s="109"/>
    </row>
    <row r="160" spans="1:13" ht="12.5" x14ac:dyDescent="0.25">
      <c r="A160" s="19"/>
      <c r="B160" s="26"/>
      <c r="C160" s="23"/>
      <c r="D160" s="22" t="s">
        <v>43</v>
      </c>
      <c r="E160" s="81">
        <v>3588261</v>
      </c>
      <c r="F160" s="7">
        <f t="shared" si="22"/>
        <v>7.7346716394437465E-3</v>
      </c>
      <c r="G160" s="13">
        <v>18.440763869010194</v>
      </c>
      <c r="H160" s="243">
        <f t="shared" si="23"/>
        <v>0.11398205044611487</v>
      </c>
      <c r="J160" s="6"/>
      <c r="K160" s="131"/>
      <c r="L160" s="132"/>
      <c r="M160" s="109"/>
    </row>
    <row r="161" spans="1:13" ht="12.5" x14ac:dyDescent="0.25">
      <c r="A161" s="19"/>
      <c r="B161" s="26"/>
      <c r="C161" s="22"/>
      <c r="D161" s="22" t="s">
        <v>32</v>
      </c>
      <c r="E161" s="81">
        <v>3621266</v>
      </c>
      <c r="F161" s="7">
        <f t="shared" si="22"/>
        <v>9.1980488598795151E-3</v>
      </c>
      <c r="G161" s="13">
        <v>18.592860776054223</v>
      </c>
      <c r="H161" s="243">
        <f t="shared" si="23"/>
        <v>0.15209690704402945</v>
      </c>
      <c r="J161" s="6"/>
      <c r="K161" s="131"/>
      <c r="L161" s="132"/>
      <c r="M161" s="109"/>
    </row>
    <row r="162" spans="1:13" ht="12.5" x14ac:dyDescent="0.25">
      <c r="A162" s="19"/>
      <c r="B162" s="26"/>
      <c r="C162" s="23"/>
      <c r="D162" s="22" t="s">
        <v>33</v>
      </c>
      <c r="E162" s="81">
        <v>3653873</v>
      </c>
      <c r="F162" s="7">
        <f t="shared" si="22"/>
        <v>9.0043095425742514E-3</v>
      </c>
      <c r="G162" s="13">
        <v>18.742629995800701</v>
      </c>
      <c r="H162" s="243">
        <f t="shared" si="23"/>
        <v>0.14976921974647794</v>
      </c>
      <c r="J162" s="6"/>
      <c r="K162" s="131"/>
      <c r="L162" s="132"/>
      <c r="M162" s="109"/>
    </row>
    <row r="163" spans="1:13" ht="12.5" x14ac:dyDescent="0.25">
      <c r="A163" s="19"/>
      <c r="B163" s="26"/>
      <c r="C163" s="23"/>
      <c r="D163" s="22" t="s">
        <v>34</v>
      </c>
      <c r="E163" s="81">
        <v>3701448</v>
      </c>
      <c r="F163" s="7">
        <f t="shared" si="22"/>
        <v>1.3020430649888448E-2</v>
      </c>
      <c r="G163" s="13">
        <v>18.968824287785001</v>
      </c>
      <c r="H163" s="243">
        <f t="shared" si="23"/>
        <v>0.22619429198429941</v>
      </c>
      <c r="J163" s="6"/>
      <c r="K163" s="131"/>
      <c r="L163" s="132"/>
      <c r="M163" s="109"/>
    </row>
    <row r="164" spans="1:13" ht="12.5" x14ac:dyDescent="0.25">
      <c r="A164" s="19"/>
      <c r="B164" s="26"/>
      <c r="C164" s="22"/>
      <c r="D164" s="22" t="s">
        <v>35</v>
      </c>
      <c r="E164" s="81">
        <v>3748396</v>
      </c>
      <c r="F164" s="7">
        <f t="shared" si="22"/>
        <v>1.2683684871434009E-2</v>
      </c>
      <c r="G164" s="13">
        <v>19.191383671875101</v>
      </c>
      <c r="H164" s="243">
        <f t="shared" si="23"/>
        <v>0.22255938409010056</v>
      </c>
      <c r="J164" s="6"/>
      <c r="K164" s="131"/>
      <c r="L164" s="132"/>
      <c r="M164" s="109"/>
    </row>
    <row r="165" spans="1:13" ht="12.5" x14ac:dyDescent="0.25">
      <c r="A165" s="19"/>
      <c r="B165" s="26"/>
      <c r="C165" s="23"/>
      <c r="D165" s="22" t="s">
        <v>36</v>
      </c>
      <c r="E165" s="81">
        <v>3780650</v>
      </c>
      <c r="F165" s="7">
        <f t="shared" si="22"/>
        <v>8.6047472038706108E-3</v>
      </c>
      <c r="G165" s="13">
        <v>19.338364407823796</v>
      </c>
      <c r="H165" s="243">
        <f t="shared" si="23"/>
        <v>0.14698073594869498</v>
      </c>
      <c r="J165" s="6"/>
      <c r="K165" s="131"/>
      <c r="L165" s="132"/>
      <c r="M165" s="109"/>
    </row>
    <row r="166" spans="1:13" ht="13" thickBot="1" x14ac:dyDescent="0.3">
      <c r="A166" s="19"/>
      <c r="B166" s="26"/>
      <c r="C166" s="24"/>
      <c r="D166" s="27" t="s">
        <v>37</v>
      </c>
      <c r="E166" s="83">
        <v>3802033</v>
      </c>
      <c r="F166" s="29">
        <f t="shared" si="22"/>
        <v>5.6559057304961247E-3</v>
      </c>
      <c r="G166" s="30">
        <v>19.429515636140032</v>
      </c>
      <c r="H166" s="244">
        <f t="shared" si="23"/>
        <v>9.1151228316235233E-2</v>
      </c>
      <c r="J166" s="6"/>
      <c r="K166" s="131"/>
      <c r="L166" s="132"/>
      <c r="M166" s="109"/>
    </row>
    <row r="167" spans="1:13" ht="12.5" x14ac:dyDescent="0.25">
      <c r="A167" s="19"/>
      <c r="B167" s="26"/>
      <c r="C167" s="21">
        <v>2021</v>
      </c>
      <c r="D167" s="21" t="s">
        <v>38</v>
      </c>
      <c r="E167" s="82">
        <v>3825784</v>
      </c>
      <c r="F167" s="32">
        <f t="shared" si="22"/>
        <v>6.2469210551301391E-3</v>
      </c>
      <c r="G167" s="31">
        <v>19.532586038694124</v>
      </c>
      <c r="H167" s="245">
        <f t="shared" si="23"/>
        <v>0.10307040255409206</v>
      </c>
      <c r="J167" s="6"/>
      <c r="K167" s="131"/>
      <c r="L167" s="132"/>
      <c r="M167" s="109"/>
    </row>
    <row r="168" spans="1:13" ht="12.5" x14ac:dyDescent="0.25">
      <c r="A168" s="19"/>
      <c r="B168" s="26"/>
      <c r="C168" s="23"/>
      <c r="D168" s="22" t="s">
        <v>39</v>
      </c>
      <c r="E168" s="81">
        <v>3870939</v>
      </c>
      <c r="F168" s="7">
        <f t="shared" si="22"/>
        <v>1.1802809567921235E-2</v>
      </c>
      <c r="G168" s="13">
        <v>19.744639789049845</v>
      </c>
      <c r="H168" s="243">
        <f t="shared" si="23"/>
        <v>0.2120537503557216</v>
      </c>
      <c r="J168" s="6"/>
      <c r="K168" s="131"/>
      <c r="L168" s="132"/>
      <c r="M168" s="109"/>
    </row>
    <row r="169" spans="1:13" ht="12.5" x14ac:dyDescent="0.25">
      <c r="A169" s="19"/>
      <c r="B169" s="26"/>
      <c r="C169" s="23"/>
      <c r="D169" s="22" t="s">
        <v>40</v>
      </c>
      <c r="E169" s="81">
        <v>3937603</v>
      </c>
      <c r="F169" s="7">
        <f t="shared" si="22"/>
        <v>1.7221661204167793E-2</v>
      </c>
      <c r="G169" s="13">
        <v>20.065906433737172</v>
      </c>
      <c r="H169" s="243">
        <f t="shared" si="23"/>
        <v>0.32126664468732713</v>
      </c>
      <c r="J169" s="6"/>
      <c r="K169" s="131"/>
      <c r="L169" s="132"/>
      <c r="M169" s="109"/>
    </row>
    <row r="170" spans="1:13" ht="12.5" x14ac:dyDescent="0.25">
      <c r="A170" s="19"/>
      <c r="B170" s="26"/>
      <c r="C170" s="22"/>
      <c r="D170" s="22" t="s">
        <v>41</v>
      </c>
      <c r="E170" s="81">
        <v>4005642</v>
      </c>
      <c r="F170" s="7">
        <f t="shared" ref="F170:F181" si="24">+E170/E169-1</f>
        <v>1.7279294027356285E-2</v>
      </c>
      <c r="G170" s="13">
        <v>20.393573617338109</v>
      </c>
      <c r="H170" s="243">
        <f t="shared" ref="H170:H181" si="25">+G170-G169</f>
        <v>0.32766718360093705</v>
      </c>
      <c r="J170" s="6"/>
      <c r="K170" s="131"/>
      <c r="L170" s="132"/>
      <c r="M170" s="109"/>
    </row>
    <row r="171" spans="1:13" ht="12.5" x14ac:dyDescent="0.25">
      <c r="A171" s="19"/>
      <c r="B171" s="26"/>
      <c r="C171" s="23"/>
      <c r="D171" s="22" t="s">
        <v>42</v>
      </c>
      <c r="E171" s="81">
        <v>4049237</v>
      </c>
      <c r="F171" s="7">
        <f t="shared" si="24"/>
        <v>1.088339896575885E-2</v>
      </c>
      <c r="G171" s="13">
        <v>20.596296029680822</v>
      </c>
      <c r="H171" s="243">
        <f t="shared" si="25"/>
        <v>0.20272241234271249</v>
      </c>
      <c r="J171" s="6"/>
      <c r="K171" s="131"/>
      <c r="L171" s="132"/>
      <c r="M171" s="109"/>
    </row>
    <row r="172" spans="1:13" ht="12.5" x14ac:dyDescent="0.25">
      <c r="A172" s="19"/>
      <c r="B172" s="26"/>
      <c r="C172" s="23"/>
      <c r="D172" s="22" t="s">
        <v>43</v>
      </c>
      <c r="E172" s="81">
        <v>4089600</v>
      </c>
      <c r="F172" s="7">
        <f t="shared" si="24"/>
        <v>9.968050771046455E-3</v>
      </c>
      <c r="G172" s="13">
        <v>20.782216488231246</v>
      </c>
      <c r="H172" s="243">
        <f t="shared" si="25"/>
        <v>0.18592045855042372</v>
      </c>
      <c r="I172" s="108"/>
      <c r="J172" s="6"/>
      <c r="K172" s="131"/>
      <c r="L172" s="132"/>
      <c r="M172" s="109"/>
    </row>
    <row r="173" spans="1:13" ht="12.5" x14ac:dyDescent="0.25">
      <c r="A173" s="19"/>
      <c r="B173" s="26"/>
      <c r="C173" s="22"/>
      <c r="D173" s="22" t="s">
        <v>32</v>
      </c>
      <c r="E173" s="81">
        <v>4124393</v>
      </c>
      <c r="F173" s="7">
        <f t="shared" si="24"/>
        <v>8.507678012519504E-3</v>
      </c>
      <c r="G173" s="13">
        <v>20.945702121078405</v>
      </c>
      <c r="H173" s="243">
        <f t="shared" si="25"/>
        <v>0.16348563284715922</v>
      </c>
      <c r="I173" s="108"/>
      <c r="J173" s="6"/>
      <c r="K173" s="131"/>
      <c r="L173" s="132"/>
      <c r="M173" s="109"/>
    </row>
    <row r="174" spans="1:13" ht="12.5" x14ac:dyDescent="0.25">
      <c r="A174" s="19"/>
      <c r="B174" s="26"/>
      <c r="C174" s="23"/>
      <c r="D174" s="22" t="s">
        <v>33</v>
      </c>
      <c r="E174" s="81">
        <v>4145814</v>
      </c>
      <c r="F174" s="7">
        <f t="shared" si="24"/>
        <v>5.1937339627916579E-3</v>
      </c>
      <c r="G174" s="13">
        <v>21.041113571807372</v>
      </c>
      <c r="H174" s="243">
        <f t="shared" si="25"/>
        <v>9.5411450728967395E-2</v>
      </c>
      <c r="I174" s="108"/>
      <c r="J174" s="6"/>
      <c r="K174" s="131"/>
      <c r="L174" s="132"/>
      <c r="M174" s="109"/>
    </row>
    <row r="175" spans="1:13" ht="12.5" x14ac:dyDescent="0.25">
      <c r="A175" s="19"/>
      <c r="B175" s="26"/>
      <c r="C175" s="23"/>
      <c r="D175" s="22" t="s">
        <v>34</v>
      </c>
      <c r="E175" s="81">
        <v>4198448</v>
      </c>
      <c r="F175" s="7">
        <f t="shared" si="24"/>
        <v>1.2695697395010974E-2</v>
      </c>
      <c r="G175" s="13">
        <v>21.294717622257696</v>
      </c>
      <c r="H175" s="243">
        <f t="shared" si="25"/>
        <v>0.25360405045032408</v>
      </c>
      <c r="I175" s="108"/>
      <c r="J175" s="6"/>
      <c r="K175" s="131"/>
      <c r="L175" s="132"/>
      <c r="M175" s="109"/>
    </row>
    <row r="176" spans="1:13" ht="12.5" x14ac:dyDescent="0.25">
      <c r="A176" s="19"/>
      <c r="B176" s="26"/>
      <c r="C176" s="22"/>
      <c r="D176" s="22" t="s">
        <v>35</v>
      </c>
      <c r="E176" s="81">
        <v>4236061</v>
      </c>
      <c r="F176" s="7">
        <f t="shared" si="24"/>
        <v>8.9587866754572421E-3</v>
      </c>
      <c r="G176" s="13">
        <v>21.471861022761903</v>
      </c>
      <c r="H176" s="243">
        <f t="shared" si="25"/>
        <v>0.17714340050420674</v>
      </c>
      <c r="I176" s="108"/>
      <c r="J176" s="6"/>
      <c r="K176" s="131"/>
      <c r="L176" s="132"/>
      <c r="M176" s="109"/>
    </row>
    <row r="177" spans="1:13" ht="12.5" x14ac:dyDescent="0.25">
      <c r="A177" s="19"/>
      <c r="B177" s="26"/>
      <c r="C177" s="23"/>
      <c r="D177" s="22" t="s">
        <v>36</v>
      </c>
      <c r="E177" s="81">
        <v>4255772</v>
      </c>
      <c r="F177" s="7">
        <f t="shared" si="24"/>
        <v>4.653143568990048E-3</v>
      </c>
      <c r="G177" s="13">
        <v>21.558095180138167</v>
      </c>
      <c r="H177" s="243">
        <f t="shared" si="25"/>
        <v>8.6234157376264164E-2</v>
      </c>
      <c r="I177" s="108"/>
      <c r="J177" s="6"/>
      <c r="K177" s="131"/>
      <c r="L177" s="132"/>
      <c r="M177" s="109"/>
    </row>
    <row r="178" spans="1:13" ht="13" thickBot="1" x14ac:dyDescent="0.3">
      <c r="A178" s="19"/>
      <c r="B178" s="26"/>
      <c r="C178" s="24"/>
      <c r="D178" s="27" t="s">
        <v>37</v>
      </c>
      <c r="E178" s="83">
        <v>4287491</v>
      </c>
      <c r="F178" s="29">
        <f t="shared" si="24"/>
        <v>7.4531718334533981E-3</v>
      </c>
      <c r="G178" s="30">
        <v>21.705009395061488</v>
      </c>
      <c r="H178" s="244">
        <f t="shared" si="25"/>
        <v>0.14691421492332069</v>
      </c>
      <c r="I178" s="108"/>
      <c r="J178" s="6"/>
      <c r="K178" s="131"/>
      <c r="L178" s="132"/>
      <c r="M178" s="109"/>
    </row>
    <row r="179" spans="1:13" ht="12.5" x14ac:dyDescent="0.25">
      <c r="A179" s="19"/>
      <c r="B179" s="26"/>
      <c r="C179" s="21">
        <v>2022</v>
      </c>
      <c r="D179" s="21" t="s">
        <v>38</v>
      </c>
      <c r="E179" s="82">
        <v>4296164</v>
      </c>
      <c r="F179" s="32">
        <f t="shared" si="24"/>
        <v>2.0228613890966862E-3</v>
      </c>
      <c r="G179" s="31">
        <v>21.735143273697901</v>
      </c>
      <c r="H179" s="245">
        <f t="shared" si="25"/>
        <v>3.0133878636412703E-2</v>
      </c>
      <c r="I179" s="108"/>
      <c r="J179" s="6"/>
      <c r="K179" s="131"/>
      <c r="L179" s="132"/>
      <c r="M179" s="109"/>
    </row>
    <row r="180" spans="1:13" ht="12.5" x14ac:dyDescent="0.25">
      <c r="A180" s="19"/>
      <c r="B180" s="26"/>
      <c r="C180" s="23"/>
      <c r="D180" s="22" t="s">
        <v>39</v>
      </c>
      <c r="E180" s="81">
        <v>4287018</v>
      </c>
      <c r="F180" s="7">
        <f t="shared" si="24"/>
        <v>-2.1288758995233747E-3</v>
      </c>
      <c r="G180" s="13">
        <v>21.675146218142711</v>
      </c>
      <c r="H180" s="243">
        <f t="shared" si="25"/>
        <v>-5.999705555518986E-2</v>
      </c>
      <c r="I180" s="108"/>
      <c r="J180" s="6"/>
      <c r="K180" s="131"/>
      <c r="L180" s="132"/>
      <c r="M180" s="109"/>
    </row>
    <row r="181" spans="1:13" ht="12.5" x14ac:dyDescent="0.25">
      <c r="A181" s="19"/>
      <c r="B181" s="26"/>
      <c r="C181" s="23"/>
      <c r="D181" s="22" t="s">
        <v>40</v>
      </c>
      <c r="E181" s="81">
        <v>4356296</v>
      </c>
      <c r="F181" s="7">
        <f t="shared" si="24"/>
        <v>1.6159950809630397E-2</v>
      </c>
      <c r="G181" s="13">
        <v>22.011485718290388</v>
      </c>
      <c r="H181" s="243">
        <f t="shared" si="25"/>
        <v>0.33633950014767677</v>
      </c>
      <c r="I181" s="108"/>
      <c r="J181" s="6"/>
      <c r="K181" s="131"/>
      <c r="L181" s="132"/>
      <c r="M181" s="109"/>
    </row>
    <row r="182" spans="1:13" ht="12.5" x14ac:dyDescent="0.25">
      <c r="A182" s="19"/>
      <c r="B182" s="26"/>
      <c r="C182" s="22"/>
      <c r="D182" s="22" t="s">
        <v>41</v>
      </c>
      <c r="E182" s="81">
        <v>4371861</v>
      </c>
      <c r="F182" s="7">
        <f t="shared" ref="F182:F192" si="26">+E182/E181-1</f>
        <v>3.5729895305554038E-3</v>
      </c>
      <c r="G182" s="13">
        <v>22.07617063012114</v>
      </c>
      <c r="H182" s="243">
        <f t="shared" ref="H182:H192" si="27">+G182-G181</f>
        <v>6.4684911830752867E-2</v>
      </c>
      <c r="I182" s="108"/>
      <c r="J182" s="6"/>
      <c r="K182" s="131"/>
      <c r="L182" s="132"/>
      <c r="M182" s="109"/>
    </row>
    <row r="183" spans="1:13" ht="12.5" x14ac:dyDescent="0.25">
      <c r="A183" s="19"/>
      <c r="B183" s="26"/>
      <c r="C183" s="22"/>
      <c r="D183" s="22" t="s">
        <v>42</v>
      </c>
      <c r="E183" s="81">
        <v>4381149</v>
      </c>
      <c r="F183" s="7">
        <f t="shared" si="26"/>
        <v>2.1244957239034967E-3</v>
      </c>
      <c r="G183" s="13">
        <v>22.109097477382733</v>
      </c>
      <c r="H183" s="243">
        <f t="shared" si="27"/>
        <v>3.2926847261592229E-2</v>
      </c>
      <c r="I183" s="108"/>
      <c r="J183" s="6"/>
      <c r="K183" s="131"/>
      <c r="L183" s="132"/>
      <c r="M183" s="109"/>
    </row>
    <row r="184" spans="1:13" ht="12.5" x14ac:dyDescent="0.25">
      <c r="A184" s="19"/>
      <c r="B184" s="26"/>
      <c r="C184" s="23"/>
      <c r="D184" s="22" t="s">
        <v>43</v>
      </c>
      <c r="E184" s="81">
        <v>4422625</v>
      </c>
      <c r="F184" s="7">
        <f t="shared" si="26"/>
        <v>9.466922946469003E-3</v>
      </c>
      <c r="G184" s="13">
        <v>22.304314235983682</v>
      </c>
      <c r="H184" s="243">
        <f t="shared" si="27"/>
        <v>0.19521675860094945</v>
      </c>
      <c r="I184" s="108"/>
      <c r="J184" s="6"/>
      <c r="K184" s="131"/>
      <c r="L184" s="132"/>
      <c r="M184" s="109"/>
    </row>
    <row r="185" spans="1:13" ht="12.5" x14ac:dyDescent="0.25">
      <c r="A185" s="19"/>
      <c r="B185" s="26"/>
      <c r="C185" s="22"/>
      <c r="D185" s="22" t="s">
        <v>32</v>
      </c>
      <c r="E185" s="81">
        <v>4447097</v>
      </c>
      <c r="F185" s="7">
        <f t="shared" si="26"/>
        <v>5.5333653655917914E-3</v>
      </c>
      <c r="G185" s="13">
        <v>22.415266457831112</v>
      </c>
      <c r="H185" s="243">
        <f t="shared" si="27"/>
        <v>0.11095222184743037</v>
      </c>
      <c r="I185" s="108"/>
      <c r="J185" s="6"/>
      <c r="K185" s="131"/>
      <c r="L185" s="132"/>
      <c r="M185" s="109"/>
    </row>
    <row r="186" spans="1:13" ht="12.5" x14ac:dyDescent="0.25">
      <c r="A186" s="19"/>
      <c r="B186" s="26"/>
      <c r="C186" s="23"/>
      <c r="D186" s="22" t="s">
        <v>33</v>
      </c>
      <c r="E186" s="81">
        <v>4475886</v>
      </c>
      <c r="F186" s="7">
        <f t="shared" si="26"/>
        <v>6.4736613570606227E-3</v>
      </c>
      <c r="G186" s="13">
        <v>22.547842844585215</v>
      </c>
      <c r="H186" s="243">
        <f t="shared" si="27"/>
        <v>0.13257638675410277</v>
      </c>
      <c r="I186" s="108"/>
      <c r="J186" s="6"/>
      <c r="K186" s="131"/>
      <c r="L186" s="132"/>
      <c r="M186" s="109"/>
    </row>
    <row r="187" spans="1:13" ht="12.5" x14ac:dyDescent="0.25">
      <c r="A187" s="19"/>
      <c r="B187" s="26"/>
      <c r="C187" s="23"/>
      <c r="D187" s="22" t="s">
        <v>34</v>
      </c>
      <c r="E187" s="81">
        <v>4481174</v>
      </c>
      <c r="F187" s="7">
        <f t="shared" si="26"/>
        <v>1.1814420653251112E-3</v>
      </c>
      <c r="G187" s="13">
        <v>22.561948483168109</v>
      </c>
      <c r="H187" s="243">
        <f t="shared" si="27"/>
        <v>1.4105638582893931E-2</v>
      </c>
      <c r="I187" s="108"/>
      <c r="J187" s="6"/>
      <c r="K187" s="131"/>
      <c r="L187" s="132"/>
      <c r="M187" s="109"/>
    </row>
    <row r="188" spans="1:13" ht="12.5" x14ac:dyDescent="0.25">
      <c r="A188" s="19"/>
      <c r="B188" s="26"/>
      <c r="C188" s="22"/>
      <c r="D188" s="22" t="s">
        <v>35</v>
      </c>
      <c r="E188" s="81">
        <v>4503877</v>
      </c>
      <c r="F188" s="7">
        <f t="shared" si="26"/>
        <v>5.066306284915445E-3</v>
      </c>
      <c r="G188" s="13">
        <v>22.663671375170704</v>
      </c>
      <c r="H188" s="243">
        <f t="shared" si="27"/>
        <v>0.10172289200259499</v>
      </c>
      <c r="I188" s="108"/>
      <c r="J188" s="6"/>
      <c r="K188" s="131"/>
      <c r="L188" s="132"/>
      <c r="M188" s="109"/>
    </row>
    <row r="189" spans="1:13" ht="12.5" x14ac:dyDescent="0.25">
      <c r="A189" s="19"/>
      <c r="B189" s="26"/>
      <c r="C189" s="23"/>
      <c r="D189" s="22" t="s">
        <v>36</v>
      </c>
      <c r="E189" s="81">
        <v>4524032</v>
      </c>
      <c r="F189" s="7">
        <f t="shared" si="26"/>
        <v>4.4750333990026814E-3</v>
      </c>
      <c r="G189" s="13">
        <v>22.75246692238084</v>
      </c>
      <c r="H189" s="243">
        <f t="shared" si="27"/>
        <v>8.879554721013605E-2</v>
      </c>
      <c r="I189" s="108"/>
      <c r="J189" s="6"/>
      <c r="K189" s="131"/>
      <c r="L189" s="132"/>
      <c r="M189" s="109"/>
    </row>
    <row r="190" spans="1:13" ht="13" thickBot="1" x14ac:dyDescent="0.3">
      <c r="A190" s="19"/>
      <c r="B190" s="26"/>
      <c r="C190" s="24"/>
      <c r="D190" s="27" t="s">
        <v>37</v>
      </c>
      <c r="E190" s="83">
        <v>4460212</v>
      </c>
      <c r="F190" s="29">
        <f t="shared" si="26"/>
        <v>-1.4106885185604323E-2</v>
      </c>
      <c r="G190" s="30">
        <v>22.419067244253537</v>
      </c>
      <c r="H190" s="244">
        <f t="shared" si="27"/>
        <v>-0.33339967812730364</v>
      </c>
      <c r="I190" s="108"/>
      <c r="J190" s="6"/>
      <c r="K190" s="131"/>
      <c r="L190" s="132"/>
      <c r="M190" s="109"/>
    </row>
    <row r="191" spans="1:13" ht="12.5" x14ac:dyDescent="0.25">
      <c r="A191" s="19"/>
      <c r="B191" s="26"/>
      <c r="C191" s="21">
        <v>2023</v>
      </c>
      <c r="D191" s="21" t="s">
        <v>38</v>
      </c>
      <c r="E191" s="82">
        <v>4427977</v>
      </c>
      <c r="F191" s="32">
        <f t="shared" si="26"/>
        <v>-7.227234938608329E-3</v>
      </c>
      <c r="G191" s="31">
        <v>22.24470967225141</v>
      </c>
      <c r="H191" s="245">
        <f t="shared" si="27"/>
        <v>-0.1743575720021262</v>
      </c>
      <c r="I191" s="108"/>
      <c r="J191" s="6"/>
      <c r="K191" s="131"/>
      <c r="L191" s="132"/>
      <c r="M191" s="109"/>
    </row>
    <row r="192" spans="1:13" ht="12.5" x14ac:dyDescent="0.25">
      <c r="A192" s="19"/>
      <c r="B192" s="26"/>
      <c r="C192" s="23"/>
      <c r="D192" s="22" t="s">
        <v>39</v>
      </c>
      <c r="E192" s="81">
        <v>4427833</v>
      </c>
      <c r="F192" s="7">
        <f t="shared" si="26"/>
        <v>-3.2520494121834886E-5</v>
      </c>
      <c r="G192" s="13">
        <v>22.231670610884002</v>
      </c>
      <c r="H192" s="243">
        <f t="shared" si="27"/>
        <v>-1.3039061367408067E-2</v>
      </c>
      <c r="I192" s="108"/>
      <c r="J192" s="6"/>
      <c r="K192" s="131"/>
      <c r="L192" s="132"/>
      <c r="M192" s="109"/>
    </row>
    <row r="193" spans="1:13" ht="12.5" x14ac:dyDescent="0.25">
      <c r="A193" s="19"/>
      <c r="B193" s="26"/>
      <c r="C193" s="22"/>
      <c r="D193" s="22" t="s">
        <v>40</v>
      </c>
      <c r="E193" s="81">
        <v>4473646</v>
      </c>
      <c r="F193" s="7">
        <f t="shared" ref="F193:F203" si="28">+E193/E192-1</f>
        <v>1.0346596179214629E-2</v>
      </c>
      <c r="G193" s="13">
        <v>22.449263422481327</v>
      </c>
      <c r="H193" s="243">
        <f t="shared" ref="H193:H203" si="29">+G193-G192</f>
        <v>0.21759281159732424</v>
      </c>
      <c r="I193" s="108"/>
      <c r="J193" s="6"/>
      <c r="K193" s="131"/>
      <c r="L193" s="132"/>
      <c r="M193" s="109"/>
    </row>
    <row r="194" spans="1:13" ht="12.5" x14ac:dyDescent="0.25">
      <c r="A194" s="19"/>
      <c r="B194" s="26"/>
      <c r="C194" s="22"/>
      <c r="D194" s="22" t="s">
        <v>41</v>
      </c>
      <c r="E194" s="81">
        <v>4472943</v>
      </c>
      <c r="F194" s="7">
        <f t="shared" si="28"/>
        <v>-1.5714251865261986E-4</v>
      </c>
      <c r="G194" s="13">
        <v>22.433322081143309</v>
      </c>
      <c r="H194" s="243">
        <f t="shared" si="29"/>
        <v>-1.5941341338017168E-2</v>
      </c>
      <c r="I194" s="108"/>
      <c r="J194" s="6"/>
      <c r="K194" s="131"/>
      <c r="L194" s="132"/>
      <c r="M194" s="109"/>
    </row>
    <row r="195" spans="1:13" ht="12.5" x14ac:dyDescent="0.25">
      <c r="A195" s="19"/>
      <c r="B195" s="26"/>
      <c r="C195" s="22"/>
      <c r="D195" s="22" t="s">
        <v>42</v>
      </c>
      <c r="E195" s="81">
        <v>4462838</v>
      </c>
      <c r="F195" s="7">
        <f t="shared" si="28"/>
        <v>-2.259139005348354E-3</v>
      </c>
      <c r="G195" s="13">
        <v>22.370270216825428</v>
      </c>
      <c r="H195" s="243">
        <f t="shared" si="29"/>
        <v>-6.3051864317881012E-2</v>
      </c>
      <c r="I195" s="108"/>
      <c r="J195" s="6"/>
      <c r="K195" s="131"/>
      <c r="L195" s="132"/>
      <c r="M195" s="109"/>
    </row>
    <row r="196" spans="1:13" ht="12.5" x14ac:dyDescent="0.25">
      <c r="A196" s="19"/>
      <c r="B196" s="26"/>
      <c r="C196" s="22"/>
      <c r="D196" s="22" t="s">
        <v>43</v>
      </c>
      <c r="E196" s="81">
        <v>4459842</v>
      </c>
      <c r="F196" s="7">
        <f t="shared" si="28"/>
        <v>-6.7132170157191418E-4</v>
      </c>
      <c r="G196" s="13">
        <v>22.342902663303171</v>
      </c>
      <c r="H196" s="243">
        <f t="shared" si="29"/>
        <v>-2.7367553522257282E-2</v>
      </c>
      <c r="I196" s="108"/>
      <c r="J196" s="6"/>
      <c r="K196" s="131"/>
      <c r="L196" s="132"/>
      <c r="M196" s="109"/>
    </row>
    <row r="197" spans="1:13" ht="12.5" x14ac:dyDescent="0.25">
      <c r="A197" s="19"/>
      <c r="B197" s="26"/>
      <c r="C197" s="22"/>
      <c r="D197" s="22" t="s">
        <v>32</v>
      </c>
      <c r="E197" s="81">
        <v>4461831</v>
      </c>
      <c r="F197" s="7">
        <f t="shared" si="28"/>
        <v>4.459799248492935E-4</v>
      </c>
      <c r="G197" s="13">
        <v>22.341162811607429</v>
      </c>
      <c r="H197" s="243">
        <f t="shared" si="29"/>
        <v>-1.7398516957420895E-3</v>
      </c>
      <c r="I197" s="108"/>
      <c r="J197" s="6"/>
      <c r="K197" s="131" t="s">
        <v>492</v>
      </c>
      <c r="L197" s="132"/>
      <c r="M197" s="109"/>
    </row>
    <row r="198" spans="1:13" ht="12.5" x14ac:dyDescent="0.25">
      <c r="A198" s="19"/>
      <c r="B198" s="26"/>
      <c r="C198" s="23"/>
      <c r="D198" s="22" t="s">
        <v>33</v>
      </c>
      <c r="E198" s="81">
        <v>4503701</v>
      </c>
      <c r="F198" s="7">
        <f t="shared" si="28"/>
        <v>9.3840398706270811E-3</v>
      </c>
      <c r="G198" s="13">
        <v>22.539011368192924</v>
      </c>
      <c r="H198" s="243">
        <f t="shared" si="29"/>
        <v>0.19784855658549461</v>
      </c>
      <c r="I198" s="108"/>
      <c r="J198" s="6"/>
      <c r="K198" s="131"/>
      <c r="L198" s="132"/>
      <c r="M198" s="109"/>
    </row>
    <row r="199" spans="1:13" ht="12.5" x14ac:dyDescent="0.25">
      <c r="A199" s="19"/>
      <c r="B199" s="26"/>
      <c r="C199" s="22"/>
      <c r="D199" s="22" t="s">
        <v>34</v>
      </c>
      <c r="E199" s="81">
        <v>4507269</v>
      </c>
      <c r="F199" s="7">
        <f t="shared" si="28"/>
        <v>7.9223731770827754E-4</v>
      </c>
      <c r="G199" s="13">
        <v>22.545068814377679</v>
      </c>
      <c r="H199" s="243">
        <f t="shared" si="29"/>
        <v>6.057446184755122E-3</v>
      </c>
      <c r="I199" s="108"/>
      <c r="J199" s="6"/>
      <c r="K199" s="131"/>
      <c r="L199" s="132"/>
      <c r="M199" s="109"/>
    </row>
    <row r="200" spans="1:13" ht="12.5" x14ac:dyDescent="0.25">
      <c r="A200" s="19"/>
      <c r="B200" s="26"/>
      <c r="C200" s="22"/>
      <c r="D200" s="22" t="s">
        <v>35</v>
      </c>
      <c r="E200" s="81">
        <v>4520961</v>
      </c>
      <c r="F200" s="7">
        <f t="shared" si="28"/>
        <v>3.037759672209539E-3</v>
      </c>
      <c r="G200" s="13">
        <v>22.60173304778321</v>
      </c>
      <c r="H200" s="243">
        <f t="shared" si="29"/>
        <v>5.666423340553095E-2</v>
      </c>
      <c r="I200" s="108"/>
      <c r="J200" s="6"/>
      <c r="K200" s="131"/>
      <c r="L200" s="132"/>
      <c r="M200" s="109"/>
    </row>
    <row r="201" spans="1:13" ht="12.5" x14ac:dyDescent="0.25">
      <c r="A201" s="19"/>
      <c r="B201" s="26"/>
      <c r="C201" s="22"/>
      <c r="D201" s="22" t="s">
        <v>36</v>
      </c>
      <c r="E201" s="81">
        <v>4523527</v>
      </c>
      <c r="F201" s="7">
        <f t="shared" si="28"/>
        <v>5.6757844184018857E-4</v>
      </c>
      <c r="G201" s="13">
        <v>22.602744688511578</v>
      </c>
      <c r="H201" s="243">
        <f t="shared" si="29"/>
        <v>1.0116407283682349E-3</v>
      </c>
      <c r="I201" s="108"/>
      <c r="J201" s="6"/>
      <c r="K201" s="131"/>
      <c r="L201" s="132"/>
      <c r="M201" s="109"/>
    </row>
    <row r="202" spans="1:13" ht="13" thickBot="1" x14ac:dyDescent="0.3">
      <c r="A202" s="19"/>
      <c r="B202" s="26"/>
      <c r="C202" s="27"/>
      <c r="D202" s="27" t="s">
        <v>37</v>
      </c>
      <c r="E202" s="83">
        <v>4524579</v>
      </c>
      <c r="F202" s="29">
        <f t="shared" si="28"/>
        <v>2.3256189252318649E-4</v>
      </c>
      <c r="G202" s="30">
        <v>22.596194207115122</v>
      </c>
      <c r="H202" s="244">
        <f t="shared" si="29"/>
        <v>-6.550481396455865E-3</v>
      </c>
      <c r="I202" s="108"/>
      <c r="J202" s="6"/>
      <c r="K202" s="131"/>
      <c r="L202" s="132"/>
      <c r="M202" s="109"/>
    </row>
    <row r="203" spans="1:13" ht="12.5" x14ac:dyDescent="0.25">
      <c r="A203" s="19"/>
      <c r="B203" s="26"/>
      <c r="C203" s="21">
        <v>2024</v>
      </c>
      <c r="D203" s="21" t="s">
        <v>38</v>
      </c>
      <c r="E203" s="82">
        <v>4528321</v>
      </c>
      <c r="F203" s="32">
        <f t="shared" si="28"/>
        <v>8.2703827251107143E-4</v>
      </c>
      <c r="G203" s="31">
        <v>22.603077677380902</v>
      </c>
      <c r="H203" s="245">
        <f t="shared" si="29"/>
        <v>6.8834702657802893E-3</v>
      </c>
      <c r="I203" s="108"/>
      <c r="J203" s="6"/>
      <c r="K203" s="131"/>
      <c r="L203" s="132"/>
      <c r="M203" s="109"/>
    </row>
    <row r="204" spans="1:13" ht="12.5" x14ac:dyDescent="0.25">
      <c r="A204" s="19"/>
      <c r="B204" s="26"/>
      <c r="C204" s="22"/>
      <c r="D204" s="22" t="s">
        <v>39</v>
      </c>
      <c r="E204" s="81">
        <v>4522722</v>
      </c>
      <c r="F204" s="7">
        <f t="shared" ref="F204:F215" si="30">+E204/E203-1</f>
        <v>-1.2364406145235485E-3</v>
      </c>
      <c r="G204" s="13">
        <v>22.563352764109062</v>
      </c>
      <c r="H204" s="243">
        <f t="shared" ref="H204:H215" si="31">+G204-G203</f>
        <v>-3.9724913271840023E-2</v>
      </c>
      <c r="I204" s="108"/>
      <c r="J204" s="6"/>
      <c r="K204" s="131"/>
      <c r="L204" s="132"/>
      <c r="M204" s="109"/>
    </row>
    <row r="205" spans="1:13" ht="12.5" x14ac:dyDescent="0.25">
      <c r="A205" s="19"/>
      <c r="B205" s="26"/>
      <c r="C205" s="22"/>
      <c r="D205" s="22" t="s">
        <v>40</v>
      </c>
      <c r="E205" s="81">
        <v>4548059</v>
      </c>
      <c r="F205" s="7">
        <f t="shared" si="30"/>
        <v>5.6021572849271895E-3</v>
      </c>
      <c r="G205" s="13">
        <v>22.677925036667865</v>
      </c>
      <c r="H205" s="243">
        <f t="shared" si="31"/>
        <v>0.11457227255880298</v>
      </c>
      <c r="I205" s="108"/>
      <c r="J205" s="6"/>
      <c r="K205" s="131"/>
      <c r="L205" s="132"/>
      <c r="M205" s="109"/>
    </row>
    <row r="206" spans="1:13" ht="12.5" x14ac:dyDescent="0.25">
      <c r="A206" s="19"/>
      <c r="B206" s="26"/>
      <c r="C206" s="22"/>
      <c r="D206" s="22" t="s">
        <v>41</v>
      </c>
      <c r="E206" s="81">
        <v>4577737</v>
      </c>
      <c r="F206" s="7">
        <f t="shared" si="30"/>
        <v>6.5254210642387012E-3</v>
      </c>
      <c r="G206" s="13">
        <v>22.814012076837731</v>
      </c>
      <c r="H206" s="243">
        <f t="shared" si="31"/>
        <v>0.1360870401698655</v>
      </c>
      <c r="I206" s="108"/>
      <c r="J206" s="6"/>
      <c r="K206" s="131"/>
      <c r="L206" s="132"/>
      <c r="M206" s="109"/>
    </row>
    <row r="207" spans="1:13" ht="12.5" x14ac:dyDescent="0.25">
      <c r="A207" s="19"/>
      <c r="B207" s="26"/>
      <c r="C207" s="22"/>
      <c r="D207" s="22" t="s">
        <v>42</v>
      </c>
      <c r="E207" s="81">
        <v>4596289</v>
      </c>
      <c r="F207" s="7">
        <f t="shared" si="30"/>
        <v>4.0526574593515718E-3</v>
      </c>
      <c r="G207" s="13">
        <v>22.894537716404123</v>
      </c>
      <c r="H207" s="243">
        <f t="shared" si="31"/>
        <v>8.0525639566392471E-2</v>
      </c>
      <c r="I207" s="108"/>
      <c r="J207" s="6"/>
      <c r="K207" s="131"/>
      <c r="L207" s="132"/>
      <c r="M207" s="109"/>
    </row>
    <row r="208" spans="1:13" ht="12.5" x14ac:dyDescent="0.25">
      <c r="A208" s="19"/>
      <c r="B208" s="26"/>
      <c r="C208" s="22"/>
      <c r="D208" s="22" t="s">
        <v>43</v>
      </c>
      <c r="E208" s="81">
        <v>4610840</v>
      </c>
      <c r="F208" s="7">
        <f t="shared" si="30"/>
        <v>3.1658148562894173E-3</v>
      </c>
      <c r="G208" s="13">
        <v>22.955060536800605</v>
      </c>
      <c r="H208" s="243">
        <f t="shared" si="31"/>
        <v>6.0522820396482047E-2</v>
      </c>
      <c r="I208" s="108"/>
      <c r="J208" s="6"/>
      <c r="K208" s="131"/>
      <c r="L208" s="132"/>
      <c r="M208" s="109"/>
    </row>
    <row r="209" spans="1:13" ht="12.5" x14ac:dyDescent="0.25">
      <c r="A209" s="19"/>
      <c r="B209" s="26"/>
      <c r="C209" s="22"/>
      <c r="D209" s="22" t="s">
        <v>32</v>
      </c>
      <c r="E209" s="81">
        <v>4620060</v>
      </c>
      <c r="F209" s="7">
        <f t="shared" si="30"/>
        <v>1.9996356412279592E-3</v>
      </c>
      <c r="G209" s="13">
        <v>22.989462056062177</v>
      </c>
      <c r="H209" s="243">
        <f t="shared" si="31"/>
        <v>3.4401519261571423E-2</v>
      </c>
      <c r="I209" s="108"/>
      <c r="J209" s="6"/>
      <c r="K209" s="131"/>
      <c r="L209" s="132"/>
      <c r="M209" s="109"/>
    </row>
    <row r="210" spans="1:13" ht="12.5" x14ac:dyDescent="0.25">
      <c r="A210" s="19"/>
      <c r="B210" s="26"/>
      <c r="C210" s="22"/>
      <c r="D210" s="22" t="s">
        <v>33</v>
      </c>
      <c r="E210" s="81">
        <v>4645779</v>
      </c>
      <c r="F210" s="7">
        <f t="shared" si="30"/>
        <v>5.5668108206385902E-3</v>
      </c>
      <c r="G210" s="13">
        <v>23.105887342847218</v>
      </c>
      <c r="H210" s="243">
        <f t="shared" si="31"/>
        <v>0.11642528678504149</v>
      </c>
      <c r="I210" s="108"/>
      <c r="J210" s="6"/>
      <c r="K210" s="131"/>
      <c r="L210" s="132"/>
      <c r="M210" s="109"/>
    </row>
    <row r="211" spans="1:13" ht="12.5" x14ac:dyDescent="0.25">
      <c r="A211" s="19"/>
      <c r="B211" s="26"/>
      <c r="C211" s="22"/>
      <c r="D211" s="22" t="s">
        <v>34</v>
      </c>
      <c r="E211" s="81">
        <v>4650991</v>
      </c>
      <c r="F211" s="7">
        <f t="shared" si="30"/>
        <v>1.1218785912976426E-3</v>
      </c>
      <c r="G211" s="13">
        <v>23.120255236976579</v>
      </c>
      <c r="H211" s="243">
        <f t="shared" si="31"/>
        <v>1.4367894129360792E-2</v>
      </c>
      <c r="I211" s="108"/>
      <c r="J211" s="6"/>
      <c r="K211" s="131"/>
      <c r="L211" s="132"/>
      <c r="M211" s="109"/>
    </row>
    <row r="212" spans="1:13" ht="12.5" x14ac:dyDescent="0.25">
      <c r="A212" s="19"/>
      <c r="B212" s="26"/>
      <c r="C212" s="22"/>
      <c r="D212" s="22" t="s">
        <v>35</v>
      </c>
      <c r="E212" s="81">
        <v>4666122</v>
      </c>
      <c r="F212" s="7">
        <f t="shared" si="30"/>
        <v>3.2532851600874935E-3</v>
      </c>
      <c r="G212" s="13">
        <v>23.183891899309778</v>
      </c>
      <c r="H212" s="243">
        <f t="shared" si="31"/>
        <v>6.3636662333198757E-2</v>
      </c>
      <c r="I212" s="108"/>
      <c r="J212" s="6"/>
      <c r="K212" s="131"/>
      <c r="L212" s="132"/>
      <c r="M212" s="109"/>
    </row>
    <row r="213" spans="1:13" ht="12.5" x14ac:dyDescent="0.25">
      <c r="A213" s="19"/>
      <c r="B213" s="26"/>
      <c r="C213" s="22"/>
      <c r="D213" s="22" t="s">
        <v>36</v>
      </c>
      <c r="E213" s="81">
        <v>4664951</v>
      </c>
      <c r="F213" s="7">
        <f t="shared" si="30"/>
        <v>-2.5095786179618607E-4</v>
      </c>
      <c r="G213" s="13">
        <v>23.166508058429045</v>
      </c>
      <c r="H213" s="243">
        <f t="shared" si="31"/>
        <v>-1.7383840880732748E-2</v>
      </c>
      <c r="I213" s="108"/>
      <c r="J213" s="6"/>
      <c r="K213" s="131"/>
      <c r="L213" s="132"/>
      <c r="M213" s="109"/>
    </row>
    <row r="214" spans="1:13" ht="13" thickBot="1" x14ac:dyDescent="0.3">
      <c r="A214" s="19"/>
      <c r="B214" s="26"/>
      <c r="C214" s="22"/>
      <c r="D214" s="22" t="s">
        <v>37</v>
      </c>
      <c r="E214" s="81">
        <v>4690891</v>
      </c>
      <c r="F214" s="7">
        <f t="shared" si="30"/>
        <v>5.5606157492329444E-3</v>
      </c>
      <c r="G214" s="13">
        <v>23.283709735581514</v>
      </c>
      <c r="H214" s="243">
        <f t="shared" si="31"/>
        <v>0.11720167715246887</v>
      </c>
      <c r="I214" s="108"/>
      <c r="J214" s="6"/>
      <c r="K214" s="131"/>
      <c r="L214" s="132"/>
      <c r="M214" s="109"/>
    </row>
    <row r="215" spans="1:13" ht="12.5" x14ac:dyDescent="0.25">
      <c r="A215" s="19"/>
      <c r="B215" s="26"/>
      <c r="C215" s="21">
        <v>2025</v>
      </c>
      <c r="D215" s="21" t="s">
        <v>38</v>
      </c>
      <c r="E215" s="82">
        <v>4675968</v>
      </c>
      <c r="F215" s="32">
        <f t="shared" si="30"/>
        <v>-3.1812719587813731E-3</v>
      </c>
      <c r="G215" s="31">
        <v>23.198068058021132</v>
      </c>
      <c r="H215" s="245">
        <f t="shared" si="31"/>
        <v>-8.5641677560381879E-2</v>
      </c>
      <c r="I215" s="108"/>
      <c r="J215" s="6"/>
      <c r="K215" s="131"/>
      <c r="L215" s="132"/>
      <c r="M215" s="109"/>
    </row>
    <row r="216" spans="1:13" ht="12.5" x14ac:dyDescent="0.25">
      <c r="A216" s="19"/>
      <c r="B216" s="26"/>
      <c r="C216" s="22"/>
      <c r="D216" s="22" t="s">
        <v>39</v>
      </c>
      <c r="E216" s="81">
        <v>4710455</v>
      </c>
      <c r="F216" s="7">
        <f t="shared" ref="F216:F223" si="32">+E216/E215-1</f>
        <v>7.3753712600257426E-3</v>
      </c>
      <c r="G216" s="13">
        <v>23.357518840035805</v>
      </c>
      <c r="H216" s="243">
        <f t="shared" ref="H216:H223" si="33">+G216-G215</f>
        <v>0.15945078201467311</v>
      </c>
      <c r="I216" s="108"/>
      <c r="J216" s="6"/>
      <c r="K216" s="131"/>
      <c r="L216" s="132"/>
      <c r="M216" s="109"/>
    </row>
    <row r="217" spans="1:13" ht="12.5" x14ac:dyDescent="0.25">
      <c r="A217" s="19"/>
      <c r="B217" s="26"/>
      <c r="C217" s="22"/>
      <c r="D217" s="22" t="s">
        <v>40</v>
      </c>
      <c r="E217" s="81">
        <v>4721217</v>
      </c>
      <c r="F217" s="7">
        <f t="shared" si="32"/>
        <v>2.2847049807290798E-3</v>
      </c>
      <c r="G217" s="13">
        <v>23.399225318532743</v>
      </c>
      <c r="H217" s="243">
        <f t="shared" si="33"/>
        <v>4.1706478496937649E-2</v>
      </c>
      <c r="I217" s="108"/>
      <c r="J217" s="6"/>
      <c r="K217" s="131"/>
      <c r="L217" s="132"/>
      <c r="M217" s="109"/>
    </row>
    <row r="218" spans="1:13" ht="12.5" x14ac:dyDescent="0.25">
      <c r="A218" s="19"/>
      <c r="B218" s="26"/>
      <c r="C218" s="22"/>
      <c r="D218" s="22" t="s">
        <v>41</v>
      </c>
      <c r="E218" s="81">
        <v>4731649</v>
      </c>
      <c r="F218" s="7">
        <f t="shared" si="32"/>
        <v>2.2095997705675607E-3</v>
      </c>
      <c r="G218" s="13">
        <v>23.439255551272755</v>
      </c>
      <c r="H218" s="243">
        <f t="shared" si="33"/>
        <v>4.003023274001194E-2</v>
      </c>
      <c r="I218" s="108"/>
      <c r="J218" s="6"/>
      <c r="K218" s="131"/>
      <c r="L218" s="132"/>
      <c r="M218" s="109"/>
    </row>
    <row r="219" spans="1:13" ht="12.5" x14ac:dyDescent="0.25">
      <c r="A219" s="19"/>
      <c r="B219" s="26"/>
      <c r="C219" s="22"/>
      <c r="D219" s="22" t="s">
        <v>42</v>
      </c>
      <c r="E219" s="81">
        <v>4745897</v>
      </c>
      <c r="F219" s="7">
        <f t="shared" si="32"/>
        <v>3.0112123701482307E-3</v>
      </c>
      <c r="G219" s="13">
        <v>23.498139937777559</v>
      </c>
      <c r="H219" s="243">
        <f t="shared" si="33"/>
        <v>5.8884386504804098E-2</v>
      </c>
      <c r="I219" s="108"/>
      <c r="J219" s="6"/>
      <c r="K219" s="131"/>
      <c r="L219" s="132"/>
      <c r="M219" s="109"/>
    </row>
    <row r="220" spans="1:13" ht="12.5" x14ac:dyDescent="0.25">
      <c r="A220" s="19"/>
      <c r="B220" s="26"/>
      <c r="C220" s="22"/>
      <c r="D220" s="22" t="s">
        <v>43</v>
      </c>
      <c r="E220" s="81">
        <v>4744176</v>
      </c>
      <c r="F220" s="7">
        <f t="shared" si="32"/>
        <v>-3.6262902460804103E-4</v>
      </c>
      <c r="G220" s="13">
        <v>23.477938509581296</v>
      </c>
      <c r="H220" s="243">
        <f t="shared" si="33"/>
        <v>-2.0201428196262583E-2</v>
      </c>
      <c r="I220" s="108"/>
      <c r="J220" s="6"/>
      <c r="K220" s="131"/>
      <c r="L220" s="132"/>
      <c r="M220" s="109"/>
    </row>
    <row r="221" spans="1:13" ht="12.5" x14ac:dyDescent="0.25">
      <c r="A221" s="19"/>
      <c r="B221" s="26"/>
      <c r="C221" s="22"/>
      <c r="D221" s="22" t="s">
        <v>32</v>
      </c>
      <c r="E221" s="81">
        <v>4737661</v>
      </c>
      <c r="F221" s="7">
        <f t="shared" si="32"/>
        <v>-1.3732627120073282E-3</v>
      </c>
      <c r="G221" s="13">
        <v>23.434500570879624</v>
      </c>
      <c r="H221" s="243">
        <f t="shared" si="33"/>
        <v>-4.3437938701671897E-2</v>
      </c>
      <c r="I221" s="108"/>
      <c r="J221" s="6"/>
      <c r="K221" s="131"/>
      <c r="L221" s="132"/>
      <c r="M221" s="109"/>
    </row>
    <row r="222" spans="1:13" ht="12.5" x14ac:dyDescent="0.25">
      <c r="A222" s="19"/>
      <c r="B222" s="26"/>
      <c r="C222" s="22"/>
      <c r="D222" s="22" t="s">
        <v>33</v>
      </c>
      <c r="E222" s="81">
        <v>4762227</v>
      </c>
      <c r="F222" s="7">
        <f t="shared" si="32"/>
        <v>5.1852591394783154E-3</v>
      </c>
      <c r="G222" s="13">
        <v>23.544770655101733</v>
      </c>
      <c r="H222" s="243">
        <f t="shared" si="33"/>
        <v>0.11027008422210827</v>
      </c>
      <c r="I222" s="108"/>
      <c r="J222" s="6"/>
      <c r="K222" s="131"/>
      <c r="L222" s="132"/>
      <c r="M222" s="109"/>
    </row>
    <row r="223" spans="1:13" ht="13" thickBot="1" x14ac:dyDescent="0.3">
      <c r="A223" s="19"/>
      <c r="B223" s="26"/>
      <c r="C223" s="27"/>
      <c r="D223" s="27" t="s">
        <v>34</v>
      </c>
      <c r="E223" s="83">
        <v>4774200</v>
      </c>
      <c r="F223" s="29">
        <f t="shared" si="32"/>
        <v>2.5141598668019238E-3</v>
      </c>
      <c r="G223" s="30">
        <v>23.592704585433495</v>
      </c>
      <c r="H223" s="244">
        <f t="shared" si="33"/>
        <v>4.7933930331762298E-2</v>
      </c>
      <c r="I223" s="108"/>
      <c r="J223" s="6"/>
      <c r="K223" s="131"/>
      <c r="L223" s="132"/>
      <c r="M223" s="109"/>
    </row>
    <row r="224" spans="1:13" ht="13" thickBot="1" x14ac:dyDescent="0.3">
      <c r="A224" s="19"/>
      <c r="B224" s="26"/>
      <c r="C224" s="357"/>
      <c r="D224" s="102"/>
      <c r="E224" s="111"/>
      <c r="F224" s="7"/>
      <c r="G224" s="13"/>
      <c r="H224" s="280"/>
      <c r="I224" s="108"/>
      <c r="J224" s="6"/>
      <c r="K224" s="131"/>
      <c r="L224" s="132"/>
      <c r="M224" s="109"/>
    </row>
    <row r="225" spans="1:12" ht="13" thickBot="1" x14ac:dyDescent="0.3">
      <c r="A225" s="19"/>
      <c r="B225" s="26"/>
      <c r="C225" s="265" t="s">
        <v>560</v>
      </c>
      <c r="D225" s="186"/>
      <c r="E225" s="187">
        <f>+E223/E211-1</f>
        <v>2.6490913441888031E-2</v>
      </c>
      <c r="F225" s="188"/>
      <c r="G225" s="188">
        <f>+G223/G211-1</f>
        <v>2.0434434811140045E-2</v>
      </c>
      <c r="H225" s="189"/>
      <c r="J225" s="6"/>
      <c r="K225" s="14"/>
      <c r="L225" s="98"/>
    </row>
    <row r="226" spans="1:12" ht="12.5" x14ac:dyDescent="0.25">
      <c r="A226" s="19"/>
      <c r="B226" s="26"/>
      <c r="D226" s="102"/>
      <c r="E226" s="111"/>
      <c r="F226" s="7"/>
      <c r="G226" s="13"/>
      <c r="H226" s="7"/>
      <c r="J226" s="6"/>
      <c r="K226" s="14"/>
      <c r="L226" s="98"/>
    </row>
    <row r="227" spans="1:12" ht="12.5" x14ac:dyDescent="0.25">
      <c r="A227" s="26"/>
      <c r="B227" s="26"/>
      <c r="C227" s="25" t="s">
        <v>23</v>
      </c>
      <c r="D227" s="26"/>
      <c r="E227" s="99"/>
      <c r="F227" s="99"/>
      <c r="G227" s="99"/>
      <c r="H227" s="99"/>
      <c r="I227" s="99"/>
      <c r="J227" s="6"/>
      <c r="K227" s="6"/>
      <c r="L227" s="26"/>
    </row>
    <row r="228" spans="1:12" ht="12.5" x14ac:dyDescent="0.25">
      <c r="A228" s="26"/>
      <c r="B228" s="26"/>
      <c r="C228" s="26"/>
      <c r="D228" s="26"/>
      <c r="E228" s="20"/>
      <c r="F228" s="26"/>
      <c r="G228" s="26"/>
      <c r="H228" s="26"/>
      <c r="I228" s="6"/>
      <c r="J228" s="6"/>
      <c r="K228" s="6"/>
      <c r="L228" s="26"/>
    </row>
    <row r="229" spans="1:12" ht="12.5" x14ac:dyDescent="0.25">
      <c r="A229" s="26"/>
      <c r="B229" s="26"/>
      <c r="C229" s="26"/>
      <c r="D229" s="26"/>
      <c r="E229" s="20"/>
      <c r="F229" s="26"/>
      <c r="G229" s="26"/>
      <c r="H229" s="26"/>
      <c r="I229" s="6"/>
      <c r="J229" s="6"/>
      <c r="K229" s="6"/>
      <c r="L229" s="26"/>
    </row>
    <row r="230" spans="1:12" ht="12.5" x14ac:dyDescent="0.25">
      <c r="A230" s="26"/>
      <c r="B230" s="26"/>
      <c r="C230" s="26"/>
      <c r="D230" s="26"/>
      <c r="E230" s="20"/>
      <c r="F230" s="26"/>
      <c r="G230" s="26"/>
      <c r="H230" s="26"/>
      <c r="I230" s="6"/>
      <c r="J230" s="6"/>
      <c r="K230" s="6"/>
      <c r="L230" s="26"/>
    </row>
    <row r="231" spans="1:12" ht="12.5" x14ac:dyDescent="0.25">
      <c r="A231" s="26"/>
      <c r="B231" s="26"/>
      <c r="C231" s="26"/>
      <c r="D231" s="26"/>
      <c r="E231" s="20"/>
      <c r="F231" s="26"/>
      <c r="G231" s="26"/>
      <c r="H231" s="26"/>
      <c r="I231" s="6"/>
      <c r="J231" s="6"/>
      <c r="K231" s="6"/>
      <c r="L231" s="26"/>
    </row>
    <row r="232" spans="1:12" ht="12.5" x14ac:dyDescent="0.25">
      <c r="A232" s="26"/>
      <c r="B232" s="26"/>
      <c r="C232" s="26"/>
      <c r="D232" s="26"/>
      <c r="E232" s="20"/>
      <c r="F232" s="26"/>
      <c r="G232" s="26"/>
      <c r="H232" s="26"/>
      <c r="I232" s="6"/>
      <c r="J232" s="6"/>
      <c r="K232" s="6"/>
      <c r="L232" s="26"/>
    </row>
    <row r="233" spans="1:12" ht="12.5" x14ac:dyDescent="0.25">
      <c r="A233" s="26"/>
      <c r="B233" s="26"/>
      <c r="C233" s="26"/>
      <c r="D233" s="26"/>
      <c r="E233" s="20"/>
      <c r="F233" s="26"/>
      <c r="G233" s="26"/>
      <c r="H233" s="26"/>
      <c r="I233" s="6"/>
      <c r="J233" s="6"/>
      <c r="K233" s="6"/>
      <c r="L233" s="26"/>
    </row>
    <row r="234" spans="1:12" ht="12.5" x14ac:dyDescent="0.25">
      <c r="A234" s="26"/>
      <c r="B234" s="26"/>
      <c r="C234" s="26"/>
      <c r="D234" s="26"/>
      <c r="E234" s="20"/>
      <c r="F234" s="26"/>
      <c r="G234" s="26"/>
      <c r="H234" s="26"/>
      <c r="I234" s="6"/>
      <c r="J234" s="6"/>
      <c r="K234" s="6"/>
      <c r="L234" s="26"/>
    </row>
    <row r="235" spans="1:12" ht="12.5" x14ac:dyDescent="0.25">
      <c r="A235" s="26"/>
      <c r="B235" s="26"/>
      <c r="C235" s="26"/>
      <c r="D235" s="26"/>
      <c r="E235" s="20"/>
      <c r="F235" s="26"/>
      <c r="G235" s="26"/>
      <c r="H235" s="26"/>
      <c r="I235" s="6"/>
      <c r="J235" s="6"/>
      <c r="K235" s="6"/>
      <c r="L235" s="26"/>
    </row>
    <row r="236" spans="1:12" ht="12.5" x14ac:dyDescent="0.25">
      <c r="A236" s="26"/>
      <c r="B236" s="26"/>
      <c r="C236" s="26"/>
      <c r="D236" s="26"/>
      <c r="E236" s="20"/>
      <c r="F236" s="26"/>
      <c r="G236" s="26"/>
      <c r="H236" s="26"/>
      <c r="I236" s="6"/>
      <c r="J236" s="6"/>
      <c r="K236" s="6"/>
      <c r="L236" s="26"/>
    </row>
    <row r="237" spans="1:12" ht="12.5" x14ac:dyDescent="0.25">
      <c r="A237" s="26"/>
      <c r="B237" s="26"/>
      <c r="C237" s="26"/>
      <c r="D237" s="26"/>
      <c r="E237" s="20"/>
      <c r="F237" s="26"/>
      <c r="G237" s="26"/>
      <c r="H237" s="26"/>
      <c r="I237" s="6"/>
      <c r="J237" s="6"/>
      <c r="K237" s="6"/>
      <c r="L237" s="26"/>
    </row>
    <row r="238" spans="1:12" ht="12.5" x14ac:dyDescent="0.25">
      <c r="A238" s="26"/>
      <c r="B238" s="26"/>
      <c r="C238" s="26"/>
      <c r="D238" s="26"/>
      <c r="E238" s="20"/>
      <c r="F238" s="26"/>
      <c r="G238" s="26"/>
      <c r="H238" s="26"/>
      <c r="I238" s="6"/>
      <c r="J238" s="6"/>
      <c r="K238" s="6"/>
      <c r="L238" s="26"/>
    </row>
    <row r="239" spans="1:12" ht="12.5" x14ac:dyDescent="0.25">
      <c r="A239" s="26"/>
      <c r="B239" s="26"/>
      <c r="C239" s="26"/>
      <c r="D239" s="26"/>
      <c r="E239" s="20"/>
      <c r="F239" s="26"/>
      <c r="G239" s="26"/>
      <c r="H239" s="26"/>
      <c r="I239" s="6"/>
      <c r="J239" s="6"/>
      <c r="K239" s="6"/>
      <c r="L239" s="26"/>
    </row>
    <row r="240" spans="1:12" ht="12.5" x14ac:dyDescent="0.25">
      <c r="A240" s="26"/>
      <c r="B240" s="26"/>
      <c r="C240" s="26"/>
      <c r="D240" s="26"/>
      <c r="E240" s="20"/>
      <c r="F240" s="26"/>
      <c r="G240" s="26"/>
      <c r="H240" s="26"/>
      <c r="I240" s="6"/>
      <c r="J240" s="6"/>
      <c r="K240" s="6"/>
      <c r="L240" s="26"/>
    </row>
    <row r="241" spans="1:12" ht="12.5" x14ac:dyDescent="0.25">
      <c r="A241" s="26"/>
      <c r="B241" s="26"/>
      <c r="C241" s="26"/>
      <c r="D241" s="26"/>
      <c r="E241" s="20"/>
      <c r="F241" s="26"/>
      <c r="G241" s="26"/>
      <c r="H241" s="26"/>
      <c r="I241" s="6"/>
      <c r="J241" s="6"/>
      <c r="K241" s="6"/>
      <c r="L241" s="26"/>
    </row>
    <row r="242" spans="1:12" ht="12.5" x14ac:dyDescent="0.25">
      <c r="A242" s="26"/>
      <c r="B242" s="26"/>
      <c r="C242" s="26"/>
      <c r="D242" s="26"/>
      <c r="E242" s="20"/>
      <c r="F242" s="26"/>
      <c r="G242" s="26"/>
      <c r="H242" s="26"/>
      <c r="I242" s="6"/>
      <c r="J242" s="6"/>
      <c r="K242" s="6"/>
      <c r="L242" s="26"/>
    </row>
    <row r="243" spans="1:12" ht="12.5" x14ac:dyDescent="0.25">
      <c r="A243" s="26"/>
      <c r="B243" s="26"/>
      <c r="C243" s="26"/>
      <c r="D243" s="26"/>
      <c r="E243" s="20"/>
      <c r="F243" s="26"/>
      <c r="G243" s="26"/>
      <c r="H243" s="26"/>
      <c r="I243" s="6"/>
      <c r="J243" s="6"/>
      <c r="K243" s="6"/>
      <c r="L243" s="26"/>
    </row>
    <row r="244" spans="1:12" ht="12.5" x14ac:dyDescent="0.25">
      <c r="A244" s="26"/>
      <c r="B244" s="26"/>
      <c r="C244" s="26"/>
      <c r="D244" s="26"/>
      <c r="E244" s="20"/>
      <c r="F244" s="26"/>
      <c r="G244" s="26"/>
      <c r="H244" s="26"/>
      <c r="I244" s="6"/>
      <c r="J244" s="6"/>
      <c r="K244" s="6"/>
      <c r="L244" s="26"/>
    </row>
    <row r="245" spans="1:12" ht="12.5" x14ac:dyDescent="0.25">
      <c r="A245" s="26"/>
      <c r="B245" s="26"/>
      <c r="C245" s="26"/>
      <c r="D245" s="26"/>
      <c r="E245" s="20"/>
      <c r="F245" s="26"/>
      <c r="G245" s="26"/>
      <c r="H245" s="26"/>
      <c r="I245" s="6"/>
      <c r="J245" s="6"/>
      <c r="K245" s="6"/>
      <c r="L245" s="26"/>
    </row>
    <row r="246" spans="1:12" ht="12.5" x14ac:dyDescent="0.25">
      <c r="A246" s="26"/>
      <c r="B246" s="26"/>
      <c r="C246" s="26"/>
      <c r="D246" s="26"/>
      <c r="E246" s="20"/>
      <c r="F246" s="26"/>
      <c r="G246" s="26"/>
      <c r="H246" s="26"/>
      <c r="I246" s="6"/>
      <c r="J246" s="6"/>
      <c r="K246" s="6"/>
      <c r="L246" s="26"/>
    </row>
    <row r="247" spans="1:12" ht="12.5" x14ac:dyDescent="0.25">
      <c r="A247" s="26"/>
      <c r="B247" s="26"/>
      <c r="C247" s="26"/>
      <c r="D247" s="26"/>
      <c r="E247" s="20"/>
      <c r="F247" s="26"/>
      <c r="G247" s="26"/>
      <c r="H247" s="26"/>
      <c r="I247" s="6"/>
      <c r="J247" s="6"/>
      <c r="K247" s="6"/>
      <c r="L247" s="26"/>
    </row>
    <row r="248" spans="1:12" ht="12.5" x14ac:dyDescent="0.25">
      <c r="A248" s="26"/>
      <c r="B248" s="26"/>
      <c r="C248" s="26"/>
      <c r="D248" s="26"/>
      <c r="E248" s="20"/>
      <c r="F248" s="26"/>
      <c r="G248" s="26"/>
      <c r="H248" s="26"/>
      <c r="I248" s="6"/>
      <c r="J248" s="6"/>
      <c r="K248" s="6"/>
      <c r="L248" s="26"/>
    </row>
    <row r="249" spans="1:12" ht="12.5" x14ac:dyDescent="0.25">
      <c r="A249" s="26"/>
      <c r="B249" s="26"/>
      <c r="C249" s="26"/>
      <c r="D249" s="26"/>
      <c r="E249" s="20"/>
      <c r="F249" s="26"/>
      <c r="G249" s="26"/>
      <c r="H249" s="26"/>
      <c r="I249" s="6"/>
      <c r="J249" s="6"/>
      <c r="K249" s="6"/>
      <c r="L249" s="26"/>
    </row>
    <row r="250" spans="1:12" ht="12.5" x14ac:dyDescent="0.25">
      <c r="A250" s="26"/>
      <c r="B250" s="26"/>
      <c r="C250" s="26"/>
      <c r="D250" s="26"/>
      <c r="E250" s="20"/>
      <c r="F250" s="26"/>
      <c r="G250" s="26"/>
      <c r="H250" s="26"/>
      <c r="I250" s="6"/>
      <c r="J250" s="6"/>
      <c r="K250" s="6"/>
      <c r="L250" s="26"/>
    </row>
    <row r="251" spans="1:12" ht="12.5" x14ac:dyDescent="0.25">
      <c r="A251" s="26"/>
      <c r="B251" s="26"/>
      <c r="C251" s="26"/>
      <c r="D251" s="26"/>
      <c r="E251" s="20"/>
      <c r="F251" s="26"/>
      <c r="G251" s="26"/>
      <c r="H251" s="26"/>
      <c r="I251" s="6"/>
      <c r="J251" s="6"/>
      <c r="K251" s="6"/>
      <c r="L251" s="26"/>
    </row>
    <row r="252" spans="1:12" ht="12.5" x14ac:dyDescent="0.25">
      <c r="A252" s="26"/>
      <c r="B252" s="26"/>
      <c r="C252" s="26"/>
      <c r="D252" s="26"/>
      <c r="E252" s="20"/>
      <c r="F252" s="26"/>
      <c r="G252" s="26"/>
      <c r="H252" s="26"/>
      <c r="I252" s="6"/>
      <c r="J252" s="6"/>
      <c r="K252" s="6"/>
      <c r="L252" s="26"/>
    </row>
    <row r="253" spans="1:12" ht="12.5" x14ac:dyDescent="0.25">
      <c r="A253" s="26"/>
      <c r="B253" s="26"/>
      <c r="C253" s="26"/>
      <c r="D253" s="26"/>
      <c r="E253" s="20"/>
      <c r="F253" s="26"/>
      <c r="G253" s="26"/>
      <c r="H253" s="26"/>
      <c r="I253" s="6"/>
      <c r="J253" s="6"/>
      <c r="K253" s="6"/>
      <c r="L253" s="26"/>
    </row>
    <row r="254" spans="1:12" ht="12.5" x14ac:dyDescent="0.25">
      <c r="A254" s="26"/>
      <c r="B254" s="26"/>
      <c r="C254" s="26"/>
      <c r="D254" s="26"/>
      <c r="E254" s="26"/>
      <c r="F254" s="26"/>
      <c r="G254" s="26"/>
      <c r="H254" s="26"/>
      <c r="I254" s="26"/>
      <c r="J254" s="26"/>
      <c r="K254" s="6"/>
      <c r="L254" s="26"/>
    </row>
    <row r="263" x14ac:dyDescent="0.25"/>
    <row r="295" x14ac:dyDescent="0.25"/>
    <row r="301"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ht="0.75" customHeight="1" x14ac:dyDescent="0.25"/>
    <row r="334" x14ac:dyDescent="0.25"/>
    <row r="335" x14ac:dyDescent="0.25"/>
    <row r="336" x14ac:dyDescent="0.25"/>
    <row r="337" x14ac:dyDescent="0.25"/>
    <row r="338" x14ac:dyDescent="0.25"/>
    <row r="339" x14ac:dyDescent="0.25"/>
    <row r="340" x14ac:dyDescent="0.25"/>
  </sheetData>
  <mergeCells count="1">
    <mergeCell ref="C7:H7"/>
  </mergeCells>
  <phoneticPr fontId="0" type="noConversion"/>
  <hyperlinks>
    <hyperlink ref="C6" location="ÍNDICE!A1" display="&lt;&lt; VOLVER" xr:uid="{00000000-0004-0000-0100-000000000000}"/>
    <hyperlink ref="C227"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3" formula="1"/>
    <ignoredError sqref="F132:F133 F153:F154 F159:F160"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42"/>
  <sheetViews>
    <sheetView showGridLines="0" topLeftCell="A213" zoomScaleNormal="100" zoomScaleSheetLayoutView="100" workbookViewId="0">
      <selection activeCell="I217" sqref="I217"/>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65" t="s">
        <v>89</v>
      </c>
      <c r="C7" s="366"/>
      <c r="D7" s="366"/>
      <c r="E7" s="366"/>
      <c r="F7" s="366"/>
      <c r="G7" s="367"/>
      <c r="I7"/>
      <c r="J7"/>
    </row>
    <row r="8" spans="1:13" ht="23.5" thickBot="1" x14ac:dyDescent="0.3">
      <c r="B8" s="180" t="s">
        <v>0</v>
      </c>
      <c r="C8" s="180" t="s">
        <v>31</v>
      </c>
      <c r="D8" s="181" t="s">
        <v>2</v>
      </c>
      <c r="E8" s="180" t="s">
        <v>3</v>
      </c>
      <c r="F8" s="180" t="s">
        <v>27</v>
      </c>
      <c r="G8" s="180" t="s">
        <v>29</v>
      </c>
      <c r="H8" s="3"/>
      <c r="K8" s="3"/>
      <c r="L8" s="3"/>
      <c r="M8" s="4"/>
    </row>
    <row r="9" spans="1:13" x14ac:dyDescent="0.25">
      <c r="B9" s="22">
        <v>2000</v>
      </c>
      <c r="C9" s="22" t="s">
        <v>37</v>
      </c>
      <c r="D9" s="28">
        <v>420477</v>
      </c>
      <c r="E9" s="37">
        <v>99435</v>
      </c>
      <c r="F9" s="42">
        <v>65577</v>
      </c>
      <c r="G9" s="167">
        <f t="shared" ref="G9:G19" si="0">F9+E9+D9</f>
        <v>585489</v>
      </c>
      <c r="H9" s="5"/>
      <c r="K9" s="5"/>
      <c r="L9" s="5"/>
      <c r="M9" s="5"/>
    </row>
    <row r="10" spans="1:13" x14ac:dyDescent="0.25">
      <c r="A10" s="128"/>
      <c r="B10" s="22">
        <v>2001</v>
      </c>
      <c r="C10" s="22" t="s">
        <v>37</v>
      </c>
      <c r="D10" s="28">
        <v>554654.04506809777</v>
      </c>
      <c r="E10" s="37">
        <v>142947.06242022745</v>
      </c>
      <c r="F10" s="42">
        <v>526</v>
      </c>
      <c r="G10" s="167">
        <f t="shared" si="0"/>
        <v>698127.10748832521</v>
      </c>
      <c r="H10" s="5"/>
      <c r="K10" s="5"/>
      <c r="L10" s="5"/>
      <c r="M10" s="5"/>
    </row>
    <row r="11" spans="1:13" x14ac:dyDescent="0.25">
      <c r="A11" s="128"/>
      <c r="B11" s="22">
        <v>2002</v>
      </c>
      <c r="C11" s="22" t="s">
        <v>37</v>
      </c>
      <c r="D11" s="28">
        <v>538551.98550724634</v>
      </c>
      <c r="E11" s="37">
        <v>218707.0144927536</v>
      </c>
      <c r="F11" s="37">
        <v>501</v>
      </c>
      <c r="G11" s="167">
        <f t="shared" si="0"/>
        <v>757760</v>
      </c>
      <c r="H11" s="5"/>
      <c r="K11" s="5"/>
      <c r="L11" s="5"/>
      <c r="M11" s="5"/>
    </row>
    <row r="12" spans="1:13" x14ac:dyDescent="0.25">
      <c r="A12" s="128"/>
      <c r="B12" s="22">
        <v>2003</v>
      </c>
      <c r="C12" s="22" t="s">
        <v>37</v>
      </c>
      <c r="D12" s="28">
        <v>619860</v>
      </c>
      <c r="E12" s="37">
        <v>212603</v>
      </c>
      <c r="F12" s="37">
        <v>3544</v>
      </c>
      <c r="G12" s="167">
        <f t="shared" si="0"/>
        <v>836007</v>
      </c>
      <c r="H12" s="5"/>
      <c r="K12" s="5"/>
      <c r="L12" s="5"/>
      <c r="M12" s="5"/>
    </row>
    <row r="13" spans="1:13" x14ac:dyDescent="0.25">
      <c r="A13" s="128"/>
      <c r="B13" s="22">
        <v>2004</v>
      </c>
      <c r="C13" s="22" t="s">
        <v>37</v>
      </c>
      <c r="D13" s="28">
        <v>669638</v>
      </c>
      <c r="E13" s="37">
        <v>135603</v>
      </c>
      <c r="F13" s="37">
        <v>74</v>
      </c>
      <c r="G13" s="167">
        <f t="shared" si="0"/>
        <v>805315</v>
      </c>
      <c r="H13" s="5"/>
      <c r="K13" s="5"/>
      <c r="L13" s="5"/>
      <c r="M13" s="5"/>
    </row>
    <row r="14" spans="1:13" x14ac:dyDescent="0.25">
      <c r="A14" s="128"/>
      <c r="B14" s="22">
        <v>2005</v>
      </c>
      <c r="C14" s="22" t="s">
        <v>37</v>
      </c>
      <c r="D14" s="28">
        <v>759852</v>
      </c>
      <c r="E14" s="37">
        <v>146119</v>
      </c>
      <c r="F14" s="37">
        <v>108</v>
      </c>
      <c r="G14" s="167">
        <f t="shared" si="0"/>
        <v>906079</v>
      </c>
      <c r="H14" s="5"/>
      <c r="K14" s="5"/>
      <c r="L14" s="5"/>
      <c r="M14" s="5"/>
    </row>
    <row r="15" spans="1:13" x14ac:dyDescent="0.25">
      <c r="A15" s="128"/>
      <c r="B15" s="22">
        <v>2006</v>
      </c>
      <c r="C15" s="22" t="s">
        <v>37</v>
      </c>
      <c r="D15" s="28">
        <v>936624</v>
      </c>
      <c r="E15" s="37">
        <v>146794</v>
      </c>
      <c r="F15" s="37">
        <v>4320</v>
      </c>
      <c r="G15" s="167">
        <f t="shared" si="0"/>
        <v>1087738</v>
      </c>
      <c r="H15" s="5"/>
      <c r="K15" s="5"/>
      <c r="L15" s="5"/>
      <c r="M15" s="5"/>
    </row>
    <row r="16" spans="1:13" x14ac:dyDescent="0.25">
      <c r="A16" s="128"/>
      <c r="B16" s="22">
        <v>2007</v>
      </c>
      <c r="C16" s="22" t="s">
        <v>37</v>
      </c>
      <c r="D16" s="28">
        <v>1161138</v>
      </c>
      <c r="E16" s="37">
        <v>170669</v>
      </c>
      <c r="F16" s="37">
        <v>112</v>
      </c>
      <c r="G16" s="167">
        <f t="shared" si="0"/>
        <v>1331919</v>
      </c>
      <c r="H16" s="5"/>
      <c r="K16" s="1"/>
      <c r="L16" s="1"/>
      <c r="M16" s="1"/>
    </row>
    <row r="17" spans="1:13" x14ac:dyDescent="0.25">
      <c r="A17" s="128"/>
      <c r="B17" s="22">
        <v>2008</v>
      </c>
      <c r="C17" s="22" t="s">
        <v>37</v>
      </c>
      <c r="D17" s="28">
        <v>1278236</v>
      </c>
      <c r="E17" s="37">
        <v>160661</v>
      </c>
      <c r="F17" s="37">
        <v>112</v>
      </c>
      <c r="G17" s="167">
        <f t="shared" si="0"/>
        <v>1439009</v>
      </c>
      <c r="H17" s="5"/>
      <c r="K17" s="1"/>
      <c r="L17" s="1"/>
      <c r="M17" s="1"/>
    </row>
    <row r="18" spans="1:13" x14ac:dyDescent="0.25">
      <c r="A18" s="128"/>
      <c r="B18" s="22">
        <v>2009</v>
      </c>
      <c r="C18" s="22" t="s">
        <v>37</v>
      </c>
      <c r="D18" s="28">
        <v>1512722</v>
      </c>
      <c r="E18" s="37">
        <v>182227</v>
      </c>
      <c r="F18" s="37">
        <v>85</v>
      </c>
      <c r="G18" s="167">
        <f t="shared" si="0"/>
        <v>1695034</v>
      </c>
      <c r="H18" s="5"/>
      <c r="K18" s="1"/>
      <c r="L18" s="1"/>
      <c r="M18" s="1"/>
    </row>
    <row r="19" spans="1:13" x14ac:dyDescent="0.25">
      <c r="A19" s="128"/>
      <c r="B19" s="22">
        <v>2010</v>
      </c>
      <c r="C19" s="22" t="s">
        <v>37</v>
      </c>
      <c r="D19" s="28">
        <f>+D46</f>
        <v>1583735</v>
      </c>
      <c r="E19" s="37">
        <f>+E46</f>
        <v>235829</v>
      </c>
      <c r="F19" s="37">
        <f>+F46</f>
        <v>0</v>
      </c>
      <c r="G19" s="167">
        <f t="shared" si="0"/>
        <v>1819564</v>
      </c>
      <c r="H19" s="5"/>
      <c r="K19" s="1"/>
      <c r="L19" s="1"/>
      <c r="M19" s="1"/>
    </row>
    <row r="20" spans="1:13" x14ac:dyDescent="0.25">
      <c r="A20" s="128"/>
      <c r="B20" s="22">
        <v>2011</v>
      </c>
      <c r="C20" s="22" t="s">
        <v>37</v>
      </c>
      <c r="D20" s="28">
        <f>+D58</f>
        <v>1764714</v>
      </c>
      <c r="E20" s="37">
        <f>+E58</f>
        <v>260328</v>
      </c>
      <c r="F20" s="37">
        <f>+F58</f>
        <v>0</v>
      </c>
      <c r="G20" s="167">
        <f t="shared" ref="G20:G26" si="1">F20+E20+D20</f>
        <v>2025042</v>
      </c>
      <c r="H20" s="5"/>
      <c r="K20" s="1"/>
      <c r="L20" s="1"/>
      <c r="M20" s="1"/>
    </row>
    <row r="21" spans="1:13" x14ac:dyDescent="0.25">
      <c r="A21" s="128"/>
      <c r="B21" s="22">
        <v>2012</v>
      </c>
      <c r="C21" s="22" t="s">
        <v>37</v>
      </c>
      <c r="D21" s="28">
        <f>+D70</f>
        <v>1895100</v>
      </c>
      <c r="E21" s="37">
        <f>+E70</f>
        <v>291073</v>
      </c>
      <c r="F21" s="37">
        <f>+F70</f>
        <v>0</v>
      </c>
      <c r="G21" s="167">
        <f t="shared" si="1"/>
        <v>2186173</v>
      </c>
      <c r="H21" s="5"/>
      <c r="K21" s="1"/>
      <c r="L21" s="1"/>
      <c r="M21" s="1"/>
    </row>
    <row r="22" spans="1:13" x14ac:dyDescent="0.25">
      <c r="A22" s="128"/>
      <c r="B22" s="22">
        <v>2013</v>
      </c>
      <c r="C22" s="22" t="s">
        <v>37</v>
      </c>
      <c r="D22" s="28">
        <f>+D82</f>
        <v>2020643</v>
      </c>
      <c r="E22" s="37">
        <f>+E82</f>
        <v>288929</v>
      </c>
      <c r="F22" s="37">
        <f>+F82</f>
        <v>0</v>
      </c>
      <c r="G22" s="167">
        <f t="shared" si="1"/>
        <v>2309572</v>
      </c>
      <c r="H22" s="5"/>
      <c r="K22" s="1"/>
      <c r="L22" s="1"/>
      <c r="M22" s="1"/>
    </row>
    <row r="23" spans="1:13" x14ac:dyDescent="0.25">
      <c r="A23" s="128"/>
      <c r="B23" s="22">
        <v>2014</v>
      </c>
      <c r="C23" s="22" t="s">
        <v>37</v>
      </c>
      <c r="D23" s="28">
        <f>+D94</f>
        <v>2182172</v>
      </c>
      <c r="E23" s="37">
        <f>+E94</f>
        <v>319184</v>
      </c>
      <c r="F23" s="37">
        <f>+F94</f>
        <v>0</v>
      </c>
      <c r="G23" s="167">
        <f t="shared" si="1"/>
        <v>2501356</v>
      </c>
      <c r="H23" s="5"/>
      <c r="K23" s="1"/>
      <c r="L23" s="1"/>
      <c r="M23" s="1"/>
    </row>
    <row r="24" spans="1:13" x14ac:dyDescent="0.25">
      <c r="A24" s="128"/>
      <c r="B24" s="22">
        <v>2015</v>
      </c>
      <c r="C24" s="22" t="s">
        <v>37</v>
      </c>
      <c r="D24" s="37">
        <f>+D106</f>
        <v>2381713</v>
      </c>
      <c r="E24" s="37">
        <f>+E106</f>
        <v>347538</v>
      </c>
      <c r="F24" s="37">
        <f>+F106</f>
        <v>0</v>
      </c>
      <c r="G24" s="167">
        <f t="shared" si="1"/>
        <v>2729251</v>
      </c>
      <c r="H24" s="5"/>
      <c r="K24" s="1"/>
      <c r="L24" s="1"/>
      <c r="M24" s="1"/>
    </row>
    <row r="25" spans="1:13" x14ac:dyDescent="0.25">
      <c r="A25" s="128"/>
      <c r="B25" s="22">
        <v>2016</v>
      </c>
      <c r="C25" s="22" t="s">
        <v>37</v>
      </c>
      <c r="D25" s="37">
        <f>+D118</f>
        <v>2576737</v>
      </c>
      <c r="E25" s="37">
        <f>+E118</f>
        <v>335396</v>
      </c>
      <c r="F25" s="37">
        <f>+F118</f>
        <v>0</v>
      </c>
      <c r="G25" s="167">
        <f t="shared" si="1"/>
        <v>2912133</v>
      </c>
      <c r="H25" s="5"/>
      <c r="K25" s="1"/>
      <c r="L25" s="1"/>
      <c r="M25" s="1"/>
    </row>
    <row r="26" spans="1:13" ht="13.15" customHeight="1" x14ac:dyDescent="0.25">
      <c r="A26" s="128"/>
      <c r="B26" s="22">
        <v>2017</v>
      </c>
      <c r="C26" s="22" t="s">
        <v>37</v>
      </c>
      <c r="D26" s="37">
        <f>+D130</f>
        <v>2714470</v>
      </c>
      <c r="E26" s="37">
        <f>+E130</f>
        <v>354058</v>
      </c>
      <c r="F26" s="37">
        <f>+F130</f>
        <v>0</v>
      </c>
      <c r="G26" s="167">
        <f t="shared" si="1"/>
        <v>3068528</v>
      </c>
      <c r="H26" s="5"/>
      <c r="K26" s="1"/>
      <c r="L26" s="1"/>
      <c r="M26" s="1"/>
    </row>
    <row r="27" spans="1:13" ht="13.15" customHeight="1" x14ac:dyDescent="0.25">
      <c r="A27" s="128"/>
      <c r="B27" s="22">
        <v>2018</v>
      </c>
      <c r="C27" s="22" t="s">
        <v>37</v>
      </c>
      <c r="D27" s="37">
        <f>+D142</f>
        <v>2851719</v>
      </c>
      <c r="E27" s="37">
        <f>+E142</f>
        <v>404378</v>
      </c>
      <c r="F27" s="37">
        <f>+F142</f>
        <v>0</v>
      </c>
      <c r="G27" s="167">
        <f>F27+E27+D27</f>
        <v>3256097</v>
      </c>
      <c r="H27" s="5"/>
      <c r="K27" s="1"/>
      <c r="L27" s="1"/>
      <c r="M27" s="1"/>
    </row>
    <row r="28" spans="1:13" ht="13.15" customHeight="1" x14ac:dyDescent="0.25">
      <c r="A28" s="128"/>
      <c r="B28" s="22">
        <v>2019</v>
      </c>
      <c r="C28" s="22" t="s">
        <v>518</v>
      </c>
      <c r="D28" s="37">
        <f>+D154</f>
        <v>3033200</v>
      </c>
      <c r="E28" s="37">
        <f t="shared" ref="E28:F28" si="2">+E154</f>
        <v>401567</v>
      </c>
      <c r="F28" s="37">
        <f t="shared" si="2"/>
        <v>0</v>
      </c>
      <c r="G28" s="167">
        <f t="shared" ref="G28:G29" si="3">F28+E28+D28</f>
        <v>3434767</v>
      </c>
      <c r="H28" s="5"/>
      <c r="K28" s="1"/>
      <c r="L28" s="1"/>
      <c r="M28" s="1"/>
    </row>
    <row r="29" spans="1:13" ht="13.15" customHeight="1" x14ac:dyDescent="0.25">
      <c r="A29" s="128"/>
      <c r="B29" s="22">
        <v>2020</v>
      </c>
      <c r="C29" s="22" t="s">
        <v>518</v>
      </c>
      <c r="D29" s="37">
        <f>+D166</f>
        <v>3426254</v>
      </c>
      <c r="E29" s="37">
        <f t="shared" ref="E29:F29" si="4">+E166</f>
        <v>375779</v>
      </c>
      <c r="F29" s="37">
        <f t="shared" si="4"/>
        <v>0</v>
      </c>
      <c r="G29" s="167">
        <f t="shared" si="3"/>
        <v>3802033</v>
      </c>
      <c r="H29" s="5"/>
      <c r="K29" s="1"/>
      <c r="L29" s="1"/>
      <c r="M29" s="1"/>
    </row>
    <row r="30" spans="1:13" ht="13.15" customHeight="1" x14ac:dyDescent="0.25">
      <c r="A30" s="128"/>
      <c r="B30" s="22">
        <v>2021</v>
      </c>
      <c r="C30" s="22" t="s">
        <v>518</v>
      </c>
      <c r="D30" s="37">
        <f>D178</f>
        <v>3840681</v>
      </c>
      <c r="E30" s="37">
        <f t="shared" ref="E30:F30" si="5">E178</f>
        <v>446810</v>
      </c>
      <c r="F30" s="37">
        <f t="shared" si="5"/>
        <v>0</v>
      </c>
      <c r="G30" s="167">
        <f>F30+E30+D30</f>
        <v>4287491</v>
      </c>
      <c r="H30" s="5"/>
      <c r="K30" s="1"/>
      <c r="L30" s="1"/>
      <c r="M30" s="1"/>
    </row>
    <row r="31" spans="1:13" ht="13.15" customHeight="1" x14ac:dyDescent="0.25">
      <c r="A31" s="128"/>
      <c r="B31" s="22">
        <v>2022</v>
      </c>
      <c r="C31" s="22" t="s">
        <v>518</v>
      </c>
      <c r="D31" s="37">
        <f>D190</f>
        <v>4078787</v>
      </c>
      <c r="E31" s="37">
        <f t="shared" ref="E31:F31" si="6">E190</f>
        <v>381425</v>
      </c>
      <c r="F31" s="37">
        <f t="shared" si="6"/>
        <v>0</v>
      </c>
      <c r="G31" s="167">
        <f>F31+E31+D31</f>
        <v>4460212</v>
      </c>
      <c r="H31" s="5"/>
      <c r="K31" s="1"/>
      <c r="L31" s="1"/>
      <c r="M31" s="1"/>
    </row>
    <row r="32" spans="1:13" ht="13.15" customHeight="1" thickBot="1" x14ac:dyDescent="0.3">
      <c r="A32" s="128"/>
      <c r="B32" s="27">
        <v>2023</v>
      </c>
      <c r="C32" s="27" t="s">
        <v>37</v>
      </c>
      <c r="D32" s="38">
        <f>D202</f>
        <v>4258345</v>
      </c>
      <c r="E32" s="38">
        <f t="shared" ref="E32:F32" si="7">E202</f>
        <v>266234</v>
      </c>
      <c r="F32" s="38">
        <f t="shared" si="7"/>
        <v>0</v>
      </c>
      <c r="G32" s="168">
        <f>F32+E32+D32</f>
        <v>4524579</v>
      </c>
      <c r="H32" s="5"/>
      <c r="K32" s="1"/>
      <c r="L32" s="1"/>
      <c r="M32" s="1"/>
    </row>
    <row r="33" spans="2:13" ht="13.15" customHeight="1" thickBot="1" x14ac:dyDescent="0.3">
      <c r="B33" s="365" t="s">
        <v>89</v>
      </c>
      <c r="C33" s="366"/>
      <c r="D33" s="366"/>
      <c r="E33" s="366"/>
      <c r="F33" s="366"/>
      <c r="G33" s="367"/>
      <c r="H33" s="5"/>
      <c r="K33" s="6"/>
      <c r="L33" s="6"/>
      <c r="M33" s="5"/>
    </row>
    <row r="34" spans="2:13" ht="23.5" thickBot="1" x14ac:dyDescent="0.3">
      <c r="B34" s="180" t="s">
        <v>0</v>
      </c>
      <c r="C34" s="180" t="s">
        <v>31</v>
      </c>
      <c r="D34" s="181" t="s">
        <v>2</v>
      </c>
      <c r="E34" s="180" t="s">
        <v>3</v>
      </c>
      <c r="F34" s="180" t="s">
        <v>27</v>
      </c>
      <c r="G34" s="180" t="s">
        <v>29</v>
      </c>
      <c r="H34" s="5"/>
      <c r="K34" s="6"/>
      <c r="L34" s="6"/>
      <c r="M34" s="5"/>
    </row>
    <row r="35" spans="2:13" x14ac:dyDescent="0.25">
      <c r="B35" s="22">
        <v>2010</v>
      </c>
      <c r="C35" s="22" t="s">
        <v>38</v>
      </c>
      <c r="D35" s="81">
        <v>1517672</v>
      </c>
      <c r="E35" s="37">
        <v>181233</v>
      </c>
      <c r="F35" s="37">
        <v>3</v>
      </c>
      <c r="G35" s="167">
        <f t="shared" ref="G35:G62" si="8">F35+E35+D35</f>
        <v>1698908</v>
      </c>
      <c r="H35" s="5"/>
      <c r="I35" s="36"/>
      <c r="K35" s="6"/>
      <c r="L35" s="6"/>
      <c r="M35" s="5"/>
    </row>
    <row r="36" spans="2:13" x14ac:dyDescent="0.25">
      <c r="B36" s="34"/>
      <c r="C36" s="22" t="s">
        <v>39</v>
      </c>
      <c r="D36" s="81">
        <v>1517165</v>
      </c>
      <c r="E36" s="37">
        <v>180805</v>
      </c>
      <c r="F36" s="37">
        <v>13</v>
      </c>
      <c r="G36" s="167">
        <f t="shared" si="8"/>
        <v>1697983</v>
      </c>
      <c r="H36" s="5"/>
      <c r="I36" s="36"/>
      <c r="K36" s="6"/>
      <c r="L36" s="6"/>
      <c r="M36" s="5"/>
    </row>
    <row r="37" spans="2:13" x14ac:dyDescent="0.25">
      <c r="B37" s="34"/>
      <c r="C37" s="22" t="s">
        <v>40</v>
      </c>
      <c r="D37" s="81">
        <v>1528089</v>
      </c>
      <c r="E37" s="37">
        <v>180199</v>
      </c>
      <c r="F37" s="37">
        <v>15</v>
      </c>
      <c r="G37" s="167">
        <f t="shared" si="8"/>
        <v>1708303</v>
      </c>
      <c r="H37" s="5"/>
      <c r="I37" s="36"/>
      <c r="K37" s="6"/>
      <c r="L37" s="6"/>
      <c r="M37" s="5"/>
    </row>
    <row r="38" spans="2:13" x14ac:dyDescent="0.25">
      <c r="B38" s="34"/>
      <c r="C38" s="22" t="s">
        <v>41</v>
      </c>
      <c r="D38" s="81">
        <v>1501233</v>
      </c>
      <c r="E38" s="37">
        <v>230277</v>
      </c>
      <c r="F38" s="37">
        <v>8</v>
      </c>
      <c r="G38" s="167">
        <f t="shared" si="8"/>
        <v>1731518</v>
      </c>
      <c r="H38" s="5"/>
      <c r="I38" s="36"/>
      <c r="K38" s="6"/>
      <c r="L38" s="6"/>
      <c r="M38" s="5"/>
    </row>
    <row r="39" spans="2:13" x14ac:dyDescent="0.25">
      <c r="B39" s="34"/>
      <c r="C39" s="22" t="s">
        <v>42</v>
      </c>
      <c r="D39" s="81">
        <v>1521950</v>
      </c>
      <c r="E39" s="37">
        <v>230738</v>
      </c>
      <c r="F39" s="37">
        <v>122</v>
      </c>
      <c r="G39" s="167">
        <f t="shared" si="8"/>
        <v>1752810</v>
      </c>
      <c r="H39" s="5"/>
      <c r="I39" s="36"/>
      <c r="K39" s="6"/>
      <c r="L39" s="6"/>
      <c r="M39" s="5"/>
    </row>
    <row r="40" spans="2:13" x14ac:dyDescent="0.25">
      <c r="B40" s="34"/>
      <c r="C40" s="22" t="s">
        <v>43</v>
      </c>
      <c r="D40" s="81">
        <v>1518619</v>
      </c>
      <c r="E40" s="37">
        <v>230722</v>
      </c>
      <c r="F40" s="37">
        <v>117</v>
      </c>
      <c r="G40" s="167">
        <f t="shared" si="8"/>
        <v>1749458</v>
      </c>
      <c r="H40" s="5"/>
      <c r="I40" s="36"/>
      <c r="K40" s="6"/>
      <c r="L40" s="6"/>
      <c r="M40" s="5"/>
    </row>
    <row r="41" spans="2:13" x14ac:dyDescent="0.25">
      <c r="B41" s="34"/>
      <c r="C41" s="22" t="s">
        <v>32</v>
      </c>
      <c r="D41" s="81">
        <v>1538473</v>
      </c>
      <c r="E41" s="37">
        <v>231969</v>
      </c>
      <c r="F41" s="37">
        <v>43</v>
      </c>
      <c r="G41" s="167">
        <f t="shared" si="8"/>
        <v>1770485</v>
      </c>
      <c r="H41" s="5"/>
      <c r="I41" s="36"/>
      <c r="K41" s="6"/>
      <c r="L41" s="6"/>
      <c r="M41" s="5"/>
    </row>
    <row r="42" spans="2:13" x14ac:dyDescent="0.25">
      <c r="B42" s="34"/>
      <c r="C42" s="22" t="s">
        <v>33</v>
      </c>
      <c r="D42" s="81">
        <v>1560309</v>
      </c>
      <c r="E42" s="37">
        <v>233235</v>
      </c>
      <c r="F42" s="37">
        <v>50</v>
      </c>
      <c r="G42" s="167">
        <f t="shared" si="8"/>
        <v>1793594</v>
      </c>
      <c r="H42" s="5"/>
      <c r="I42" s="36"/>
      <c r="K42" s="6"/>
      <c r="L42" s="6"/>
      <c r="M42" s="5"/>
    </row>
    <row r="43" spans="2:13" x14ac:dyDescent="0.25">
      <c r="B43" s="34"/>
      <c r="C43" s="22" t="s">
        <v>34</v>
      </c>
      <c r="D43" s="81">
        <v>1574574</v>
      </c>
      <c r="E43" s="37">
        <v>233615</v>
      </c>
      <c r="F43" s="37"/>
      <c r="G43" s="167">
        <f t="shared" si="8"/>
        <v>1808189</v>
      </c>
      <c r="H43" s="5"/>
      <c r="I43" s="36"/>
      <c r="K43" s="6"/>
      <c r="L43" s="6"/>
      <c r="M43" s="5"/>
    </row>
    <row r="44" spans="2:13" x14ac:dyDescent="0.25">
      <c r="B44" s="34"/>
      <c r="C44" s="22" t="s">
        <v>35</v>
      </c>
      <c r="D44" s="81">
        <v>1568847</v>
      </c>
      <c r="E44" s="37">
        <v>234815</v>
      </c>
      <c r="F44" s="37"/>
      <c r="G44" s="167">
        <f t="shared" si="8"/>
        <v>1803662</v>
      </c>
      <c r="H44" s="5"/>
      <c r="I44" s="36"/>
      <c r="K44" s="6"/>
      <c r="L44" s="6"/>
      <c r="M44" s="5"/>
    </row>
    <row r="45" spans="2:13" x14ac:dyDescent="0.25">
      <c r="B45" s="34"/>
      <c r="C45" s="22" t="s">
        <v>36</v>
      </c>
      <c r="D45" s="81">
        <v>1581281</v>
      </c>
      <c r="E45" s="37">
        <v>235699</v>
      </c>
      <c r="F45" s="37"/>
      <c r="G45" s="167">
        <f t="shared" si="8"/>
        <v>1816980</v>
      </c>
      <c r="H45" s="5"/>
      <c r="I45" s="36"/>
      <c r="K45" s="6"/>
      <c r="L45" s="6"/>
      <c r="M45" s="5"/>
    </row>
    <row r="46" spans="2:13" ht="13" thickBot="1" x14ac:dyDescent="0.3">
      <c r="B46" s="35"/>
      <c r="C46" s="27" t="s">
        <v>37</v>
      </c>
      <c r="D46" s="83">
        <v>1583735</v>
      </c>
      <c r="E46" s="38">
        <v>235829</v>
      </c>
      <c r="F46" s="38"/>
      <c r="G46" s="168">
        <f t="shared" si="8"/>
        <v>1819564</v>
      </c>
      <c r="H46" s="5"/>
      <c r="I46" s="36"/>
      <c r="K46" s="6"/>
      <c r="L46" s="6"/>
      <c r="M46" s="5"/>
    </row>
    <row r="47" spans="2:13" x14ac:dyDescent="0.25">
      <c r="B47" s="22">
        <v>2011</v>
      </c>
      <c r="C47" s="22" t="s">
        <v>38</v>
      </c>
      <c r="D47" s="81">
        <v>1585560</v>
      </c>
      <c r="E47" s="37">
        <v>233586</v>
      </c>
      <c r="F47" s="37"/>
      <c r="G47" s="167">
        <f t="shared" si="8"/>
        <v>1819146</v>
      </c>
      <c r="H47" s="5"/>
      <c r="I47" s="36"/>
      <c r="K47" s="6"/>
      <c r="L47" s="6"/>
      <c r="M47" s="5"/>
    </row>
    <row r="48" spans="2:13" x14ac:dyDescent="0.25">
      <c r="B48" s="34"/>
      <c r="C48" s="22" t="s">
        <v>39</v>
      </c>
      <c r="D48" s="81">
        <v>1580390</v>
      </c>
      <c r="E48" s="37">
        <v>243266</v>
      </c>
      <c r="F48" s="37"/>
      <c r="G48" s="167">
        <f t="shared" si="8"/>
        <v>1823656</v>
      </c>
      <c r="H48" s="5"/>
      <c r="I48" s="36"/>
      <c r="K48" s="6"/>
      <c r="L48" s="6"/>
      <c r="M48" s="5"/>
    </row>
    <row r="49" spans="2:13" x14ac:dyDescent="0.25">
      <c r="B49" s="34"/>
      <c r="C49" s="22" t="s">
        <v>40</v>
      </c>
      <c r="D49" s="81">
        <v>1610695</v>
      </c>
      <c r="E49" s="37">
        <v>244359</v>
      </c>
      <c r="F49" s="37"/>
      <c r="G49" s="167">
        <f t="shared" si="8"/>
        <v>1855054</v>
      </c>
      <c r="H49" s="5"/>
      <c r="I49" s="36"/>
      <c r="K49" s="6"/>
      <c r="L49" s="6"/>
      <c r="M49" s="5"/>
    </row>
    <row r="50" spans="2:13" x14ac:dyDescent="0.25">
      <c r="B50" s="22"/>
      <c r="C50" s="22" t="s">
        <v>41</v>
      </c>
      <c r="D50" s="81">
        <v>1633824</v>
      </c>
      <c r="E50" s="37">
        <v>245627</v>
      </c>
      <c r="F50" s="37"/>
      <c r="G50" s="167">
        <f t="shared" si="8"/>
        <v>1879451</v>
      </c>
      <c r="H50" s="5"/>
      <c r="I50" s="36"/>
      <c r="K50" s="6"/>
      <c r="L50" s="6"/>
      <c r="M50" s="5"/>
    </row>
    <row r="51" spans="2:13" x14ac:dyDescent="0.25">
      <c r="B51" s="34"/>
      <c r="C51" s="22" t="s">
        <v>42</v>
      </c>
      <c r="D51" s="81">
        <v>1663006</v>
      </c>
      <c r="E51" s="37">
        <v>247011</v>
      </c>
      <c r="F51" s="37"/>
      <c r="G51" s="167">
        <f t="shared" si="8"/>
        <v>1910017</v>
      </c>
      <c r="H51" s="5"/>
      <c r="I51" s="36"/>
      <c r="K51" s="6"/>
      <c r="L51" s="6"/>
      <c r="M51" s="5"/>
    </row>
    <row r="52" spans="2:13" x14ac:dyDescent="0.25">
      <c r="B52" s="34"/>
      <c r="C52" s="22" t="s">
        <v>43</v>
      </c>
      <c r="D52" s="81">
        <v>1683317</v>
      </c>
      <c r="E52" s="37">
        <v>249492</v>
      </c>
      <c r="F52" s="37"/>
      <c r="G52" s="167">
        <f t="shared" si="8"/>
        <v>1932809</v>
      </c>
      <c r="H52" s="5"/>
      <c r="I52" s="36"/>
      <c r="K52" s="6"/>
      <c r="L52" s="6"/>
      <c r="M52" s="5"/>
    </row>
    <row r="53" spans="2:13" x14ac:dyDescent="0.25">
      <c r="B53" s="22"/>
      <c r="C53" s="22" t="s">
        <v>32</v>
      </c>
      <c r="D53" s="81">
        <v>1702517</v>
      </c>
      <c r="E53" s="37">
        <v>250900</v>
      </c>
      <c r="F53" s="37"/>
      <c r="G53" s="167">
        <f t="shared" si="8"/>
        <v>1953417</v>
      </c>
      <c r="H53" s="5"/>
      <c r="I53" s="36"/>
      <c r="K53" s="6"/>
      <c r="L53" s="6"/>
      <c r="M53" s="5"/>
    </row>
    <row r="54" spans="2:13" x14ac:dyDescent="0.25">
      <c r="B54" s="34"/>
      <c r="C54" s="22" t="s">
        <v>33</v>
      </c>
      <c r="D54" s="81">
        <v>1725364</v>
      </c>
      <c r="E54" s="37">
        <v>252344</v>
      </c>
      <c r="F54" s="37"/>
      <c r="G54" s="167">
        <f t="shared" si="8"/>
        <v>1977708</v>
      </c>
      <c r="H54" s="5"/>
      <c r="I54" s="36"/>
      <c r="K54" s="6"/>
      <c r="L54" s="6"/>
      <c r="M54" s="5"/>
    </row>
    <row r="55" spans="2:13" x14ac:dyDescent="0.25">
      <c r="B55" s="34"/>
      <c r="C55" s="22" t="s">
        <v>34</v>
      </c>
      <c r="D55" s="81">
        <v>1738106</v>
      </c>
      <c r="E55" s="37">
        <v>254647</v>
      </c>
      <c r="F55" s="37"/>
      <c r="G55" s="167">
        <f t="shared" si="8"/>
        <v>1992753</v>
      </c>
      <c r="H55" s="5"/>
      <c r="I55" s="36"/>
      <c r="K55" s="6"/>
      <c r="L55" s="6"/>
      <c r="M55" s="5"/>
    </row>
    <row r="56" spans="2:13" x14ac:dyDescent="0.25">
      <c r="B56" s="22"/>
      <c r="C56" s="22" t="s">
        <v>35</v>
      </c>
      <c r="D56" s="81">
        <v>1749748</v>
      </c>
      <c r="E56" s="37">
        <v>255724</v>
      </c>
      <c r="F56" s="37"/>
      <c r="G56" s="167">
        <f t="shared" si="8"/>
        <v>2005472</v>
      </c>
      <c r="H56" s="5"/>
      <c r="I56" s="36"/>
      <c r="K56" s="6"/>
      <c r="L56" s="6"/>
      <c r="M56" s="5"/>
    </row>
    <row r="57" spans="2:13" x14ac:dyDescent="0.25">
      <c r="B57" s="34"/>
      <c r="C57" s="22" t="s">
        <v>36</v>
      </c>
      <c r="D57" s="81">
        <v>1761720</v>
      </c>
      <c r="E57" s="37">
        <v>259489</v>
      </c>
      <c r="F57" s="37"/>
      <c r="G57" s="167">
        <f t="shared" si="8"/>
        <v>2021209</v>
      </c>
      <c r="H57" s="5"/>
      <c r="I57" s="36"/>
      <c r="K57" s="6"/>
      <c r="L57" s="6"/>
      <c r="M57" s="5"/>
    </row>
    <row r="58" spans="2:13" ht="13" thickBot="1" x14ac:dyDescent="0.3">
      <c r="B58" s="35"/>
      <c r="C58" s="27" t="s">
        <v>37</v>
      </c>
      <c r="D58" s="83">
        <v>1764714</v>
      </c>
      <c r="E58" s="38">
        <v>260328</v>
      </c>
      <c r="F58" s="38"/>
      <c r="G58" s="168">
        <f t="shared" si="8"/>
        <v>2025042</v>
      </c>
      <c r="H58" s="5"/>
      <c r="I58" s="36"/>
      <c r="K58" s="6"/>
      <c r="L58" s="6"/>
      <c r="M58" s="5"/>
    </row>
    <row r="59" spans="2:13" x14ac:dyDescent="0.25">
      <c r="B59" s="21">
        <v>2012</v>
      </c>
      <c r="C59" s="21" t="s">
        <v>38</v>
      </c>
      <c r="D59" s="82">
        <v>1754418</v>
      </c>
      <c r="E59" s="40">
        <v>268464</v>
      </c>
      <c r="F59" s="40"/>
      <c r="G59" s="169">
        <f t="shared" si="8"/>
        <v>2022882</v>
      </c>
      <c r="H59" s="5"/>
      <c r="I59" s="36"/>
      <c r="K59" s="6"/>
      <c r="L59" s="6"/>
      <c r="M59" s="5"/>
    </row>
    <row r="60" spans="2:13" x14ac:dyDescent="0.25">
      <c r="B60" s="34"/>
      <c r="C60" s="22" t="s">
        <v>39</v>
      </c>
      <c r="D60" s="81">
        <v>1758186</v>
      </c>
      <c r="E60" s="37">
        <v>271070</v>
      </c>
      <c r="F60" s="37"/>
      <c r="G60" s="167">
        <f t="shared" si="8"/>
        <v>2029256</v>
      </c>
      <c r="H60" s="5"/>
      <c r="I60" s="36"/>
      <c r="K60" s="6"/>
      <c r="L60" s="6"/>
      <c r="M60" s="5"/>
    </row>
    <row r="61" spans="2:13" x14ac:dyDescent="0.25">
      <c r="B61" s="34"/>
      <c r="C61" s="22" t="s">
        <v>40</v>
      </c>
      <c r="D61" s="81">
        <v>1758162</v>
      </c>
      <c r="E61" s="37">
        <v>273300</v>
      </c>
      <c r="F61" s="37">
        <v>110</v>
      </c>
      <c r="G61" s="167">
        <f t="shared" si="8"/>
        <v>2031572</v>
      </c>
      <c r="H61" s="5"/>
      <c r="I61" s="36"/>
      <c r="K61" s="6"/>
      <c r="L61" s="6"/>
      <c r="M61" s="5"/>
    </row>
    <row r="62" spans="2:13" x14ac:dyDescent="0.25">
      <c r="B62" s="22"/>
      <c r="C62" s="22" t="s">
        <v>41</v>
      </c>
      <c r="D62" s="81">
        <v>1794756</v>
      </c>
      <c r="E62" s="37">
        <v>275281</v>
      </c>
      <c r="F62" s="37">
        <v>108</v>
      </c>
      <c r="G62" s="167">
        <f t="shared" si="8"/>
        <v>2070145</v>
      </c>
      <c r="H62" s="5"/>
      <c r="I62" s="36"/>
      <c r="K62" s="6"/>
      <c r="L62" s="6"/>
      <c r="M62" s="5"/>
    </row>
    <row r="63" spans="2:13" x14ac:dyDescent="0.25">
      <c r="B63" s="34"/>
      <c r="C63" s="22" t="s">
        <v>42</v>
      </c>
      <c r="D63" s="81">
        <v>1818233</v>
      </c>
      <c r="E63" s="37">
        <v>277495</v>
      </c>
      <c r="F63" s="37">
        <v>110</v>
      </c>
      <c r="G63" s="167">
        <f t="shared" ref="G63:G88" si="9">F63+E63+D63</f>
        <v>2095838</v>
      </c>
      <c r="H63" s="5"/>
      <c r="I63" s="36"/>
      <c r="K63" s="6"/>
      <c r="L63" s="6"/>
      <c r="M63" s="5"/>
    </row>
    <row r="64" spans="2:13" x14ac:dyDescent="0.25">
      <c r="B64" s="34"/>
      <c r="C64" s="22" t="s">
        <v>43</v>
      </c>
      <c r="D64" s="81">
        <v>1817955</v>
      </c>
      <c r="E64" s="37">
        <v>279380</v>
      </c>
      <c r="F64" s="37">
        <v>110</v>
      </c>
      <c r="G64" s="167">
        <f t="shared" si="9"/>
        <v>2097445</v>
      </c>
      <c r="H64" s="5"/>
      <c r="I64" s="36"/>
      <c r="K64" s="6"/>
      <c r="L64" s="6"/>
      <c r="M64" s="5"/>
    </row>
    <row r="65" spans="2:13" x14ac:dyDescent="0.25">
      <c r="B65" s="34"/>
      <c r="C65" s="22" t="s">
        <v>32</v>
      </c>
      <c r="D65" s="81">
        <v>1841428</v>
      </c>
      <c r="E65" s="37">
        <v>282225</v>
      </c>
      <c r="F65" s="37"/>
      <c r="G65" s="167">
        <f t="shared" si="9"/>
        <v>2123653</v>
      </c>
      <c r="H65" s="5"/>
      <c r="I65" s="36"/>
      <c r="K65" s="6"/>
      <c r="L65" s="6"/>
      <c r="M65" s="5"/>
    </row>
    <row r="66" spans="2:13" x14ac:dyDescent="0.25">
      <c r="B66" s="34"/>
      <c r="C66" s="22" t="s">
        <v>33</v>
      </c>
      <c r="D66" s="81">
        <v>1867314</v>
      </c>
      <c r="E66" s="37">
        <v>285527</v>
      </c>
      <c r="F66" s="37"/>
      <c r="G66" s="167">
        <f t="shared" si="9"/>
        <v>2152841</v>
      </c>
      <c r="H66" s="5"/>
      <c r="I66" s="36"/>
      <c r="K66" s="6"/>
      <c r="L66" s="6"/>
      <c r="M66" s="5"/>
    </row>
    <row r="67" spans="2:13" x14ac:dyDescent="0.25">
      <c r="B67" s="22"/>
      <c r="C67" s="22" t="s">
        <v>34</v>
      </c>
      <c r="D67" s="81">
        <v>1871390</v>
      </c>
      <c r="E67" s="37">
        <v>286816</v>
      </c>
      <c r="F67" s="37"/>
      <c r="G67" s="167">
        <f t="shared" si="9"/>
        <v>2158206</v>
      </c>
      <c r="H67" s="5"/>
      <c r="I67" s="36"/>
      <c r="K67" s="6"/>
      <c r="L67" s="6"/>
      <c r="M67" s="5"/>
    </row>
    <row r="68" spans="2:13" x14ac:dyDescent="0.25">
      <c r="B68" s="22"/>
      <c r="C68" s="22" t="s">
        <v>35</v>
      </c>
      <c r="D68" s="81">
        <v>1888278</v>
      </c>
      <c r="E68" s="37">
        <v>289006</v>
      </c>
      <c r="F68" s="37"/>
      <c r="G68" s="167">
        <f t="shared" si="9"/>
        <v>2177284</v>
      </c>
      <c r="H68" s="5"/>
      <c r="I68" s="36"/>
      <c r="K68" s="6"/>
      <c r="L68" s="6"/>
      <c r="M68" s="5"/>
    </row>
    <row r="69" spans="2:13" x14ac:dyDescent="0.25">
      <c r="B69" s="34"/>
      <c r="C69" s="22" t="s">
        <v>36</v>
      </c>
      <c r="D69" s="81">
        <v>1897060</v>
      </c>
      <c r="E69" s="37">
        <v>290584</v>
      </c>
      <c r="F69" s="37"/>
      <c r="G69" s="167">
        <f t="shared" si="9"/>
        <v>2187644</v>
      </c>
      <c r="H69" s="5"/>
      <c r="I69" s="36"/>
      <c r="K69" s="6"/>
      <c r="L69" s="6"/>
      <c r="M69" s="5"/>
    </row>
    <row r="70" spans="2:13" ht="13" thickBot="1" x14ac:dyDescent="0.3">
      <c r="B70" s="35"/>
      <c r="C70" s="27" t="s">
        <v>37</v>
      </c>
      <c r="D70" s="83">
        <v>1895100</v>
      </c>
      <c r="E70" s="38">
        <v>291073</v>
      </c>
      <c r="F70" s="38"/>
      <c r="G70" s="168">
        <f t="shared" si="9"/>
        <v>2186173</v>
      </c>
      <c r="H70" s="5"/>
      <c r="I70" s="36"/>
      <c r="K70" s="6"/>
      <c r="L70" s="6"/>
      <c r="M70" s="5"/>
    </row>
    <row r="71" spans="2:13" x14ac:dyDescent="0.25">
      <c r="B71" s="21">
        <v>2013</v>
      </c>
      <c r="C71" s="21" t="s">
        <v>38</v>
      </c>
      <c r="D71" s="82">
        <v>1899109</v>
      </c>
      <c r="E71" s="40">
        <v>290882</v>
      </c>
      <c r="F71" s="40"/>
      <c r="G71" s="169">
        <f t="shared" si="9"/>
        <v>2189991</v>
      </c>
      <c r="H71" s="5"/>
      <c r="I71" s="36"/>
      <c r="K71" s="6"/>
      <c r="L71" s="6"/>
      <c r="M71" s="5"/>
    </row>
    <row r="72" spans="2:13" x14ac:dyDescent="0.25">
      <c r="B72" s="34"/>
      <c r="C72" s="22" t="s">
        <v>39</v>
      </c>
      <c r="D72" s="81">
        <v>1904128</v>
      </c>
      <c r="E72" s="37">
        <v>290814</v>
      </c>
      <c r="F72" s="37"/>
      <c r="G72" s="167">
        <f t="shared" si="9"/>
        <v>2194942</v>
      </c>
      <c r="H72" s="5"/>
      <c r="I72" s="36"/>
      <c r="K72" s="6"/>
      <c r="L72" s="6"/>
      <c r="M72" s="5"/>
    </row>
    <row r="73" spans="2:13" x14ac:dyDescent="0.25">
      <c r="B73" s="34"/>
      <c r="C73" s="22" t="s">
        <v>40</v>
      </c>
      <c r="D73" s="81">
        <v>1951509</v>
      </c>
      <c r="E73" s="37">
        <v>284296</v>
      </c>
      <c r="F73" s="37"/>
      <c r="G73" s="167">
        <f t="shared" si="9"/>
        <v>2235805</v>
      </c>
      <c r="H73" s="5"/>
      <c r="I73" s="36"/>
      <c r="K73" s="6"/>
      <c r="L73" s="6"/>
      <c r="M73" s="5"/>
    </row>
    <row r="74" spans="2:13" x14ac:dyDescent="0.25">
      <c r="B74" s="22"/>
      <c r="C74" s="22" t="s">
        <v>41</v>
      </c>
      <c r="D74" s="81">
        <v>1945187</v>
      </c>
      <c r="E74" s="37">
        <v>279950</v>
      </c>
      <c r="F74" s="37"/>
      <c r="G74" s="167">
        <f t="shared" si="9"/>
        <v>2225137</v>
      </c>
      <c r="H74" s="5"/>
      <c r="I74" s="36"/>
      <c r="K74" s="6"/>
      <c r="L74" s="6"/>
      <c r="M74" s="5"/>
    </row>
    <row r="75" spans="2:13" x14ac:dyDescent="0.25">
      <c r="B75" s="34"/>
      <c r="C75" s="22" t="s">
        <v>42</v>
      </c>
      <c r="D75" s="81">
        <v>1966003</v>
      </c>
      <c r="E75" s="37">
        <v>278524</v>
      </c>
      <c r="F75" s="37"/>
      <c r="G75" s="167">
        <f t="shared" si="9"/>
        <v>2244527</v>
      </c>
      <c r="H75" s="5"/>
      <c r="I75" s="36"/>
      <c r="K75" s="6"/>
      <c r="L75" s="6"/>
      <c r="M75" s="5"/>
    </row>
    <row r="76" spans="2:13" x14ac:dyDescent="0.25">
      <c r="B76" s="34"/>
      <c r="C76" s="22" t="s">
        <v>43</v>
      </c>
      <c r="D76" s="81">
        <v>1979743</v>
      </c>
      <c r="E76" s="37">
        <v>280700</v>
      </c>
      <c r="F76" s="37"/>
      <c r="G76" s="167">
        <f t="shared" si="9"/>
        <v>2260443</v>
      </c>
      <c r="H76" s="5"/>
      <c r="I76" s="36"/>
      <c r="K76" s="6"/>
      <c r="L76" s="6"/>
      <c r="M76" s="5"/>
    </row>
    <row r="77" spans="2:13" x14ac:dyDescent="0.25">
      <c r="B77" s="22"/>
      <c r="C77" s="22" t="s">
        <v>32</v>
      </c>
      <c r="D77" s="81">
        <v>1999773</v>
      </c>
      <c r="E77" s="37">
        <v>283946</v>
      </c>
      <c r="F77" s="37"/>
      <c r="G77" s="167">
        <f t="shared" si="9"/>
        <v>2283719</v>
      </c>
      <c r="H77" s="5"/>
      <c r="I77" s="36"/>
      <c r="K77" s="6"/>
      <c r="L77" s="6"/>
      <c r="M77" s="5"/>
    </row>
    <row r="78" spans="2:13" x14ac:dyDescent="0.25">
      <c r="B78" s="34"/>
      <c r="C78" s="22" t="s">
        <v>33</v>
      </c>
      <c r="D78" s="81">
        <v>1998972</v>
      </c>
      <c r="E78" s="37">
        <v>286065</v>
      </c>
      <c r="F78" s="37"/>
      <c r="G78" s="167">
        <f t="shared" si="9"/>
        <v>2285037</v>
      </c>
      <c r="H78" s="5"/>
      <c r="I78" s="36"/>
      <c r="K78" s="6"/>
      <c r="L78" s="6"/>
      <c r="M78" s="5"/>
    </row>
    <row r="79" spans="2:13" x14ac:dyDescent="0.25">
      <c r="B79" s="34"/>
      <c r="C79" s="22" t="s">
        <v>34</v>
      </c>
      <c r="D79" s="81">
        <v>2001975</v>
      </c>
      <c r="E79" s="37">
        <v>286701</v>
      </c>
      <c r="F79" s="37"/>
      <c r="G79" s="167">
        <f t="shared" si="9"/>
        <v>2288676</v>
      </c>
      <c r="H79" s="5"/>
      <c r="I79" s="36"/>
      <c r="K79" s="6"/>
      <c r="L79" s="6"/>
      <c r="M79" s="5"/>
    </row>
    <row r="80" spans="2:13" x14ac:dyDescent="0.25">
      <c r="B80" s="22"/>
      <c r="C80" s="22" t="s">
        <v>35</v>
      </c>
      <c r="D80" s="81">
        <v>2024685</v>
      </c>
      <c r="E80" s="37">
        <v>289724</v>
      </c>
      <c r="F80" s="37"/>
      <c r="G80" s="167">
        <f t="shared" si="9"/>
        <v>2314409</v>
      </c>
      <c r="H80" s="5"/>
      <c r="I80" s="36"/>
      <c r="K80" s="6"/>
      <c r="L80" s="6"/>
      <c r="M80" s="5"/>
    </row>
    <row r="81" spans="2:13" x14ac:dyDescent="0.25">
      <c r="B81" s="34"/>
      <c r="C81" s="22" t="s">
        <v>36</v>
      </c>
      <c r="D81" s="81">
        <v>2023106</v>
      </c>
      <c r="E81" s="37">
        <v>290512</v>
      </c>
      <c r="F81" s="37"/>
      <c r="G81" s="167">
        <f t="shared" si="9"/>
        <v>2313618</v>
      </c>
      <c r="H81" s="5"/>
      <c r="I81" s="36"/>
      <c r="K81" s="6"/>
      <c r="L81" s="6"/>
      <c r="M81" s="5"/>
    </row>
    <row r="82" spans="2:13" ht="13" thickBot="1" x14ac:dyDescent="0.3">
      <c r="B82" s="35"/>
      <c r="C82" s="27" t="s">
        <v>37</v>
      </c>
      <c r="D82" s="83">
        <v>2020643</v>
      </c>
      <c r="E82" s="38">
        <v>288929</v>
      </c>
      <c r="F82" s="38"/>
      <c r="G82" s="168">
        <f t="shared" si="9"/>
        <v>2309572</v>
      </c>
      <c r="H82" s="5"/>
      <c r="I82" s="36"/>
      <c r="K82" s="6"/>
      <c r="L82" s="6"/>
      <c r="M82" s="5"/>
    </row>
    <row r="83" spans="2:13" x14ac:dyDescent="0.25">
      <c r="B83" s="21">
        <v>2014</v>
      </c>
      <c r="C83" s="21" t="s">
        <v>38</v>
      </c>
      <c r="D83" s="82">
        <v>2018992</v>
      </c>
      <c r="E83" s="40">
        <v>289360</v>
      </c>
      <c r="F83" s="40"/>
      <c r="G83" s="169">
        <f t="shared" si="9"/>
        <v>2308352</v>
      </c>
      <c r="H83" s="5"/>
      <c r="I83" s="36"/>
      <c r="K83" s="6"/>
      <c r="L83" s="6"/>
      <c r="M83" s="5"/>
    </row>
    <row r="84" spans="2:13" x14ac:dyDescent="0.25">
      <c r="B84" s="34"/>
      <c r="C84" s="22" t="s">
        <v>39</v>
      </c>
      <c r="D84" s="81">
        <v>2000668</v>
      </c>
      <c r="E84" s="37">
        <v>287147</v>
      </c>
      <c r="F84" s="37"/>
      <c r="G84" s="167">
        <f t="shared" si="9"/>
        <v>2287815</v>
      </c>
      <c r="H84" s="5"/>
      <c r="I84" s="36"/>
      <c r="K84" s="6"/>
      <c r="L84" s="6"/>
      <c r="M84" s="5"/>
    </row>
    <row r="85" spans="2:13" x14ac:dyDescent="0.25">
      <c r="B85" s="34"/>
      <c r="C85" s="22" t="s">
        <v>40</v>
      </c>
      <c r="D85" s="81">
        <v>2056652</v>
      </c>
      <c r="E85" s="37">
        <v>296223</v>
      </c>
      <c r="F85" s="37"/>
      <c r="G85" s="167">
        <f t="shared" si="9"/>
        <v>2352875</v>
      </c>
      <c r="H85" s="5"/>
      <c r="I85" s="36"/>
      <c r="K85" s="6"/>
      <c r="L85" s="6"/>
      <c r="M85" s="5"/>
    </row>
    <row r="86" spans="2:13" x14ac:dyDescent="0.25">
      <c r="B86" s="22"/>
      <c r="C86" s="22" t="s">
        <v>41</v>
      </c>
      <c r="D86" s="81">
        <v>2076717</v>
      </c>
      <c r="E86" s="37">
        <v>298955</v>
      </c>
      <c r="F86" s="37"/>
      <c r="G86" s="167">
        <f t="shared" si="9"/>
        <v>2375672</v>
      </c>
      <c r="H86" s="5"/>
      <c r="I86" s="36"/>
      <c r="K86" s="6"/>
      <c r="L86" s="6"/>
      <c r="M86" s="5"/>
    </row>
    <row r="87" spans="2:13" x14ac:dyDescent="0.25">
      <c r="B87" s="34"/>
      <c r="C87" s="22" t="s">
        <v>42</v>
      </c>
      <c r="D87" s="81">
        <v>2088952</v>
      </c>
      <c r="E87" s="37">
        <v>302081</v>
      </c>
      <c r="F87" s="37"/>
      <c r="G87" s="167">
        <f t="shared" si="9"/>
        <v>2391033</v>
      </c>
      <c r="H87" s="5"/>
      <c r="I87" s="36"/>
      <c r="K87" s="6"/>
      <c r="L87" s="6"/>
      <c r="M87" s="5"/>
    </row>
    <row r="88" spans="2:13" x14ac:dyDescent="0.25">
      <c r="B88" s="34"/>
      <c r="C88" s="22" t="s">
        <v>43</v>
      </c>
      <c r="D88" s="81">
        <v>2117989</v>
      </c>
      <c r="E88" s="37">
        <v>310603</v>
      </c>
      <c r="F88" s="37"/>
      <c r="G88" s="167">
        <f t="shared" si="9"/>
        <v>2428592</v>
      </c>
      <c r="H88" s="5"/>
      <c r="I88" s="36"/>
      <c r="K88" s="6"/>
      <c r="L88" s="6"/>
      <c r="M88" s="5"/>
    </row>
    <row r="89" spans="2:13" x14ac:dyDescent="0.25">
      <c r="B89" s="22"/>
      <c r="C89" s="22" t="s">
        <v>32</v>
      </c>
      <c r="D89" s="81">
        <v>2134536</v>
      </c>
      <c r="E89" s="37">
        <v>313397</v>
      </c>
      <c r="F89" s="37"/>
      <c r="G89" s="167">
        <f t="shared" ref="G89:G97" si="10">F89+E89+D89</f>
        <v>2447933</v>
      </c>
      <c r="H89" s="5"/>
      <c r="I89" s="36"/>
      <c r="K89" s="6"/>
      <c r="L89" s="6"/>
      <c r="M89" s="5"/>
    </row>
    <row r="90" spans="2:13" x14ac:dyDescent="0.25">
      <c r="B90" s="34"/>
      <c r="C90" s="22" t="s">
        <v>33</v>
      </c>
      <c r="D90" s="81">
        <v>2152141</v>
      </c>
      <c r="E90" s="37">
        <v>317173</v>
      </c>
      <c r="F90" s="37"/>
      <c r="G90" s="167">
        <f t="shared" si="10"/>
        <v>2469314</v>
      </c>
      <c r="H90" s="5"/>
      <c r="I90" s="36"/>
      <c r="K90" s="6"/>
      <c r="L90" s="6"/>
      <c r="M90" s="5"/>
    </row>
    <row r="91" spans="2:13" x14ac:dyDescent="0.25">
      <c r="B91" s="34"/>
      <c r="C91" s="22" t="s">
        <v>34</v>
      </c>
      <c r="D91" s="81">
        <v>2163546</v>
      </c>
      <c r="E91" s="37">
        <v>319450</v>
      </c>
      <c r="F91" s="37"/>
      <c r="G91" s="167">
        <f t="shared" si="10"/>
        <v>2482996</v>
      </c>
      <c r="H91" s="5"/>
      <c r="I91" s="36"/>
      <c r="K91" s="6"/>
      <c r="L91" s="6"/>
      <c r="M91" s="5"/>
    </row>
    <row r="92" spans="2:13" x14ac:dyDescent="0.25">
      <c r="B92" s="22"/>
      <c r="C92" s="22" t="s">
        <v>35</v>
      </c>
      <c r="D92" s="81">
        <v>2180451</v>
      </c>
      <c r="E92" s="37">
        <v>315846</v>
      </c>
      <c r="F92" s="37"/>
      <c r="G92" s="167">
        <f t="shared" si="10"/>
        <v>2496297</v>
      </c>
      <c r="H92" s="5"/>
      <c r="I92" s="36"/>
      <c r="K92" s="6"/>
      <c r="L92" s="6"/>
      <c r="M92" s="5"/>
    </row>
    <row r="93" spans="2:13" x14ac:dyDescent="0.25">
      <c r="B93" s="34"/>
      <c r="C93" s="22" t="s">
        <v>36</v>
      </c>
      <c r="D93" s="81">
        <v>2185018</v>
      </c>
      <c r="E93" s="37">
        <v>318744</v>
      </c>
      <c r="F93" s="37"/>
      <c r="G93" s="167">
        <f t="shared" si="10"/>
        <v>2503762</v>
      </c>
      <c r="H93" s="5"/>
      <c r="I93" s="36"/>
      <c r="K93" s="6"/>
      <c r="L93" s="6"/>
      <c r="M93" s="5"/>
    </row>
    <row r="94" spans="2:13" ht="13" thickBot="1" x14ac:dyDescent="0.3">
      <c r="B94" s="35"/>
      <c r="C94" s="27" t="s">
        <v>37</v>
      </c>
      <c r="D94" s="83">
        <v>2182172</v>
      </c>
      <c r="E94" s="38">
        <v>319184</v>
      </c>
      <c r="F94" s="38"/>
      <c r="G94" s="168">
        <f t="shared" si="10"/>
        <v>2501356</v>
      </c>
      <c r="H94" s="5"/>
      <c r="I94" s="36"/>
      <c r="K94" s="6"/>
      <c r="L94" s="6"/>
      <c r="M94" s="5"/>
    </row>
    <row r="95" spans="2:13" x14ac:dyDescent="0.25">
      <c r="B95" s="21">
        <v>2015</v>
      </c>
      <c r="C95" s="21" t="s">
        <v>38</v>
      </c>
      <c r="D95" s="82">
        <v>2189053</v>
      </c>
      <c r="E95" s="40">
        <v>320698</v>
      </c>
      <c r="F95" s="40"/>
      <c r="G95" s="169">
        <f t="shared" si="10"/>
        <v>2509751</v>
      </c>
      <c r="H95" s="5"/>
      <c r="I95" s="36"/>
      <c r="K95" s="6"/>
      <c r="L95" s="6"/>
      <c r="M95" s="5"/>
    </row>
    <row r="96" spans="2:13" x14ac:dyDescent="0.25">
      <c r="B96" s="34"/>
      <c r="C96" s="22" t="s">
        <v>39</v>
      </c>
      <c r="D96" s="81">
        <v>2174670</v>
      </c>
      <c r="E96" s="37">
        <v>335320</v>
      </c>
      <c r="F96" s="37"/>
      <c r="G96" s="167">
        <f t="shared" si="10"/>
        <v>2509990</v>
      </c>
      <c r="H96" s="5"/>
      <c r="I96" s="36"/>
      <c r="K96" s="6"/>
      <c r="L96" s="6"/>
      <c r="M96" s="5"/>
    </row>
    <row r="97" spans="2:13" x14ac:dyDescent="0.25">
      <c r="B97" s="34"/>
      <c r="C97" s="22" t="s">
        <v>40</v>
      </c>
      <c r="D97" s="81">
        <v>2216501</v>
      </c>
      <c r="E97" s="37">
        <v>340413</v>
      </c>
      <c r="F97" s="37"/>
      <c r="G97" s="167">
        <f t="shared" si="10"/>
        <v>2556914</v>
      </c>
      <c r="H97" s="5"/>
      <c r="I97" s="36"/>
      <c r="K97" s="6"/>
      <c r="L97" s="6"/>
      <c r="M97" s="5"/>
    </row>
    <row r="98" spans="2:13" x14ac:dyDescent="0.25">
      <c r="B98" s="22"/>
      <c r="C98" s="22" t="s">
        <v>41</v>
      </c>
      <c r="D98" s="81">
        <v>2248512</v>
      </c>
      <c r="E98" s="37">
        <v>340664</v>
      </c>
      <c r="F98" s="37"/>
      <c r="G98" s="167">
        <f t="shared" ref="G98:G109" si="11">F98+E98+D98</f>
        <v>2589176</v>
      </c>
      <c r="H98" s="5"/>
      <c r="I98" s="36"/>
      <c r="K98" s="6"/>
      <c r="L98" s="6"/>
      <c r="M98" s="5"/>
    </row>
    <row r="99" spans="2:13" x14ac:dyDescent="0.25">
      <c r="B99" s="34"/>
      <c r="C99" s="22" t="s">
        <v>42</v>
      </c>
      <c r="D99" s="81">
        <v>2269245</v>
      </c>
      <c r="E99" s="37">
        <v>343723</v>
      </c>
      <c r="F99" s="37"/>
      <c r="G99" s="167">
        <f t="shared" si="11"/>
        <v>2612968</v>
      </c>
      <c r="H99" s="5"/>
      <c r="I99" s="36"/>
      <c r="K99" s="6"/>
      <c r="L99" s="6"/>
      <c r="M99" s="5"/>
    </row>
    <row r="100" spans="2:13" x14ac:dyDescent="0.25">
      <c r="B100" s="34"/>
      <c r="C100" s="22" t="s">
        <v>43</v>
      </c>
      <c r="D100" s="81">
        <v>2272989</v>
      </c>
      <c r="E100" s="37">
        <v>341866</v>
      </c>
      <c r="F100" s="37"/>
      <c r="G100" s="167">
        <f t="shared" si="11"/>
        <v>2614855</v>
      </c>
      <c r="H100" s="5"/>
      <c r="I100" s="36"/>
      <c r="K100" s="6"/>
      <c r="L100" s="6"/>
      <c r="M100" s="5"/>
    </row>
    <row r="101" spans="2:13" x14ac:dyDescent="0.25">
      <c r="B101" s="22"/>
      <c r="C101" s="22" t="s">
        <v>32</v>
      </c>
      <c r="D101" s="81">
        <v>2309042</v>
      </c>
      <c r="E101" s="37">
        <v>348137</v>
      </c>
      <c r="F101" s="37"/>
      <c r="G101" s="167">
        <f t="shared" si="11"/>
        <v>2657179</v>
      </c>
      <c r="H101" s="5"/>
      <c r="I101" s="36"/>
      <c r="K101" s="6"/>
      <c r="L101" s="6"/>
      <c r="M101" s="5"/>
    </row>
    <row r="102" spans="2:13" x14ac:dyDescent="0.25">
      <c r="B102" s="34"/>
      <c r="C102" s="22" t="s">
        <v>33</v>
      </c>
      <c r="D102" s="81">
        <v>2339397</v>
      </c>
      <c r="E102" s="37">
        <v>340098</v>
      </c>
      <c r="F102" s="37"/>
      <c r="G102" s="167">
        <f t="shared" si="11"/>
        <v>2679495</v>
      </c>
      <c r="H102" s="5"/>
      <c r="I102" s="36"/>
      <c r="K102" s="6"/>
      <c r="L102" s="6"/>
      <c r="M102" s="5"/>
    </row>
    <row r="103" spans="2:13" x14ac:dyDescent="0.25">
      <c r="B103" s="34"/>
      <c r="C103" s="22" t="s">
        <v>34</v>
      </c>
      <c r="D103" s="81">
        <v>2351532</v>
      </c>
      <c r="E103" s="37">
        <v>346721</v>
      </c>
      <c r="F103" s="37"/>
      <c r="G103" s="167">
        <f t="shared" si="11"/>
        <v>2698253</v>
      </c>
      <c r="H103" s="5"/>
      <c r="I103" s="36"/>
      <c r="K103" s="6"/>
      <c r="L103" s="6"/>
      <c r="M103" s="5"/>
    </row>
    <row r="104" spans="2:13" x14ac:dyDescent="0.25">
      <c r="B104" s="22"/>
      <c r="C104" s="22" t="s">
        <v>35</v>
      </c>
      <c r="D104" s="81">
        <v>2369533</v>
      </c>
      <c r="E104" s="37">
        <v>347592</v>
      </c>
      <c r="F104" s="37"/>
      <c r="G104" s="167">
        <f t="shared" si="11"/>
        <v>2717125</v>
      </c>
      <c r="H104" s="5"/>
      <c r="I104" s="36"/>
      <c r="K104" s="6"/>
      <c r="L104" s="6"/>
      <c r="M104" s="5"/>
    </row>
    <row r="105" spans="2:13" x14ac:dyDescent="0.25">
      <c r="B105" s="34"/>
      <c r="C105" s="22" t="s">
        <v>36</v>
      </c>
      <c r="D105" s="81">
        <v>2380818</v>
      </c>
      <c r="E105" s="37">
        <v>346993</v>
      </c>
      <c r="F105" s="37"/>
      <c r="G105" s="167">
        <f t="shared" si="11"/>
        <v>2727811</v>
      </c>
      <c r="H105" s="5"/>
      <c r="I105" s="36"/>
      <c r="K105" s="6"/>
      <c r="L105" s="6"/>
      <c r="M105" s="5"/>
    </row>
    <row r="106" spans="2:13" ht="13" thickBot="1" x14ac:dyDescent="0.3">
      <c r="B106" s="35"/>
      <c r="C106" s="27" t="s">
        <v>37</v>
      </c>
      <c r="D106" s="83">
        <v>2381713</v>
      </c>
      <c r="E106" s="38">
        <v>347538</v>
      </c>
      <c r="F106" s="38"/>
      <c r="G106" s="168">
        <f t="shared" si="11"/>
        <v>2729251</v>
      </c>
      <c r="H106" s="5"/>
      <c r="I106" s="36"/>
      <c r="K106" s="6"/>
      <c r="L106" s="6"/>
      <c r="M106" s="5"/>
    </row>
    <row r="107" spans="2:13" x14ac:dyDescent="0.25">
      <c r="B107" s="21">
        <v>2016</v>
      </c>
      <c r="C107" s="21" t="s">
        <v>38</v>
      </c>
      <c r="D107" s="82">
        <v>2389689</v>
      </c>
      <c r="E107" s="40">
        <v>343908</v>
      </c>
      <c r="F107" s="40"/>
      <c r="G107" s="169">
        <f t="shared" si="11"/>
        <v>2733597</v>
      </c>
      <c r="H107" s="5"/>
      <c r="I107" s="36"/>
      <c r="K107" s="6"/>
      <c r="L107" s="6"/>
      <c r="M107" s="5"/>
    </row>
    <row r="108" spans="2:13" x14ac:dyDescent="0.25">
      <c r="B108" s="34"/>
      <c r="C108" s="22" t="s">
        <v>39</v>
      </c>
      <c r="D108" s="81">
        <v>2392920</v>
      </c>
      <c r="E108" s="37">
        <v>343644</v>
      </c>
      <c r="F108" s="37"/>
      <c r="G108" s="167">
        <f t="shared" si="11"/>
        <v>2736564</v>
      </c>
      <c r="H108" s="5"/>
      <c r="I108" s="36"/>
      <c r="K108" s="6"/>
      <c r="L108" s="6"/>
      <c r="M108" s="5"/>
    </row>
    <row r="109" spans="2:13" x14ac:dyDescent="0.25">
      <c r="B109" s="34"/>
      <c r="C109" s="22" t="s">
        <v>40</v>
      </c>
      <c r="D109" s="81">
        <v>2404202</v>
      </c>
      <c r="E109" s="37">
        <v>338785</v>
      </c>
      <c r="F109" s="37"/>
      <c r="G109" s="167">
        <f t="shared" si="11"/>
        <v>2742987</v>
      </c>
      <c r="H109" s="5"/>
      <c r="I109" s="36"/>
      <c r="K109" s="6"/>
      <c r="L109" s="6"/>
      <c r="M109" s="5"/>
    </row>
    <row r="110" spans="2:13" x14ac:dyDescent="0.25">
      <c r="B110" s="22"/>
      <c r="C110" s="22" t="s">
        <v>41</v>
      </c>
      <c r="D110" s="81">
        <v>2433154</v>
      </c>
      <c r="E110" s="37">
        <v>337958</v>
      </c>
      <c r="F110" s="37"/>
      <c r="G110" s="167">
        <f>F110+E110+D110</f>
        <v>2771112</v>
      </c>
      <c r="H110" s="5"/>
      <c r="I110" s="36"/>
      <c r="K110" s="6"/>
      <c r="L110" s="6"/>
      <c r="M110" s="5"/>
    </row>
    <row r="111" spans="2:13" x14ac:dyDescent="0.25">
      <c r="B111" s="34"/>
      <c r="C111" s="22" t="s">
        <v>42</v>
      </c>
      <c r="D111" s="81">
        <v>2476671</v>
      </c>
      <c r="E111" s="37">
        <v>341128</v>
      </c>
      <c r="F111" s="37"/>
      <c r="G111" s="167">
        <f>F111+E111+D111</f>
        <v>2817799</v>
      </c>
      <c r="H111" s="5"/>
      <c r="I111" s="36"/>
      <c r="K111" s="6"/>
      <c r="L111" s="6"/>
      <c r="M111" s="5"/>
    </row>
    <row r="112" spans="2:13" x14ac:dyDescent="0.25">
      <c r="B112" s="34"/>
      <c r="C112" s="22" t="s">
        <v>43</v>
      </c>
      <c r="D112" s="81">
        <v>2490564</v>
      </c>
      <c r="E112" s="37">
        <v>339979</v>
      </c>
      <c r="F112" s="37"/>
      <c r="G112" s="167">
        <f>F112+E112+D112</f>
        <v>2830543</v>
      </c>
      <c r="H112" s="5"/>
      <c r="I112" s="36"/>
      <c r="K112" s="6"/>
      <c r="L112" s="6"/>
      <c r="M112" s="5"/>
    </row>
    <row r="113" spans="2:13" x14ac:dyDescent="0.25">
      <c r="B113" s="34"/>
      <c r="C113" s="22" t="s">
        <v>32</v>
      </c>
      <c r="D113" s="81">
        <v>2519149</v>
      </c>
      <c r="E113" s="37">
        <v>341206</v>
      </c>
      <c r="F113" s="37"/>
      <c r="G113" s="167">
        <f>F113+E113+D113</f>
        <v>2860355</v>
      </c>
      <c r="H113" s="5"/>
      <c r="I113" s="36"/>
      <c r="K113" s="6"/>
      <c r="L113" s="6"/>
      <c r="M113" s="5"/>
    </row>
    <row r="114" spans="2:13" x14ac:dyDescent="0.25">
      <c r="B114" s="34"/>
      <c r="C114" s="22" t="s">
        <v>33</v>
      </c>
      <c r="D114" s="81">
        <v>2523362</v>
      </c>
      <c r="E114" s="37">
        <v>337488</v>
      </c>
      <c r="F114" s="37"/>
      <c r="G114" s="167">
        <f>F114+E114+D114</f>
        <v>2860850</v>
      </c>
      <c r="H114" s="5"/>
      <c r="I114" s="36"/>
      <c r="K114" s="6"/>
      <c r="L114" s="6"/>
      <c r="M114" s="5"/>
    </row>
    <row r="115" spans="2:13" x14ac:dyDescent="0.25">
      <c r="B115" s="22"/>
      <c r="C115" s="22" t="s">
        <v>34</v>
      </c>
      <c r="D115" s="81">
        <v>2549588</v>
      </c>
      <c r="E115" s="37">
        <v>339508</v>
      </c>
      <c r="F115" s="37"/>
      <c r="G115" s="167">
        <f t="shared" ref="G115:G121" si="12">F115+E115+D115</f>
        <v>2889096</v>
      </c>
      <c r="H115" s="5"/>
      <c r="I115" s="36"/>
      <c r="K115" s="6"/>
      <c r="L115" s="6"/>
      <c r="M115" s="5"/>
    </row>
    <row r="116" spans="2:13" x14ac:dyDescent="0.25">
      <c r="B116" s="34"/>
      <c r="C116" s="22" t="s">
        <v>35</v>
      </c>
      <c r="D116" s="81">
        <v>2564789</v>
      </c>
      <c r="E116" s="37">
        <v>338698</v>
      </c>
      <c r="F116" s="37"/>
      <c r="G116" s="167">
        <f t="shared" si="12"/>
        <v>2903487</v>
      </c>
      <c r="H116" s="5"/>
      <c r="I116" s="36"/>
      <c r="K116" s="6"/>
      <c r="L116" s="6"/>
      <c r="M116" s="5"/>
    </row>
    <row r="117" spans="2:13" x14ac:dyDescent="0.25">
      <c r="B117" s="22"/>
      <c r="C117" s="22" t="s">
        <v>36</v>
      </c>
      <c r="D117" s="81">
        <v>2574044</v>
      </c>
      <c r="E117" s="37">
        <v>339047</v>
      </c>
      <c r="F117" s="37"/>
      <c r="G117" s="167">
        <f t="shared" si="12"/>
        <v>2913091</v>
      </c>
      <c r="H117" s="5"/>
      <c r="I117" s="36"/>
      <c r="K117" s="6"/>
      <c r="L117" s="6"/>
      <c r="M117" s="5"/>
    </row>
    <row r="118" spans="2:13" ht="13" thickBot="1" x14ac:dyDescent="0.3">
      <c r="B118" s="35"/>
      <c r="C118" s="27" t="s">
        <v>37</v>
      </c>
      <c r="D118" s="83">
        <v>2576737</v>
      </c>
      <c r="E118" s="38">
        <v>335396</v>
      </c>
      <c r="F118" s="38"/>
      <c r="G118" s="168">
        <f t="shared" si="12"/>
        <v>2912133</v>
      </c>
      <c r="H118" s="5"/>
      <c r="I118" s="36"/>
      <c r="K118" s="6"/>
      <c r="L118" s="6"/>
      <c r="M118" s="5"/>
    </row>
    <row r="119" spans="2:13" x14ac:dyDescent="0.25">
      <c r="B119" s="21">
        <v>2017</v>
      </c>
      <c r="C119" s="21" t="s">
        <v>38</v>
      </c>
      <c r="D119" s="82">
        <v>2577396</v>
      </c>
      <c r="E119" s="40">
        <v>333985</v>
      </c>
      <c r="F119" s="40">
        <v>261</v>
      </c>
      <c r="G119" s="169">
        <f t="shared" si="12"/>
        <v>2911642</v>
      </c>
      <c r="H119" s="5"/>
      <c r="I119" s="36"/>
      <c r="K119" s="6"/>
      <c r="L119" s="6"/>
      <c r="M119" s="5"/>
    </row>
    <row r="120" spans="2:13" x14ac:dyDescent="0.25">
      <c r="B120" s="34"/>
      <c r="C120" s="22" t="s">
        <v>39</v>
      </c>
      <c r="D120" s="81">
        <v>2594211</v>
      </c>
      <c r="E120" s="37">
        <v>334674</v>
      </c>
      <c r="F120" s="37">
        <v>261</v>
      </c>
      <c r="G120" s="167">
        <f t="shared" si="12"/>
        <v>2929146</v>
      </c>
      <c r="H120" s="5"/>
      <c r="I120" s="36"/>
      <c r="K120" s="6"/>
      <c r="L120" s="6"/>
      <c r="M120" s="5"/>
    </row>
    <row r="121" spans="2:13" x14ac:dyDescent="0.25">
      <c r="B121" s="34"/>
      <c r="C121" s="22" t="s">
        <v>40</v>
      </c>
      <c r="D121" s="81">
        <v>2616842</v>
      </c>
      <c r="E121" s="37">
        <v>334031</v>
      </c>
      <c r="F121" s="37"/>
      <c r="G121" s="167">
        <f t="shared" si="12"/>
        <v>2950873</v>
      </c>
      <c r="H121" s="5"/>
      <c r="I121" s="36"/>
      <c r="K121" s="6"/>
      <c r="L121" s="6"/>
      <c r="M121" s="5"/>
    </row>
    <row r="122" spans="2:13" x14ac:dyDescent="0.25">
      <c r="B122" s="22"/>
      <c r="C122" s="22" t="s">
        <v>41</v>
      </c>
      <c r="D122" s="81">
        <v>2633509</v>
      </c>
      <c r="E122" s="37">
        <v>340614</v>
      </c>
      <c r="F122" s="37"/>
      <c r="G122" s="167">
        <f t="shared" ref="G122:G133" si="13">F122+E122+D122</f>
        <v>2974123</v>
      </c>
      <c r="H122" s="5"/>
      <c r="I122" s="36"/>
      <c r="K122" s="6"/>
      <c r="L122" s="6"/>
      <c r="M122" s="5"/>
    </row>
    <row r="123" spans="2:13" x14ac:dyDescent="0.25">
      <c r="B123" s="34"/>
      <c r="C123" s="22" t="s">
        <v>42</v>
      </c>
      <c r="D123" s="81">
        <v>2657385</v>
      </c>
      <c r="E123" s="37">
        <v>347643</v>
      </c>
      <c r="F123" s="37"/>
      <c r="G123" s="167">
        <f t="shared" si="13"/>
        <v>3005028</v>
      </c>
      <c r="H123" s="5"/>
      <c r="I123" s="36"/>
      <c r="K123" s="6"/>
      <c r="L123" s="6"/>
      <c r="M123" s="5"/>
    </row>
    <row r="124" spans="2:13" x14ac:dyDescent="0.25">
      <c r="B124" s="34"/>
      <c r="C124" s="22" t="s">
        <v>43</v>
      </c>
      <c r="D124" s="81">
        <v>2669025</v>
      </c>
      <c r="E124" s="37">
        <v>345029</v>
      </c>
      <c r="F124" s="37"/>
      <c r="G124" s="167">
        <f t="shared" si="13"/>
        <v>3014054</v>
      </c>
      <c r="H124" s="5"/>
      <c r="I124" s="36"/>
      <c r="K124" s="6"/>
      <c r="L124" s="6"/>
      <c r="M124" s="5"/>
    </row>
    <row r="125" spans="2:13" x14ac:dyDescent="0.25">
      <c r="B125" s="22"/>
      <c r="C125" s="22" t="s">
        <v>32</v>
      </c>
      <c r="D125" s="81">
        <v>2681769</v>
      </c>
      <c r="E125" s="37">
        <v>347571</v>
      </c>
      <c r="F125" s="37"/>
      <c r="G125" s="167">
        <f t="shared" si="13"/>
        <v>3029340</v>
      </c>
      <c r="H125" s="5"/>
      <c r="I125" s="36"/>
      <c r="K125" s="6"/>
      <c r="L125" s="6"/>
      <c r="M125" s="5"/>
    </row>
    <row r="126" spans="2:13" x14ac:dyDescent="0.25">
      <c r="B126" s="34"/>
      <c r="C126" s="22" t="s">
        <v>33</v>
      </c>
      <c r="D126" s="81">
        <v>2700082</v>
      </c>
      <c r="E126" s="37">
        <v>348964</v>
      </c>
      <c r="F126" s="37"/>
      <c r="G126" s="167">
        <f t="shared" si="13"/>
        <v>3049046</v>
      </c>
      <c r="H126" s="5"/>
      <c r="I126" s="36"/>
      <c r="K126" s="6"/>
      <c r="L126" s="6"/>
      <c r="M126" s="5"/>
    </row>
    <row r="127" spans="2:13" x14ac:dyDescent="0.25">
      <c r="B127" s="34"/>
      <c r="C127" s="22" t="s">
        <v>34</v>
      </c>
      <c r="D127" s="81">
        <v>2715144</v>
      </c>
      <c r="E127" s="37">
        <v>349850</v>
      </c>
      <c r="F127" s="37"/>
      <c r="G127" s="167">
        <f t="shared" si="13"/>
        <v>3064994</v>
      </c>
      <c r="H127" s="5"/>
      <c r="I127" s="36"/>
      <c r="K127" s="6"/>
      <c r="L127" s="6"/>
      <c r="M127" s="5"/>
    </row>
    <row r="128" spans="2:13" x14ac:dyDescent="0.25">
      <c r="B128" s="22"/>
      <c r="C128" s="22" t="s">
        <v>35</v>
      </c>
      <c r="D128" s="81">
        <v>2715649</v>
      </c>
      <c r="E128" s="37">
        <v>354753</v>
      </c>
      <c r="F128" s="37"/>
      <c r="G128" s="167">
        <f t="shared" si="13"/>
        <v>3070402</v>
      </c>
      <c r="H128" s="5"/>
      <c r="I128" s="36"/>
      <c r="K128" s="6"/>
      <c r="L128" s="6"/>
      <c r="M128" s="5"/>
    </row>
    <row r="129" spans="2:13" x14ac:dyDescent="0.25">
      <c r="B129" s="34"/>
      <c r="C129" s="22" t="s">
        <v>36</v>
      </c>
      <c r="D129" s="81">
        <v>2713702</v>
      </c>
      <c r="E129" s="37">
        <v>353770</v>
      </c>
      <c r="F129" s="37"/>
      <c r="G129" s="167">
        <f t="shared" si="13"/>
        <v>3067472</v>
      </c>
      <c r="H129" s="5"/>
      <c r="I129" s="36"/>
      <c r="K129" s="6"/>
      <c r="L129" s="6"/>
      <c r="M129" s="5"/>
    </row>
    <row r="130" spans="2:13" ht="13" thickBot="1" x14ac:dyDescent="0.3">
      <c r="B130" s="35"/>
      <c r="C130" s="27" t="s">
        <v>37</v>
      </c>
      <c r="D130" s="83">
        <v>2714470</v>
      </c>
      <c r="E130" s="38">
        <v>354058</v>
      </c>
      <c r="F130" s="38"/>
      <c r="G130" s="168">
        <f t="shared" si="13"/>
        <v>3068528</v>
      </c>
      <c r="H130" s="5"/>
      <c r="I130" s="36"/>
      <c r="K130" s="6"/>
      <c r="L130" s="6"/>
      <c r="M130" s="5"/>
    </row>
    <row r="131" spans="2:13" x14ac:dyDescent="0.25">
      <c r="B131" s="21">
        <v>2018</v>
      </c>
      <c r="C131" s="21" t="s">
        <v>38</v>
      </c>
      <c r="D131" s="82">
        <v>2715878</v>
      </c>
      <c r="E131" s="40">
        <v>356372</v>
      </c>
      <c r="F131" s="40"/>
      <c r="G131" s="169">
        <f t="shared" si="13"/>
        <v>3072250</v>
      </c>
      <c r="H131" s="5"/>
      <c r="I131" s="36"/>
      <c r="K131" s="6"/>
      <c r="L131" s="6"/>
      <c r="M131" s="5"/>
    </row>
    <row r="132" spans="2:13" x14ac:dyDescent="0.25">
      <c r="B132" s="34"/>
      <c r="C132" s="22" t="s">
        <v>39</v>
      </c>
      <c r="D132" s="81">
        <v>2709394</v>
      </c>
      <c r="E132" s="37">
        <v>355988</v>
      </c>
      <c r="F132" s="37"/>
      <c r="G132" s="167">
        <f t="shared" si="13"/>
        <v>3065382</v>
      </c>
      <c r="H132" s="5"/>
      <c r="I132" s="36"/>
      <c r="K132" s="6"/>
      <c r="L132" s="6"/>
      <c r="M132" s="5"/>
    </row>
    <row r="133" spans="2:13" x14ac:dyDescent="0.25">
      <c r="B133" s="34"/>
      <c r="C133" s="22" t="s">
        <v>40</v>
      </c>
      <c r="D133" s="81">
        <v>2736887</v>
      </c>
      <c r="E133" s="37">
        <v>361256</v>
      </c>
      <c r="F133" s="37"/>
      <c r="G133" s="167">
        <f t="shared" si="13"/>
        <v>3098143</v>
      </c>
      <c r="H133" s="5"/>
      <c r="I133" s="36"/>
      <c r="K133" s="6"/>
      <c r="L133" s="6"/>
      <c r="M133" s="5"/>
    </row>
    <row r="134" spans="2:13" x14ac:dyDescent="0.25">
      <c r="B134" s="22"/>
      <c r="C134" s="22" t="s">
        <v>41</v>
      </c>
      <c r="D134" s="81">
        <v>2753815</v>
      </c>
      <c r="E134" s="37">
        <v>366481</v>
      </c>
      <c r="F134" s="37"/>
      <c r="G134" s="167">
        <f t="shared" ref="G134:G145" si="14">F134+E134+D134</f>
        <v>3120296</v>
      </c>
      <c r="H134" s="5"/>
      <c r="I134" s="36"/>
      <c r="K134" s="6"/>
      <c r="L134" s="6"/>
      <c r="M134" s="5"/>
    </row>
    <row r="135" spans="2:13" x14ac:dyDescent="0.25">
      <c r="B135" s="34"/>
      <c r="C135" s="22" t="s">
        <v>42</v>
      </c>
      <c r="D135" s="81">
        <v>2766345</v>
      </c>
      <c r="E135" s="37">
        <v>369812</v>
      </c>
      <c r="F135" s="37"/>
      <c r="G135" s="167">
        <f t="shared" si="14"/>
        <v>3136157</v>
      </c>
      <c r="H135" s="5"/>
      <c r="I135" s="36"/>
      <c r="K135" s="6"/>
      <c r="L135" s="6"/>
      <c r="M135" s="5"/>
    </row>
    <row r="136" spans="2:13" x14ac:dyDescent="0.25">
      <c r="B136" s="34"/>
      <c r="C136" s="22" t="s">
        <v>43</v>
      </c>
      <c r="D136" s="81">
        <v>2781609</v>
      </c>
      <c r="E136" s="37">
        <v>374032</v>
      </c>
      <c r="F136" s="37"/>
      <c r="G136" s="167">
        <f t="shared" si="14"/>
        <v>3155641</v>
      </c>
      <c r="H136" s="5"/>
      <c r="I136" s="36"/>
      <c r="K136" s="6"/>
      <c r="L136" s="6"/>
      <c r="M136" s="5"/>
    </row>
    <row r="137" spans="2:13" x14ac:dyDescent="0.25">
      <c r="B137" s="22"/>
      <c r="C137" s="22" t="s">
        <v>32</v>
      </c>
      <c r="D137" s="81">
        <v>2794195</v>
      </c>
      <c r="E137" s="37">
        <v>376151</v>
      </c>
      <c r="F137" s="37"/>
      <c r="G137" s="167">
        <f t="shared" si="14"/>
        <v>3170346</v>
      </c>
      <c r="H137" s="5"/>
      <c r="I137" s="36"/>
      <c r="K137" s="6"/>
      <c r="L137" s="6"/>
      <c r="M137" s="5"/>
    </row>
    <row r="138" spans="2:13" x14ac:dyDescent="0.25">
      <c r="B138" s="34"/>
      <c r="C138" s="22" t="s">
        <v>33</v>
      </c>
      <c r="D138" s="81">
        <v>2818645</v>
      </c>
      <c r="E138" s="37">
        <v>378742</v>
      </c>
      <c r="F138" s="37"/>
      <c r="G138" s="167">
        <f t="shared" si="14"/>
        <v>3197387</v>
      </c>
      <c r="H138" s="5"/>
      <c r="I138" s="36"/>
      <c r="K138" s="6"/>
      <c r="L138" s="6"/>
      <c r="M138" s="5"/>
    </row>
    <row r="139" spans="2:13" x14ac:dyDescent="0.25">
      <c r="B139" s="34"/>
      <c r="C139" s="22" t="s">
        <v>34</v>
      </c>
      <c r="D139" s="81">
        <v>2833749</v>
      </c>
      <c r="E139" s="37">
        <v>370069</v>
      </c>
      <c r="F139" s="37"/>
      <c r="G139" s="167">
        <f t="shared" si="14"/>
        <v>3203818</v>
      </c>
      <c r="H139" s="5"/>
      <c r="I139" s="36"/>
      <c r="K139" s="6"/>
      <c r="L139" s="6"/>
      <c r="M139" s="5"/>
    </row>
    <row r="140" spans="2:13" x14ac:dyDescent="0.25">
      <c r="B140" s="22"/>
      <c r="C140" s="22" t="s">
        <v>35</v>
      </c>
      <c r="D140" s="81">
        <v>2821479</v>
      </c>
      <c r="E140" s="37">
        <v>405401</v>
      </c>
      <c r="F140" s="37"/>
      <c r="G140" s="167">
        <f t="shared" si="14"/>
        <v>3226880</v>
      </c>
      <c r="H140" s="5"/>
      <c r="I140" s="36"/>
      <c r="K140" s="6"/>
      <c r="L140" s="6"/>
      <c r="M140" s="5"/>
    </row>
    <row r="141" spans="2:13" x14ac:dyDescent="0.25">
      <c r="B141" s="34"/>
      <c r="C141" s="22" t="s">
        <v>36</v>
      </c>
      <c r="D141" s="81">
        <v>2832289</v>
      </c>
      <c r="E141" s="37">
        <v>401630</v>
      </c>
      <c r="F141" s="37"/>
      <c r="G141" s="167">
        <f t="shared" si="14"/>
        <v>3233919</v>
      </c>
      <c r="H141" s="5"/>
      <c r="I141" s="36"/>
      <c r="K141" s="6"/>
      <c r="L141" s="6"/>
      <c r="M141" s="5"/>
    </row>
    <row r="142" spans="2:13" ht="13" thickBot="1" x14ac:dyDescent="0.3">
      <c r="B142" s="35"/>
      <c r="C142" s="27" t="s">
        <v>37</v>
      </c>
      <c r="D142" s="83">
        <v>2851719</v>
      </c>
      <c r="E142" s="38">
        <v>404378</v>
      </c>
      <c r="F142" s="38"/>
      <c r="G142" s="168">
        <f t="shared" si="14"/>
        <v>3256097</v>
      </c>
      <c r="H142" s="5"/>
      <c r="I142" s="36"/>
      <c r="K142" s="6"/>
      <c r="L142" s="6"/>
      <c r="M142" s="5"/>
    </row>
    <row r="143" spans="2:13" x14ac:dyDescent="0.25">
      <c r="B143" s="21">
        <v>2019</v>
      </c>
      <c r="C143" s="21" t="s">
        <v>38</v>
      </c>
      <c r="D143" s="82">
        <v>2922184</v>
      </c>
      <c r="E143" s="40">
        <v>403468</v>
      </c>
      <c r="F143" s="40"/>
      <c r="G143" s="169">
        <f t="shared" si="14"/>
        <v>3325652</v>
      </c>
      <c r="H143" s="5"/>
      <c r="I143" s="36"/>
      <c r="K143" s="6"/>
      <c r="L143" s="6"/>
      <c r="M143" s="5"/>
    </row>
    <row r="144" spans="2:13" x14ac:dyDescent="0.25">
      <c r="B144" s="34"/>
      <c r="C144" s="22" t="s">
        <v>39</v>
      </c>
      <c r="D144" s="81">
        <v>2930225</v>
      </c>
      <c r="E144" s="37">
        <v>401241</v>
      </c>
      <c r="F144" s="37"/>
      <c r="G144" s="167">
        <f t="shared" si="14"/>
        <v>3331466</v>
      </c>
      <c r="H144" s="5"/>
      <c r="I144" s="36"/>
      <c r="K144" s="6"/>
      <c r="L144" s="6"/>
      <c r="M144" s="5"/>
    </row>
    <row r="145" spans="2:13" x14ac:dyDescent="0.25">
      <c r="B145" s="34"/>
      <c r="C145" s="22" t="s">
        <v>40</v>
      </c>
      <c r="D145" s="81">
        <v>2956766</v>
      </c>
      <c r="E145" s="37">
        <v>405422</v>
      </c>
      <c r="F145" s="37"/>
      <c r="G145" s="167">
        <f t="shared" si="14"/>
        <v>3362188</v>
      </c>
      <c r="H145" s="5"/>
      <c r="I145" s="36"/>
      <c r="K145" s="6"/>
      <c r="L145" s="6"/>
      <c r="M145" s="5"/>
    </row>
    <row r="146" spans="2:13" x14ac:dyDescent="0.25">
      <c r="B146" s="22"/>
      <c r="C146" s="22" t="s">
        <v>41</v>
      </c>
      <c r="D146" s="81">
        <v>2964090</v>
      </c>
      <c r="E146" s="37">
        <v>405487</v>
      </c>
      <c r="F146" s="37"/>
      <c r="G146" s="167">
        <f t="shared" ref="G146:G157" si="15">F146+E146+D146</f>
        <v>3369577</v>
      </c>
      <c r="H146" s="5"/>
      <c r="I146" s="36"/>
      <c r="K146" s="6"/>
      <c r="L146" s="6"/>
      <c r="M146" s="5"/>
    </row>
    <row r="147" spans="2:13" x14ac:dyDescent="0.25">
      <c r="B147" s="34"/>
      <c r="C147" s="22" t="s">
        <v>42</v>
      </c>
      <c r="D147" s="81">
        <v>2972199</v>
      </c>
      <c r="E147" s="37">
        <v>403939</v>
      </c>
      <c r="F147" s="37"/>
      <c r="G147" s="167">
        <f t="shared" si="15"/>
        <v>3376138</v>
      </c>
      <c r="H147" s="5"/>
      <c r="I147" s="36"/>
      <c r="K147" s="6"/>
      <c r="L147" s="6"/>
      <c r="M147" s="5"/>
    </row>
    <row r="148" spans="2:13" x14ac:dyDescent="0.25">
      <c r="B148" s="34"/>
      <c r="C148" s="22" t="s">
        <v>43</v>
      </c>
      <c r="D148" s="81">
        <v>2993260</v>
      </c>
      <c r="E148" s="37">
        <v>406934</v>
      </c>
      <c r="F148" s="37"/>
      <c r="G148" s="167">
        <f t="shared" si="15"/>
        <v>3400194</v>
      </c>
      <c r="H148" s="5"/>
      <c r="I148" s="36"/>
      <c r="K148" s="6"/>
      <c r="L148" s="6"/>
      <c r="M148" s="5"/>
    </row>
    <row r="149" spans="2:13" x14ac:dyDescent="0.25">
      <c r="B149" s="22"/>
      <c r="C149" s="22" t="s">
        <v>32</v>
      </c>
      <c r="D149" s="81">
        <v>3007929</v>
      </c>
      <c r="E149" s="37">
        <v>407837</v>
      </c>
      <c r="F149" s="37"/>
      <c r="G149" s="167">
        <f t="shared" si="15"/>
        <v>3415766</v>
      </c>
      <c r="H149" s="5"/>
      <c r="I149" s="36"/>
      <c r="K149" s="6"/>
      <c r="L149" s="6"/>
      <c r="M149" s="5"/>
    </row>
    <row r="150" spans="2:13" x14ac:dyDescent="0.25">
      <c r="B150" s="34"/>
      <c r="C150" s="22" t="s">
        <v>33</v>
      </c>
      <c r="D150" s="81">
        <v>3021608</v>
      </c>
      <c r="E150" s="37">
        <v>409314</v>
      </c>
      <c r="F150" s="37"/>
      <c r="G150" s="167">
        <f t="shared" si="15"/>
        <v>3430922</v>
      </c>
      <c r="H150" s="5"/>
      <c r="I150" s="36"/>
      <c r="K150" s="6"/>
      <c r="L150" s="6"/>
      <c r="M150" s="5"/>
    </row>
    <row r="151" spans="2:13" x14ac:dyDescent="0.25">
      <c r="B151" s="34"/>
      <c r="C151" s="22" t="s">
        <v>34</v>
      </c>
      <c r="D151" s="81">
        <v>3028147</v>
      </c>
      <c r="E151" s="37">
        <v>403809</v>
      </c>
      <c r="F151" s="37"/>
      <c r="G151" s="167">
        <f t="shared" si="15"/>
        <v>3431956</v>
      </c>
      <c r="H151" s="5"/>
      <c r="I151" s="36"/>
      <c r="K151" s="6"/>
      <c r="L151" s="6"/>
      <c r="M151" s="5"/>
    </row>
    <row r="152" spans="2:13" x14ac:dyDescent="0.25">
      <c r="B152" s="22"/>
      <c r="C152" s="22" t="s">
        <v>35</v>
      </c>
      <c r="D152" s="81">
        <v>3031228</v>
      </c>
      <c r="E152" s="37">
        <v>402921</v>
      </c>
      <c r="F152" s="37"/>
      <c r="G152" s="167">
        <f t="shared" si="15"/>
        <v>3434149</v>
      </c>
      <c r="H152" s="5"/>
      <c r="I152" s="36"/>
      <c r="K152" s="6"/>
      <c r="L152" s="6"/>
      <c r="M152" s="5"/>
    </row>
    <row r="153" spans="2:13" x14ac:dyDescent="0.25">
      <c r="B153" s="34"/>
      <c r="C153" s="22" t="s">
        <v>36</v>
      </c>
      <c r="D153" s="81">
        <v>3034736</v>
      </c>
      <c r="E153" s="37">
        <v>401695</v>
      </c>
      <c r="F153" s="37"/>
      <c r="G153" s="167">
        <f t="shared" si="15"/>
        <v>3436431</v>
      </c>
      <c r="H153" s="5"/>
      <c r="I153" s="36"/>
      <c r="K153" s="6"/>
      <c r="L153" s="6"/>
      <c r="M153" s="5"/>
    </row>
    <row r="154" spans="2:13" ht="13" thickBot="1" x14ac:dyDescent="0.3">
      <c r="B154" s="35"/>
      <c r="C154" s="27" t="s">
        <v>37</v>
      </c>
      <c r="D154" s="83">
        <v>3033200</v>
      </c>
      <c r="E154" s="38">
        <v>401567</v>
      </c>
      <c r="F154" s="38"/>
      <c r="G154" s="168">
        <f t="shared" si="15"/>
        <v>3434767</v>
      </c>
      <c r="H154" s="5"/>
      <c r="I154" s="36"/>
      <c r="K154" s="6"/>
      <c r="L154" s="6"/>
      <c r="M154" s="5"/>
    </row>
    <row r="155" spans="2:13" x14ac:dyDescent="0.25">
      <c r="B155" s="21">
        <v>2020</v>
      </c>
      <c r="C155" s="21" t="s">
        <v>38</v>
      </c>
      <c r="D155" s="82">
        <v>3038658</v>
      </c>
      <c r="E155" s="40">
        <v>394348</v>
      </c>
      <c r="F155" s="40"/>
      <c r="G155" s="169">
        <f t="shared" si="15"/>
        <v>3433006</v>
      </c>
      <c r="H155" s="5"/>
      <c r="I155" s="36"/>
      <c r="K155" s="6"/>
      <c r="L155" s="6"/>
      <c r="M155" s="5"/>
    </row>
    <row r="156" spans="2:13" x14ac:dyDescent="0.25">
      <c r="B156" s="34"/>
      <c r="C156" s="22" t="s">
        <v>39</v>
      </c>
      <c r="D156" s="81">
        <v>3052523</v>
      </c>
      <c r="E156" s="37">
        <v>390845</v>
      </c>
      <c r="F156" s="37"/>
      <c r="G156" s="167">
        <f t="shared" si="15"/>
        <v>3443368</v>
      </c>
      <c r="H156" s="5"/>
      <c r="I156" s="36"/>
      <c r="K156" s="6"/>
      <c r="L156" s="6"/>
      <c r="M156" s="5"/>
    </row>
    <row r="157" spans="2:13" x14ac:dyDescent="0.25">
      <c r="B157" s="34"/>
      <c r="C157" s="22" t="s">
        <v>40</v>
      </c>
      <c r="D157" s="81">
        <v>3097474</v>
      </c>
      <c r="E157" s="37">
        <v>391573</v>
      </c>
      <c r="F157" s="37"/>
      <c r="G157" s="167">
        <f t="shared" si="15"/>
        <v>3489047</v>
      </c>
      <c r="H157" s="5"/>
      <c r="I157" s="36"/>
      <c r="K157" s="6"/>
      <c r="L157" s="6"/>
      <c r="M157" s="5"/>
    </row>
    <row r="158" spans="2:13" x14ac:dyDescent="0.25">
      <c r="B158" s="22"/>
      <c r="C158" s="22" t="s">
        <v>41</v>
      </c>
      <c r="D158" s="81">
        <v>3147664</v>
      </c>
      <c r="E158" s="37">
        <v>384846</v>
      </c>
      <c r="F158" s="37"/>
      <c r="G158" s="167">
        <f t="shared" ref="G158:G169" si="16">F158+E158+D158</f>
        <v>3532510</v>
      </c>
      <c r="H158" s="5"/>
      <c r="I158" s="36"/>
      <c r="K158" s="6"/>
      <c r="L158" s="6"/>
      <c r="M158" s="5"/>
    </row>
    <row r="159" spans="2:13" x14ac:dyDescent="0.25">
      <c r="B159" s="34"/>
      <c r="C159" s="22" t="s">
        <v>42</v>
      </c>
      <c r="D159" s="81">
        <v>3181118</v>
      </c>
      <c r="E159" s="37">
        <v>379602</v>
      </c>
      <c r="F159" s="37"/>
      <c r="G159" s="167">
        <f t="shared" si="16"/>
        <v>3560720</v>
      </c>
      <c r="H159" s="5"/>
      <c r="I159" s="36"/>
      <c r="K159" s="6"/>
      <c r="L159" s="6"/>
      <c r="M159" s="5"/>
    </row>
    <row r="160" spans="2:13" x14ac:dyDescent="0.25">
      <c r="B160" s="34"/>
      <c r="C160" s="22" t="s">
        <v>43</v>
      </c>
      <c r="D160" s="81">
        <v>3214361</v>
      </c>
      <c r="E160" s="37">
        <v>373900</v>
      </c>
      <c r="F160" s="37"/>
      <c r="G160" s="167">
        <f t="shared" si="16"/>
        <v>3588261</v>
      </c>
      <c r="H160" s="5"/>
      <c r="I160" s="36"/>
      <c r="K160" s="6"/>
      <c r="L160" s="6"/>
      <c r="M160" s="5"/>
    </row>
    <row r="161" spans="2:13" x14ac:dyDescent="0.25">
      <c r="B161" s="22"/>
      <c r="C161" s="22" t="s">
        <v>32</v>
      </c>
      <c r="D161" s="81">
        <v>3250991</v>
      </c>
      <c r="E161" s="37">
        <v>370275</v>
      </c>
      <c r="F161" s="37"/>
      <c r="G161" s="167">
        <f t="shared" si="16"/>
        <v>3621266</v>
      </c>
      <c r="H161" s="5"/>
      <c r="I161" s="36"/>
      <c r="K161" s="6"/>
      <c r="L161" s="6"/>
      <c r="M161" s="5"/>
    </row>
    <row r="162" spans="2:13" x14ac:dyDescent="0.25">
      <c r="B162" s="34"/>
      <c r="C162" s="22" t="s">
        <v>33</v>
      </c>
      <c r="D162" s="81">
        <v>3281882</v>
      </c>
      <c r="E162" s="37">
        <v>371991</v>
      </c>
      <c r="F162" s="37"/>
      <c r="G162" s="167">
        <f t="shared" si="16"/>
        <v>3653873</v>
      </c>
      <c r="H162" s="5"/>
      <c r="I162" s="36"/>
      <c r="K162" s="6"/>
      <c r="L162" s="6"/>
      <c r="M162" s="5"/>
    </row>
    <row r="163" spans="2:13" x14ac:dyDescent="0.25">
      <c r="B163" s="34"/>
      <c r="C163" s="22" t="s">
        <v>34</v>
      </c>
      <c r="D163" s="81">
        <v>3328842</v>
      </c>
      <c r="E163" s="37">
        <v>372606</v>
      </c>
      <c r="F163" s="37"/>
      <c r="G163" s="167">
        <f t="shared" si="16"/>
        <v>3701448</v>
      </c>
      <c r="H163" s="5"/>
      <c r="I163" s="36"/>
      <c r="K163" s="6"/>
      <c r="L163" s="6"/>
      <c r="M163" s="5"/>
    </row>
    <row r="164" spans="2:13" x14ac:dyDescent="0.25">
      <c r="B164" s="22"/>
      <c r="C164" s="22" t="s">
        <v>35</v>
      </c>
      <c r="D164" s="81">
        <v>3374554</v>
      </c>
      <c r="E164" s="37">
        <v>373842</v>
      </c>
      <c r="F164" s="37"/>
      <c r="G164" s="167">
        <f t="shared" si="16"/>
        <v>3748396</v>
      </c>
      <c r="H164" s="5"/>
      <c r="I164" s="36"/>
      <c r="K164" s="6"/>
      <c r="L164" s="6"/>
      <c r="M164" s="5"/>
    </row>
    <row r="165" spans="2:13" x14ac:dyDescent="0.25">
      <c r="B165" s="34"/>
      <c r="C165" s="22" t="s">
        <v>36</v>
      </c>
      <c r="D165" s="81">
        <v>3406284</v>
      </c>
      <c r="E165" s="37">
        <v>374366</v>
      </c>
      <c r="F165" s="37"/>
      <c r="G165" s="167">
        <f t="shared" si="16"/>
        <v>3780650</v>
      </c>
      <c r="H165" s="5"/>
      <c r="I165" s="36"/>
      <c r="K165" s="6"/>
      <c r="L165" s="6"/>
      <c r="M165" s="5"/>
    </row>
    <row r="166" spans="2:13" ht="13" thickBot="1" x14ac:dyDescent="0.3">
      <c r="B166" s="35"/>
      <c r="C166" s="27" t="s">
        <v>37</v>
      </c>
      <c r="D166" s="83">
        <v>3426254</v>
      </c>
      <c r="E166" s="38">
        <v>375779</v>
      </c>
      <c r="F166" s="38"/>
      <c r="G166" s="168">
        <f t="shared" si="16"/>
        <v>3802033</v>
      </c>
      <c r="H166" s="5"/>
      <c r="I166" s="36"/>
      <c r="K166" s="6"/>
      <c r="L166" s="6"/>
      <c r="M166" s="5"/>
    </row>
    <row r="167" spans="2:13" x14ac:dyDescent="0.25">
      <c r="B167" s="21">
        <v>2021</v>
      </c>
      <c r="C167" s="21" t="s">
        <v>38</v>
      </c>
      <c r="D167" s="82">
        <v>3448440</v>
      </c>
      <c r="E167" s="40">
        <v>377344</v>
      </c>
      <c r="F167" s="40"/>
      <c r="G167" s="169">
        <f t="shared" si="16"/>
        <v>3825784</v>
      </c>
      <c r="H167" s="5"/>
      <c r="I167" s="36"/>
      <c r="K167" s="6"/>
      <c r="L167" s="6"/>
      <c r="M167" s="5"/>
    </row>
    <row r="168" spans="2:13" x14ac:dyDescent="0.25">
      <c r="B168" s="34"/>
      <c r="C168" s="22" t="s">
        <v>39</v>
      </c>
      <c r="D168" s="81">
        <v>3487187</v>
      </c>
      <c r="E168" s="37">
        <v>383752</v>
      </c>
      <c r="F168" s="37"/>
      <c r="G168" s="167">
        <f t="shared" si="16"/>
        <v>3870939</v>
      </c>
      <c r="H168" s="5"/>
      <c r="I168" s="36"/>
      <c r="K168" s="6"/>
      <c r="L168" s="6"/>
      <c r="M168" s="5"/>
    </row>
    <row r="169" spans="2:13" x14ac:dyDescent="0.25">
      <c r="B169" s="34"/>
      <c r="C169" s="22" t="s">
        <v>40</v>
      </c>
      <c r="D169" s="81">
        <v>3550898</v>
      </c>
      <c r="E169" s="37">
        <v>386705</v>
      </c>
      <c r="F169" s="37"/>
      <c r="G169" s="167">
        <f t="shared" si="16"/>
        <v>3937603</v>
      </c>
      <c r="H169" s="5"/>
      <c r="I169" s="36"/>
      <c r="K169" s="6"/>
      <c r="L169" s="6"/>
      <c r="M169" s="5"/>
    </row>
    <row r="170" spans="2:13" x14ac:dyDescent="0.25">
      <c r="B170" s="22"/>
      <c r="C170" s="22" t="s">
        <v>41</v>
      </c>
      <c r="D170" s="81">
        <v>3612803</v>
      </c>
      <c r="E170" s="37">
        <v>392839</v>
      </c>
      <c r="F170" s="37"/>
      <c r="G170" s="167">
        <f t="shared" ref="G170:G181" si="17">F170+E170+D170</f>
        <v>4005642</v>
      </c>
      <c r="H170" s="5"/>
      <c r="I170" s="36"/>
      <c r="K170" s="6"/>
      <c r="L170" s="6"/>
      <c r="M170" s="5"/>
    </row>
    <row r="171" spans="2:13" x14ac:dyDescent="0.25">
      <c r="B171" s="34"/>
      <c r="C171" s="22" t="s">
        <v>42</v>
      </c>
      <c r="D171" s="81">
        <v>3653862</v>
      </c>
      <c r="E171" s="37">
        <v>395375</v>
      </c>
      <c r="F171" s="37"/>
      <c r="G171" s="167">
        <f t="shared" si="17"/>
        <v>4049237</v>
      </c>
      <c r="H171" s="5"/>
      <c r="I171" s="36"/>
      <c r="K171" s="6"/>
      <c r="L171" s="6"/>
      <c r="M171" s="5"/>
    </row>
    <row r="172" spans="2:13" x14ac:dyDescent="0.25">
      <c r="B172" s="34"/>
      <c r="C172" s="22" t="s">
        <v>43</v>
      </c>
      <c r="D172" s="81">
        <v>3685882</v>
      </c>
      <c r="E172" s="37">
        <v>403718</v>
      </c>
      <c r="F172" s="37"/>
      <c r="G172" s="167">
        <f t="shared" si="17"/>
        <v>4089600</v>
      </c>
      <c r="H172" s="5"/>
      <c r="I172" s="36"/>
      <c r="K172" s="6"/>
      <c r="L172" s="6"/>
      <c r="M172" s="5"/>
    </row>
    <row r="173" spans="2:13" x14ac:dyDescent="0.25">
      <c r="B173" s="22"/>
      <c r="C173" s="22" t="s">
        <v>32</v>
      </c>
      <c r="D173" s="81">
        <v>3715000</v>
      </c>
      <c r="E173" s="37">
        <v>409393</v>
      </c>
      <c r="F173" s="37"/>
      <c r="G173" s="167">
        <f t="shared" si="17"/>
        <v>4124393</v>
      </c>
      <c r="H173" s="5"/>
      <c r="I173" s="36"/>
      <c r="K173" s="6"/>
      <c r="L173" s="6"/>
      <c r="M173" s="5"/>
    </row>
    <row r="174" spans="2:13" x14ac:dyDescent="0.25">
      <c r="B174" s="34"/>
      <c r="C174" s="22" t="s">
        <v>33</v>
      </c>
      <c r="D174" s="81">
        <v>3732676</v>
      </c>
      <c r="E174" s="37">
        <v>413138</v>
      </c>
      <c r="F174" s="37"/>
      <c r="G174" s="167">
        <f t="shared" si="17"/>
        <v>4145814</v>
      </c>
      <c r="H174" s="5"/>
      <c r="I174" s="36"/>
      <c r="K174" s="6"/>
      <c r="L174" s="6"/>
      <c r="M174" s="5"/>
    </row>
    <row r="175" spans="2:13" x14ac:dyDescent="0.25">
      <c r="B175" s="34"/>
      <c r="C175" s="22" t="s">
        <v>34</v>
      </c>
      <c r="D175" s="81">
        <v>3772365</v>
      </c>
      <c r="E175" s="37">
        <v>426083</v>
      </c>
      <c r="F175" s="37"/>
      <c r="G175" s="167">
        <f t="shared" si="17"/>
        <v>4198448</v>
      </c>
      <c r="H175" s="5"/>
      <c r="I175" s="36"/>
      <c r="K175" s="6"/>
      <c r="L175" s="6"/>
      <c r="M175" s="5"/>
    </row>
    <row r="176" spans="2:13" x14ac:dyDescent="0.25">
      <c r="B176" s="22"/>
      <c r="C176" s="22" t="s">
        <v>35</v>
      </c>
      <c r="D176" s="81">
        <v>3802025</v>
      </c>
      <c r="E176" s="37">
        <v>434036</v>
      </c>
      <c r="F176" s="37"/>
      <c r="G176" s="167">
        <f t="shared" si="17"/>
        <v>4236061</v>
      </c>
      <c r="H176" s="5"/>
      <c r="I176" s="36"/>
      <c r="K176" s="6"/>
      <c r="L176" s="6"/>
      <c r="M176" s="5"/>
    </row>
    <row r="177" spans="2:13" x14ac:dyDescent="0.25">
      <c r="B177" s="34"/>
      <c r="C177" s="22" t="s">
        <v>36</v>
      </c>
      <c r="D177" s="81">
        <v>3815189</v>
      </c>
      <c r="E177" s="37">
        <v>440583</v>
      </c>
      <c r="F177" s="37"/>
      <c r="G177" s="167">
        <f t="shared" si="17"/>
        <v>4255772</v>
      </c>
      <c r="H177" s="5"/>
      <c r="I177" s="36"/>
      <c r="K177" s="6"/>
      <c r="L177" s="6"/>
      <c r="M177" s="5"/>
    </row>
    <row r="178" spans="2:13" ht="13" thickBot="1" x14ac:dyDescent="0.3">
      <c r="B178" s="35"/>
      <c r="C178" s="27" t="s">
        <v>37</v>
      </c>
      <c r="D178" s="83">
        <v>3840681</v>
      </c>
      <c r="E178" s="38">
        <v>446810</v>
      </c>
      <c r="F178" s="38"/>
      <c r="G178" s="168">
        <f t="shared" si="17"/>
        <v>4287491</v>
      </c>
      <c r="H178" s="5"/>
      <c r="I178" s="36"/>
      <c r="K178" s="6"/>
      <c r="L178" s="6"/>
      <c r="M178" s="5"/>
    </row>
    <row r="179" spans="2:13" x14ac:dyDescent="0.25">
      <c r="B179" s="21">
        <v>2022</v>
      </c>
      <c r="C179" s="21" t="s">
        <v>38</v>
      </c>
      <c r="D179" s="82">
        <v>3843088</v>
      </c>
      <c r="E179" s="40">
        <v>453076</v>
      </c>
      <c r="F179" s="40"/>
      <c r="G179" s="169">
        <f t="shared" si="17"/>
        <v>4296164</v>
      </c>
      <c r="H179" s="5"/>
      <c r="I179" s="36"/>
      <c r="K179" s="6"/>
      <c r="L179" s="6"/>
      <c r="M179" s="5"/>
    </row>
    <row r="180" spans="2:13" x14ac:dyDescent="0.25">
      <c r="B180" s="34"/>
      <c r="C180" s="22" t="s">
        <v>39</v>
      </c>
      <c r="D180" s="81">
        <v>3837751</v>
      </c>
      <c r="E180" s="37">
        <v>449267</v>
      </c>
      <c r="F180" s="37"/>
      <c r="G180" s="167">
        <f t="shared" si="17"/>
        <v>4287018</v>
      </c>
      <c r="H180" s="5"/>
      <c r="I180" s="36"/>
      <c r="K180" s="6"/>
      <c r="L180" s="6"/>
      <c r="M180" s="5"/>
    </row>
    <row r="181" spans="2:13" x14ac:dyDescent="0.25">
      <c r="B181" s="34"/>
      <c r="C181" s="22" t="s">
        <v>40</v>
      </c>
      <c r="D181" s="81">
        <v>3894215</v>
      </c>
      <c r="E181" s="37">
        <v>462081</v>
      </c>
      <c r="F181" s="37"/>
      <c r="G181" s="167">
        <f t="shared" si="17"/>
        <v>4356296</v>
      </c>
      <c r="H181" s="5"/>
      <c r="I181" s="36"/>
      <c r="K181" s="6"/>
      <c r="L181" s="6"/>
      <c r="M181" s="5"/>
    </row>
    <row r="182" spans="2:13" x14ac:dyDescent="0.25">
      <c r="B182" s="22"/>
      <c r="C182" s="22" t="s">
        <v>41</v>
      </c>
      <c r="D182" s="81">
        <v>3899913</v>
      </c>
      <c r="E182" s="37">
        <v>471948</v>
      </c>
      <c r="F182" s="37"/>
      <c r="G182" s="167">
        <f t="shared" ref="G182:G192" si="18">F182+E182+D182</f>
        <v>4371861</v>
      </c>
      <c r="H182" s="5"/>
      <c r="I182" s="36"/>
      <c r="K182" s="6"/>
      <c r="L182" s="6"/>
      <c r="M182" s="5"/>
    </row>
    <row r="183" spans="2:13" x14ac:dyDescent="0.25">
      <c r="B183" s="22"/>
      <c r="C183" s="22" t="s">
        <v>42</v>
      </c>
      <c r="D183" s="81">
        <v>3911473</v>
      </c>
      <c r="E183" s="37">
        <v>469676</v>
      </c>
      <c r="F183" s="37"/>
      <c r="G183" s="167">
        <f t="shared" si="18"/>
        <v>4381149</v>
      </c>
      <c r="H183" s="5"/>
      <c r="I183" s="36"/>
      <c r="K183" s="6"/>
      <c r="L183" s="6"/>
      <c r="M183" s="5"/>
    </row>
    <row r="184" spans="2:13" x14ac:dyDescent="0.25">
      <c r="B184" s="34"/>
      <c r="C184" s="22" t="s">
        <v>43</v>
      </c>
      <c r="D184" s="81">
        <v>3953571</v>
      </c>
      <c r="E184" s="37">
        <v>469054</v>
      </c>
      <c r="F184" s="37"/>
      <c r="G184" s="167">
        <f t="shared" si="18"/>
        <v>4422625</v>
      </c>
      <c r="H184" s="5"/>
      <c r="I184" s="36"/>
      <c r="K184" s="6"/>
      <c r="L184" s="6"/>
      <c r="M184" s="5"/>
    </row>
    <row r="185" spans="2:13" x14ac:dyDescent="0.25">
      <c r="B185" s="22"/>
      <c r="C185" s="22" t="s">
        <v>32</v>
      </c>
      <c r="D185" s="81">
        <v>3971796</v>
      </c>
      <c r="E185" s="37">
        <v>475301</v>
      </c>
      <c r="F185" s="37"/>
      <c r="G185" s="167">
        <f t="shared" si="18"/>
        <v>4447097</v>
      </c>
      <c r="H185" s="5"/>
      <c r="I185" s="36"/>
      <c r="K185" s="6"/>
      <c r="L185" s="6"/>
      <c r="M185" s="5"/>
    </row>
    <row r="186" spans="2:13" x14ac:dyDescent="0.25">
      <c r="B186" s="34"/>
      <c r="C186" s="22" t="s">
        <v>33</v>
      </c>
      <c r="D186" s="81">
        <v>3997821</v>
      </c>
      <c r="E186" s="37">
        <v>478065</v>
      </c>
      <c r="F186" s="37"/>
      <c r="G186" s="167">
        <f t="shared" si="18"/>
        <v>4475886</v>
      </c>
      <c r="H186" s="5"/>
      <c r="I186" s="36"/>
      <c r="K186" s="6"/>
      <c r="L186" s="6"/>
      <c r="M186" s="5"/>
    </row>
    <row r="187" spans="2:13" x14ac:dyDescent="0.25">
      <c r="B187" s="34"/>
      <c r="C187" s="22" t="s">
        <v>34</v>
      </c>
      <c r="D187" s="81">
        <v>4000775</v>
      </c>
      <c r="E187" s="37">
        <v>480399</v>
      </c>
      <c r="F187" s="37"/>
      <c r="G187" s="167">
        <f t="shared" si="18"/>
        <v>4481174</v>
      </c>
      <c r="H187" s="5"/>
      <c r="I187" s="36"/>
      <c r="K187" s="6"/>
      <c r="L187" s="6"/>
      <c r="M187" s="5"/>
    </row>
    <row r="188" spans="2:13" x14ac:dyDescent="0.25">
      <c r="B188" s="22"/>
      <c r="C188" s="22" t="s">
        <v>35</v>
      </c>
      <c r="D188" s="81">
        <v>4019989</v>
      </c>
      <c r="E188" s="37">
        <v>483888</v>
      </c>
      <c r="F188" s="37"/>
      <c r="G188" s="167">
        <f t="shared" si="18"/>
        <v>4503877</v>
      </c>
      <c r="H188" s="5"/>
      <c r="I188" s="36"/>
      <c r="K188" s="6"/>
      <c r="L188" s="6"/>
      <c r="M188" s="5"/>
    </row>
    <row r="189" spans="2:13" x14ac:dyDescent="0.25">
      <c r="B189" s="34"/>
      <c r="C189" s="22" t="s">
        <v>36</v>
      </c>
      <c r="D189" s="81">
        <v>4036121</v>
      </c>
      <c r="E189" s="37">
        <v>487911</v>
      </c>
      <c r="F189" s="37"/>
      <c r="G189" s="167">
        <f t="shared" si="18"/>
        <v>4524032</v>
      </c>
      <c r="H189" s="5"/>
      <c r="I189" s="36"/>
      <c r="K189" s="6"/>
      <c r="L189" s="6"/>
      <c r="M189" s="5"/>
    </row>
    <row r="190" spans="2:13" ht="13" thickBot="1" x14ac:dyDescent="0.3">
      <c r="B190" s="35"/>
      <c r="C190" s="27" t="s">
        <v>37</v>
      </c>
      <c r="D190" s="83">
        <v>4078787</v>
      </c>
      <c r="E190" s="38">
        <v>381425</v>
      </c>
      <c r="F190" s="38"/>
      <c r="G190" s="168">
        <f t="shared" si="18"/>
        <v>4460212</v>
      </c>
      <c r="H190" s="5"/>
      <c r="I190" s="36"/>
      <c r="K190" s="6"/>
      <c r="L190" s="6"/>
      <c r="M190" s="5"/>
    </row>
    <row r="191" spans="2:13" x14ac:dyDescent="0.25">
      <c r="B191" s="21">
        <v>2023</v>
      </c>
      <c r="C191" s="21" t="s">
        <v>38</v>
      </c>
      <c r="D191" s="82">
        <v>4046833</v>
      </c>
      <c r="E191" s="40">
        <v>381144</v>
      </c>
      <c r="F191" s="40"/>
      <c r="G191" s="169">
        <f t="shared" si="18"/>
        <v>4427977</v>
      </c>
      <c r="H191" s="5"/>
      <c r="I191" s="36"/>
      <c r="K191" s="6"/>
      <c r="L191" s="6"/>
      <c r="M191" s="5"/>
    </row>
    <row r="192" spans="2:13" x14ac:dyDescent="0.25">
      <c r="B192" s="34"/>
      <c r="C192" s="22" t="s">
        <v>39</v>
      </c>
      <c r="D192" s="81">
        <v>4046727</v>
      </c>
      <c r="E192" s="37">
        <v>381106</v>
      </c>
      <c r="F192" s="37"/>
      <c r="G192" s="167">
        <f t="shared" si="18"/>
        <v>4427833</v>
      </c>
      <c r="H192" s="5"/>
      <c r="I192" s="36"/>
      <c r="K192" s="6"/>
      <c r="L192" s="6"/>
      <c r="M192" s="5"/>
    </row>
    <row r="193" spans="2:13" x14ac:dyDescent="0.25">
      <c r="B193" s="22"/>
      <c r="C193" s="22" t="s">
        <v>40</v>
      </c>
      <c r="D193" s="81">
        <v>4093678</v>
      </c>
      <c r="E193" s="37">
        <v>379968</v>
      </c>
      <c r="F193" s="37"/>
      <c r="G193" s="167">
        <f t="shared" ref="G193:G203" si="19">F193+E193+D193</f>
        <v>4473646</v>
      </c>
      <c r="H193" s="5"/>
      <c r="I193" s="36"/>
      <c r="K193" s="6"/>
      <c r="L193" s="6"/>
      <c r="M193" s="5"/>
    </row>
    <row r="194" spans="2:13" x14ac:dyDescent="0.25">
      <c r="B194" s="22"/>
      <c r="C194" s="22" t="s">
        <v>41</v>
      </c>
      <c r="D194" s="81">
        <v>4080031</v>
      </c>
      <c r="E194" s="37">
        <v>392912</v>
      </c>
      <c r="F194" s="37"/>
      <c r="G194" s="167">
        <f t="shared" si="19"/>
        <v>4472943</v>
      </c>
      <c r="H194" s="5"/>
      <c r="I194" s="36"/>
      <c r="K194" s="6"/>
      <c r="L194" s="6"/>
      <c r="M194" s="5"/>
    </row>
    <row r="195" spans="2:13" x14ac:dyDescent="0.25">
      <c r="B195" s="22"/>
      <c r="C195" s="22" t="s">
        <v>42</v>
      </c>
      <c r="D195" s="81">
        <v>4019257</v>
      </c>
      <c r="E195" s="37">
        <v>443581</v>
      </c>
      <c r="F195" s="37"/>
      <c r="G195" s="167">
        <f t="shared" si="19"/>
        <v>4462838</v>
      </c>
      <c r="H195" s="5"/>
      <c r="I195" s="36"/>
      <c r="K195" s="6"/>
      <c r="L195" s="6"/>
      <c r="M195" s="5"/>
    </row>
    <row r="196" spans="2:13" x14ac:dyDescent="0.25">
      <c r="B196" s="22"/>
      <c r="C196" s="22" t="s">
        <v>43</v>
      </c>
      <c r="D196" s="81">
        <v>4013625</v>
      </c>
      <c r="E196" s="37">
        <v>446217</v>
      </c>
      <c r="F196" s="37"/>
      <c r="G196" s="167">
        <f t="shared" si="19"/>
        <v>4459842</v>
      </c>
      <c r="H196" s="5"/>
      <c r="I196" s="36"/>
      <c r="K196" s="6"/>
      <c r="L196" s="6"/>
      <c r="M196" s="5"/>
    </row>
    <row r="197" spans="2:13" x14ac:dyDescent="0.25">
      <c r="B197" s="22"/>
      <c r="C197" s="22" t="s">
        <v>32</v>
      </c>
      <c r="D197" s="81">
        <v>4197508</v>
      </c>
      <c r="E197" s="37">
        <v>264323</v>
      </c>
      <c r="F197" s="37"/>
      <c r="G197" s="167">
        <f t="shared" si="19"/>
        <v>4461831</v>
      </c>
      <c r="H197" s="5"/>
      <c r="I197" s="36"/>
      <c r="K197" s="6"/>
      <c r="L197" s="6"/>
      <c r="M197" s="5"/>
    </row>
    <row r="198" spans="2:13" x14ac:dyDescent="0.25">
      <c r="B198" s="34"/>
      <c r="C198" s="22" t="s">
        <v>33</v>
      </c>
      <c r="D198" s="81">
        <v>4238648</v>
      </c>
      <c r="E198" s="37">
        <v>265053</v>
      </c>
      <c r="F198" s="37"/>
      <c r="G198" s="167">
        <f t="shared" si="19"/>
        <v>4503701</v>
      </c>
      <c r="H198" s="5"/>
      <c r="I198" s="36"/>
      <c r="K198" s="6"/>
      <c r="L198" s="6"/>
      <c r="M198" s="5"/>
    </row>
    <row r="199" spans="2:13" x14ac:dyDescent="0.25">
      <c r="B199" s="22"/>
      <c r="C199" s="22" t="s">
        <v>34</v>
      </c>
      <c r="D199" s="81">
        <v>4241058</v>
      </c>
      <c r="E199" s="37">
        <v>266211</v>
      </c>
      <c r="F199" s="37"/>
      <c r="G199" s="167">
        <f t="shared" si="19"/>
        <v>4507269</v>
      </c>
      <c r="H199" s="5"/>
      <c r="I199" s="36"/>
      <c r="K199" s="6"/>
      <c r="L199" s="6"/>
      <c r="M199" s="5"/>
    </row>
    <row r="200" spans="2:13" x14ac:dyDescent="0.25">
      <c r="B200" s="22"/>
      <c r="C200" s="22" t="s">
        <v>35</v>
      </c>
      <c r="D200" s="81">
        <v>4254140</v>
      </c>
      <c r="E200" s="37">
        <v>266821</v>
      </c>
      <c r="F200" s="37"/>
      <c r="G200" s="167">
        <f t="shared" si="19"/>
        <v>4520961</v>
      </c>
      <c r="H200" s="5"/>
      <c r="I200" s="36"/>
      <c r="K200" s="6"/>
      <c r="L200" s="6"/>
      <c r="M200" s="5"/>
    </row>
    <row r="201" spans="2:13" x14ac:dyDescent="0.25">
      <c r="B201" s="22"/>
      <c r="C201" s="22" t="s">
        <v>36</v>
      </c>
      <c r="D201" s="81">
        <v>4256238</v>
      </c>
      <c r="E201" s="37">
        <v>267289</v>
      </c>
      <c r="F201" s="37"/>
      <c r="G201" s="167">
        <f t="shared" si="19"/>
        <v>4523527</v>
      </c>
      <c r="H201" s="5"/>
      <c r="I201" s="36"/>
      <c r="K201" s="6"/>
      <c r="L201" s="6"/>
      <c r="M201" s="5"/>
    </row>
    <row r="202" spans="2:13" ht="13" thickBot="1" x14ac:dyDescent="0.3">
      <c r="B202" s="27"/>
      <c r="C202" s="27" t="s">
        <v>37</v>
      </c>
      <c r="D202" s="83">
        <v>4258345</v>
      </c>
      <c r="E202" s="38">
        <v>266234</v>
      </c>
      <c r="F202" s="38"/>
      <c r="G202" s="168">
        <f t="shared" si="19"/>
        <v>4524579</v>
      </c>
      <c r="H202" s="5"/>
      <c r="I202" s="36"/>
      <c r="K202" s="6"/>
      <c r="L202" s="6"/>
      <c r="M202" s="5"/>
    </row>
    <row r="203" spans="2:13" x14ac:dyDescent="0.25">
      <c r="B203" s="21">
        <v>2024</v>
      </c>
      <c r="C203" s="21" t="s">
        <v>38</v>
      </c>
      <c r="D203" s="82">
        <v>4261202</v>
      </c>
      <c r="E203" s="40">
        <v>267119</v>
      </c>
      <c r="F203" s="40"/>
      <c r="G203" s="169">
        <f t="shared" si="19"/>
        <v>4528321</v>
      </c>
      <c r="H203" s="5"/>
      <c r="I203" s="36"/>
      <c r="K203" s="6"/>
      <c r="L203" s="6"/>
      <c r="M203" s="5"/>
    </row>
    <row r="204" spans="2:13" x14ac:dyDescent="0.25">
      <c r="B204" s="22"/>
      <c r="C204" s="22" t="s">
        <v>39</v>
      </c>
      <c r="D204" s="81">
        <v>4256023</v>
      </c>
      <c r="E204" s="37">
        <v>266699</v>
      </c>
      <c r="F204" s="37"/>
      <c r="G204" s="167">
        <f t="shared" ref="G204:G215" si="20">F204+E204+D204</f>
        <v>4522722</v>
      </c>
      <c r="H204" s="5"/>
      <c r="I204" s="36"/>
      <c r="K204" s="6"/>
      <c r="L204" s="6"/>
      <c r="M204" s="5"/>
    </row>
    <row r="205" spans="2:13" x14ac:dyDescent="0.25">
      <c r="B205" s="22"/>
      <c r="C205" s="22" t="s">
        <v>40</v>
      </c>
      <c r="D205" s="81">
        <v>4281095</v>
      </c>
      <c r="E205" s="37">
        <v>266964</v>
      </c>
      <c r="F205" s="37"/>
      <c r="G205" s="167">
        <f t="shared" si="20"/>
        <v>4548059</v>
      </c>
      <c r="H205" s="5"/>
      <c r="I205" s="36"/>
      <c r="K205" s="6"/>
      <c r="L205" s="6"/>
      <c r="M205" s="5"/>
    </row>
    <row r="206" spans="2:13" x14ac:dyDescent="0.25">
      <c r="B206" s="22"/>
      <c r="C206" s="22" t="s">
        <v>41</v>
      </c>
      <c r="D206" s="81">
        <v>4308856</v>
      </c>
      <c r="E206" s="37">
        <v>268881</v>
      </c>
      <c r="F206" s="37"/>
      <c r="G206" s="167">
        <f t="shared" si="20"/>
        <v>4577737</v>
      </c>
      <c r="H206" s="5"/>
      <c r="I206" s="36"/>
      <c r="K206" s="6"/>
      <c r="L206" s="6"/>
      <c r="M206" s="5"/>
    </row>
    <row r="207" spans="2:13" x14ac:dyDescent="0.25">
      <c r="B207" s="22"/>
      <c r="C207" s="22" t="s">
        <v>42</v>
      </c>
      <c r="D207" s="81">
        <v>4327212</v>
      </c>
      <c r="E207" s="37">
        <v>269077</v>
      </c>
      <c r="F207" s="37"/>
      <c r="G207" s="167">
        <f t="shared" si="20"/>
        <v>4596289</v>
      </c>
      <c r="H207" s="5"/>
      <c r="I207" s="36"/>
      <c r="K207" s="6"/>
      <c r="L207" s="6"/>
      <c r="M207" s="5"/>
    </row>
    <row r="208" spans="2:13" x14ac:dyDescent="0.25">
      <c r="B208" s="22"/>
      <c r="C208" s="22" t="s">
        <v>43</v>
      </c>
      <c r="D208" s="81">
        <v>4340979</v>
      </c>
      <c r="E208" s="37">
        <v>269861</v>
      </c>
      <c r="F208" s="37"/>
      <c r="G208" s="167">
        <f t="shared" si="20"/>
        <v>4610840</v>
      </c>
      <c r="H208" s="5"/>
      <c r="I208" s="36"/>
      <c r="K208" s="6"/>
      <c r="L208" s="6"/>
      <c r="M208" s="5"/>
    </row>
    <row r="209" spans="2:13" x14ac:dyDescent="0.25">
      <c r="B209" s="22"/>
      <c r="C209" s="22" t="s">
        <v>32</v>
      </c>
      <c r="D209" s="81">
        <v>4349454</v>
      </c>
      <c r="E209" s="37">
        <v>270606</v>
      </c>
      <c r="F209" s="37"/>
      <c r="G209" s="167">
        <f t="shared" si="20"/>
        <v>4620060</v>
      </c>
      <c r="H209" s="5"/>
      <c r="I209" s="36"/>
      <c r="K209" s="6"/>
      <c r="L209" s="6"/>
      <c r="M209" s="5"/>
    </row>
    <row r="210" spans="2:13" x14ac:dyDescent="0.25">
      <c r="B210" s="22"/>
      <c r="C210" s="22" t="s">
        <v>33</v>
      </c>
      <c r="D210" s="81">
        <v>4375130</v>
      </c>
      <c r="E210" s="37">
        <v>270649</v>
      </c>
      <c r="F210" s="37"/>
      <c r="G210" s="167">
        <f t="shared" si="20"/>
        <v>4645779</v>
      </c>
      <c r="H210" s="5"/>
      <c r="I210" s="36"/>
      <c r="K210" s="6"/>
      <c r="L210" s="6"/>
      <c r="M210" s="5"/>
    </row>
    <row r="211" spans="2:13" x14ac:dyDescent="0.25">
      <c r="B211" s="22"/>
      <c r="C211" s="22" t="s">
        <v>34</v>
      </c>
      <c r="D211" s="81">
        <v>4379708</v>
      </c>
      <c r="E211" s="37">
        <v>271283</v>
      </c>
      <c r="F211" s="37"/>
      <c r="G211" s="167">
        <f t="shared" si="20"/>
        <v>4650991</v>
      </c>
      <c r="H211" s="5"/>
      <c r="I211" s="36"/>
      <c r="K211" s="6"/>
      <c r="L211" s="6"/>
      <c r="M211" s="5"/>
    </row>
    <row r="212" spans="2:13" x14ac:dyDescent="0.25">
      <c r="B212" s="22"/>
      <c r="C212" s="22" t="s">
        <v>35</v>
      </c>
      <c r="D212" s="81">
        <v>4394110</v>
      </c>
      <c r="E212" s="37">
        <v>272012</v>
      </c>
      <c r="F212" s="37"/>
      <c r="G212" s="167">
        <f t="shared" si="20"/>
        <v>4666122</v>
      </c>
      <c r="H212" s="5"/>
      <c r="I212" s="36"/>
      <c r="K212" s="6"/>
      <c r="L212" s="6"/>
      <c r="M212" s="5"/>
    </row>
    <row r="213" spans="2:13" x14ac:dyDescent="0.25">
      <c r="B213" s="22"/>
      <c r="C213" s="22" t="s">
        <v>36</v>
      </c>
      <c r="D213" s="81">
        <v>4395247</v>
      </c>
      <c r="E213" s="37">
        <v>269704</v>
      </c>
      <c r="F213" s="37"/>
      <c r="G213" s="167">
        <f t="shared" si="20"/>
        <v>4664951</v>
      </c>
      <c r="H213" s="5"/>
      <c r="I213" s="36"/>
      <c r="K213" s="6"/>
      <c r="L213" s="6"/>
      <c r="M213" s="5"/>
    </row>
    <row r="214" spans="2:13" ht="13" thickBot="1" x14ac:dyDescent="0.3">
      <c r="B214" s="27"/>
      <c r="C214" s="27" t="s">
        <v>37</v>
      </c>
      <c r="D214" s="83">
        <v>4418918</v>
      </c>
      <c r="E214" s="38">
        <v>271973</v>
      </c>
      <c r="F214" s="38"/>
      <c r="G214" s="168">
        <f t="shared" si="20"/>
        <v>4690891</v>
      </c>
      <c r="H214" s="5"/>
      <c r="I214" s="36"/>
      <c r="K214" s="6"/>
      <c r="L214" s="6"/>
      <c r="M214" s="5"/>
    </row>
    <row r="215" spans="2:13" x14ac:dyDescent="0.25">
      <c r="B215" s="21">
        <v>2025</v>
      </c>
      <c r="C215" s="21" t="s">
        <v>38</v>
      </c>
      <c r="D215" s="82">
        <v>4405950</v>
      </c>
      <c r="E215" s="40">
        <v>270018</v>
      </c>
      <c r="F215" s="40"/>
      <c r="G215" s="169">
        <f t="shared" si="20"/>
        <v>4675968</v>
      </c>
      <c r="H215" s="5"/>
      <c r="I215" s="36"/>
      <c r="K215" s="6"/>
      <c r="L215" s="6"/>
      <c r="M215" s="5"/>
    </row>
    <row r="216" spans="2:13" x14ac:dyDescent="0.25">
      <c r="B216" s="22"/>
      <c r="C216" s="22" t="s">
        <v>39</v>
      </c>
      <c r="D216" s="81">
        <v>4439686</v>
      </c>
      <c r="E216" s="37">
        <v>270769</v>
      </c>
      <c r="F216" s="37"/>
      <c r="G216" s="167">
        <f t="shared" ref="G216:G223" si="21">F216+E216+D216</f>
        <v>4710455</v>
      </c>
      <c r="H216" s="5"/>
      <c r="I216" s="36"/>
      <c r="K216" s="6"/>
      <c r="L216" s="6"/>
      <c r="M216" s="5"/>
    </row>
    <row r="217" spans="2:13" x14ac:dyDescent="0.25">
      <c r="B217" s="22"/>
      <c r="C217" s="22" t="s">
        <v>40</v>
      </c>
      <c r="D217" s="81">
        <v>4449712</v>
      </c>
      <c r="E217" s="37">
        <v>271505</v>
      </c>
      <c r="F217" s="37"/>
      <c r="G217" s="167">
        <f t="shared" si="21"/>
        <v>4721217</v>
      </c>
      <c r="H217" s="5"/>
      <c r="I217" s="36"/>
      <c r="K217" s="6"/>
      <c r="L217" s="6"/>
      <c r="M217" s="5"/>
    </row>
    <row r="218" spans="2:13" x14ac:dyDescent="0.25">
      <c r="B218" s="22"/>
      <c r="C218" s="22" t="s">
        <v>41</v>
      </c>
      <c r="D218" s="81">
        <v>4463211</v>
      </c>
      <c r="E218" s="37">
        <v>268438</v>
      </c>
      <c r="F218" s="37"/>
      <c r="G218" s="167">
        <f t="shared" si="21"/>
        <v>4731649</v>
      </c>
      <c r="H218" s="5"/>
      <c r="I218" s="36"/>
      <c r="K218" s="6"/>
      <c r="L218" s="6"/>
      <c r="M218" s="5"/>
    </row>
    <row r="219" spans="2:13" x14ac:dyDescent="0.25">
      <c r="B219" s="22"/>
      <c r="C219" s="22" t="s">
        <v>42</v>
      </c>
      <c r="D219" s="81">
        <v>4475514</v>
      </c>
      <c r="E219" s="37">
        <v>270383</v>
      </c>
      <c r="F219" s="37"/>
      <c r="G219" s="167">
        <f t="shared" si="21"/>
        <v>4745897</v>
      </c>
      <c r="H219" s="5"/>
      <c r="I219" s="36"/>
      <c r="K219" s="6"/>
      <c r="L219" s="6"/>
      <c r="M219" s="5"/>
    </row>
    <row r="220" spans="2:13" x14ac:dyDescent="0.25">
      <c r="B220" s="22"/>
      <c r="C220" s="22" t="s">
        <v>43</v>
      </c>
      <c r="D220" s="81">
        <v>4472630</v>
      </c>
      <c r="E220" s="37">
        <v>271546</v>
      </c>
      <c r="F220" s="37"/>
      <c r="G220" s="167">
        <f t="shared" si="21"/>
        <v>4744176</v>
      </c>
      <c r="H220" s="5"/>
      <c r="I220" s="36"/>
      <c r="K220" s="6"/>
      <c r="L220" s="6"/>
      <c r="M220" s="5"/>
    </row>
    <row r="221" spans="2:13" x14ac:dyDescent="0.25">
      <c r="B221" s="22"/>
      <c r="C221" s="22" t="s">
        <v>32</v>
      </c>
      <c r="D221" s="81">
        <v>4467860</v>
      </c>
      <c r="E221" s="37">
        <v>269801</v>
      </c>
      <c r="F221" s="37"/>
      <c r="G221" s="167">
        <f t="shared" si="21"/>
        <v>4737661</v>
      </c>
      <c r="H221" s="5"/>
      <c r="I221" s="36"/>
      <c r="K221" s="6"/>
      <c r="L221" s="6"/>
      <c r="M221" s="5"/>
    </row>
    <row r="222" spans="2:13" x14ac:dyDescent="0.25">
      <c r="B222" s="22"/>
      <c r="C222" s="22" t="s">
        <v>33</v>
      </c>
      <c r="D222" s="81">
        <v>4492115</v>
      </c>
      <c r="E222" s="37">
        <v>270112</v>
      </c>
      <c r="F222" s="37"/>
      <c r="G222" s="167">
        <f t="shared" si="21"/>
        <v>4762227</v>
      </c>
      <c r="H222" s="5"/>
      <c r="I222" s="36"/>
      <c r="K222" s="6"/>
      <c r="L222" s="6"/>
      <c r="M222" s="5"/>
    </row>
    <row r="223" spans="2:13" ht="13" thickBot="1" x14ac:dyDescent="0.3">
      <c r="B223" s="27"/>
      <c r="C223" s="27" t="s">
        <v>34</v>
      </c>
      <c r="D223" s="83">
        <v>4502810</v>
      </c>
      <c r="E223" s="38">
        <v>271390</v>
      </c>
      <c r="F223" s="38"/>
      <c r="G223" s="168">
        <f t="shared" si="21"/>
        <v>4774200</v>
      </c>
      <c r="H223" s="5"/>
      <c r="I223" s="36"/>
      <c r="K223" s="6"/>
      <c r="L223" s="6"/>
      <c r="M223" s="5"/>
    </row>
    <row r="224" spans="2:13" ht="13" thickBot="1" x14ac:dyDescent="0.3">
      <c r="C224" s="102"/>
      <c r="D224" s="9"/>
      <c r="E224" s="103"/>
      <c r="F224" s="103"/>
      <c r="G224" s="104"/>
      <c r="H224" s="5"/>
      <c r="I224" s="36"/>
      <c r="K224" s="6"/>
      <c r="L224" s="6"/>
      <c r="M224" s="5"/>
    </row>
    <row r="225" spans="2:13" ht="13" thickBot="1" x14ac:dyDescent="0.3">
      <c r="B225" s="265" t="str">
        <f>VAR</f>
        <v>VAR. SEP.24-SEP.25</v>
      </c>
      <c r="C225" s="190"/>
      <c r="D225" s="188">
        <f>+D223/D211-1</f>
        <v>2.8107353275606428E-2</v>
      </c>
      <c r="E225" s="188">
        <f>+E223/E211-1</f>
        <v>3.944220610949678E-4</v>
      </c>
      <c r="F225" s="188"/>
      <c r="G225" s="189">
        <f>+G223/G211-1</f>
        <v>2.6490913441888031E-2</v>
      </c>
      <c r="H225" s="5"/>
      <c r="I225" s="36"/>
      <c r="K225" s="6"/>
      <c r="L225" s="6"/>
      <c r="M225" s="5"/>
    </row>
    <row r="226" spans="2:13" ht="13" thickBot="1" x14ac:dyDescent="0.3">
      <c r="B226" s="185" t="str">
        <f>"PART.CLI. "&amp;RIGHT(VAR,6)</f>
        <v>PART.CLI. SEP.25</v>
      </c>
      <c r="C226" s="190"/>
      <c r="D226" s="188">
        <f>+D223/$G$223</f>
        <v>0.94315487411503496</v>
      </c>
      <c r="E226" s="188">
        <f>+E223/$G$223</f>
        <v>5.6845125884965021E-2</v>
      </c>
      <c r="F226" s="188"/>
      <c r="G226" s="189">
        <f>+G223/$G$223</f>
        <v>1</v>
      </c>
      <c r="H226" s="5"/>
      <c r="I226" s="36"/>
      <c r="K226" s="6"/>
      <c r="L226" s="6"/>
      <c r="M226" s="5"/>
    </row>
    <row r="227" spans="2:13" x14ac:dyDescent="0.25">
      <c r="C227" s="102"/>
      <c r="D227" s="7"/>
      <c r="E227" s="7"/>
      <c r="F227" s="103"/>
      <c r="G227" s="104"/>
      <c r="H227" s="5"/>
      <c r="I227" s="36"/>
      <c r="K227" s="6"/>
      <c r="L227" s="6"/>
      <c r="M227" s="5"/>
    </row>
    <row r="228" spans="2:13" x14ac:dyDescent="0.25">
      <c r="B228" s="25" t="s">
        <v>23</v>
      </c>
      <c r="D228" s="90"/>
      <c r="E228" s="90"/>
      <c r="H228" s="5"/>
      <c r="K228" s="6"/>
      <c r="L228" s="6"/>
      <c r="M228" s="5"/>
    </row>
    <row r="229" spans="2:13" x14ac:dyDescent="0.25">
      <c r="D229" s="15"/>
      <c r="H229" s="6"/>
      <c r="K229" s="6"/>
      <c r="L229" s="6"/>
      <c r="M229" s="5"/>
    </row>
    <row r="230" spans="2:13" x14ac:dyDescent="0.25">
      <c r="H230" s="6"/>
      <c r="K230" s="6"/>
      <c r="L230" s="6"/>
      <c r="M230" s="5"/>
    </row>
    <row r="231" spans="2:13" x14ac:dyDescent="0.25">
      <c r="H231" s="6"/>
      <c r="K231" s="6"/>
      <c r="L231" s="6"/>
      <c r="M231" s="5"/>
    </row>
    <row r="232" spans="2:13" x14ac:dyDescent="0.25">
      <c r="H232" s="6"/>
      <c r="K232" s="6"/>
      <c r="L232" s="6"/>
      <c r="M232" s="5"/>
    </row>
    <row r="233" spans="2:13" x14ac:dyDescent="0.25">
      <c r="H233" s="6"/>
      <c r="K233" s="6"/>
      <c r="L233" s="6"/>
      <c r="M233" s="5"/>
    </row>
    <row r="234" spans="2:13" x14ac:dyDescent="0.25">
      <c r="H234" s="6"/>
      <c r="K234" s="6"/>
      <c r="L234" s="6"/>
      <c r="M234" s="5"/>
    </row>
    <row r="235" spans="2:13" x14ac:dyDescent="0.25">
      <c r="H235" s="6"/>
      <c r="K235" s="6"/>
      <c r="L235" s="6"/>
      <c r="M235" s="5"/>
    </row>
    <row r="236" spans="2:13" x14ac:dyDescent="0.25">
      <c r="H236" s="6"/>
      <c r="K236" s="6"/>
      <c r="L236" s="6"/>
      <c r="M236" s="5"/>
    </row>
    <row r="237" spans="2:13" x14ac:dyDescent="0.25">
      <c r="H237" s="6"/>
      <c r="K237" s="6"/>
      <c r="L237" s="6"/>
      <c r="M237" s="5"/>
    </row>
    <row r="238" spans="2:13" x14ac:dyDescent="0.25">
      <c r="H238" s="6"/>
      <c r="K238" s="6"/>
      <c r="L238" s="6"/>
      <c r="M238" s="5"/>
    </row>
    <row r="239" spans="2:13" x14ac:dyDescent="0.25">
      <c r="H239" s="6"/>
      <c r="K239" s="6"/>
      <c r="L239" s="6"/>
      <c r="M239" s="5"/>
    </row>
    <row r="240" spans="2:13" x14ac:dyDescent="0.25">
      <c r="H240" s="6"/>
      <c r="K240" s="6"/>
      <c r="L240" s="6"/>
      <c r="M240" s="5"/>
    </row>
    <row r="241" spans="8:13" x14ac:dyDescent="0.25">
      <c r="H241" s="6"/>
      <c r="K241" s="6"/>
      <c r="L241" s="6"/>
      <c r="M241" s="5"/>
    </row>
    <row r="242" spans="8:13" x14ac:dyDescent="0.25">
      <c r="H242" s="6"/>
      <c r="K242" s="6"/>
      <c r="L242" s="6"/>
      <c r="M242" s="5"/>
    </row>
    <row r="243" spans="8:13" x14ac:dyDescent="0.25">
      <c r="H243" s="6"/>
      <c r="K243" s="6"/>
      <c r="L243" s="6"/>
      <c r="M243" s="5"/>
    </row>
    <row r="244" spans="8:13" x14ac:dyDescent="0.25">
      <c r="H244" s="6"/>
      <c r="K244" s="6"/>
      <c r="L244" s="6"/>
      <c r="M244" s="5"/>
    </row>
    <row r="245" spans="8:13" x14ac:dyDescent="0.25">
      <c r="H245" s="6"/>
      <c r="K245" s="6"/>
      <c r="L245" s="6"/>
      <c r="M245" s="5"/>
    </row>
    <row r="246" spans="8:13" x14ac:dyDescent="0.25">
      <c r="H246" s="6"/>
      <c r="K246" s="6"/>
      <c r="L246" s="6"/>
      <c r="M246" s="5"/>
    </row>
    <row r="247" spans="8:13" x14ac:dyDescent="0.25">
      <c r="H247" s="6"/>
      <c r="K247" s="6"/>
      <c r="L247" s="6"/>
      <c r="M247" s="5"/>
    </row>
    <row r="248" spans="8:13" x14ac:dyDescent="0.25">
      <c r="H248" s="6"/>
      <c r="K248" s="6"/>
      <c r="L248" s="6"/>
      <c r="M248" s="5"/>
    </row>
    <row r="249" spans="8:13" x14ac:dyDescent="0.25">
      <c r="H249" s="6"/>
      <c r="K249" s="6"/>
      <c r="L249" s="6"/>
      <c r="M249" s="5"/>
    </row>
    <row r="250" spans="8:13" x14ac:dyDescent="0.25"/>
    <row r="251" spans="8:13" x14ac:dyDescent="0.25"/>
    <row r="252" spans="8:13" x14ac:dyDescent="0.25"/>
    <row r="253" spans="8:13" x14ac:dyDescent="0.25"/>
    <row r="254" spans="8:13" x14ac:dyDescent="0.25"/>
    <row r="255" spans="8:13" x14ac:dyDescent="0.25"/>
    <row r="296" x14ac:dyDescent="0.25"/>
    <row r="305" x14ac:dyDescent="0.25"/>
    <row r="306" x14ac:dyDescent="0.25"/>
    <row r="307" x14ac:dyDescent="0.25"/>
    <row r="308" x14ac:dyDescent="0.25"/>
    <row r="309" x14ac:dyDescent="0.25"/>
    <row r="310" x14ac:dyDescent="0.25"/>
    <row r="311" x14ac:dyDescent="0.25"/>
    <row r="313" x14ac:dyDescent="0.25"/>
    <row r="314" x14ac:dyDescent="0.25"/>
    <row r="315"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sheetData>
  <mergeCells count="2">
    <mergeCell ref="B7:G7"/>
    <mergeCell ref="B33:G33"/>
  </mergeCells>
  <phoneticPr fontId="0" type="noConversion"/>
  <hyperlinks>
    <hyperlink ref="B6" location="ÍNDICE!A1" display="&lt;&lt; VOLVER" xr:uid="{00000000-0004-0000-0200-000000000000}"/>
    <hyperlink ref="B228"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297"/>
  <sheetViews>
    <sheetView showGridLines="0" topLeftCell="A199" zoomScaleNormal="100" zoomScaleSheetLayoutView="100" workbookViewId="0">
      <selection activeCell="L213" sqref="L213"/>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1" t="s">
        <v>0</v>
      </c>
      <c r="C7" s="191" t="s">
        <v>31</v>
      </c>
      <c r="D7" s="192" t="s">
        <v>8</v>
      </c>
      <c r="E7" s="193" t="s">
        <v>9</v>
      </c>
      <c r="F7" s="193" t="s">
        <v>10</v>
      </c>
      <c r="G7" s="193" t="s">
        <v>11</v>
      </c>
      <c r="H7" s="193" t="s">
        <v>24</v>
      </c>
      <c r="I7" s="193" t="s">
        <v>7</v>
      </c>
      <c r="J7" s="193" t="s">
        <v>12</v>
      </c>
      <c r="K7" s="193" t="s">
        <v>13</v>
      </c>
      <c r="L7" s="193" t="s">
        <v>14</v>
      </c>
      <c r="M7" s="193" t="s">
        <v>15</v>
      </c>
      <c r="N7" s="193" t="s">
        <v>16</v>
      </c>
      <c r="O7" s="193" t="s">
        <v>17</v>
      </c>
      <c r="P7" s="194" t="s">
        <v>1</v>
      </c>
      <c r="Q7" s="191"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9">
        <v>13028.222001997628</v>
      </c>
      <c r="E8" s="163">
        <v>18222.254666333727</v>
      </c>
      <c r="F8" s="163">
        <v>6215.7602505075565</v>
      </c>
      <c r="G8" s="163">
        <v>12461.542343287314</v>
      </c>
      <c r="H8" s="163">
        <v>58595.780900805294</v>
      </c>
      <c r="I8" s="163">
        <v>14439.052625007804</v>
      </c>
      <c r="J8" s="163">
        <v>12529.336334977215</v>
      </c>
      <c r="K8" s="163">
        <v>41391.24260253449</v>
      </c>
      <c r="L8" s="163">
        <v>15292.677648417504</v>
      </c>
      <c r="M8" s="163">
        <v>19503.78715899869</v>
      </c>
      <c r="N8" s="163">
        <v>1347.6023784256195</v>
      </c>
      <c r="O8" s="163">
        <v>7753.0543885386105</v>
      </c>
      <c r="P8" s="163">
        <v>364708.68670016853</v>
      </c>
      <c r="Q8" s="164">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5">
        <v>17274.309360220825</v>
      </c>
      <c r="E9" s="165">
        <v>24916.63204964434</v>
      </c>
      <c r="F9" s="165">
        <v>8077.7639160733543</v>
      </c>
      <c r="G9" s="165">
        <v>16279.129330733762</v>
      </c>
      <c r="H9" s="165">
        <v>72973.89693710627</v>
      </c>
      <c r="I9" s="165">
        <v>18835.192950095072</v>
      </c>
      <c r="J9" s="165">
        <v>16750.660303482891</v>
      </c>
      <c r="K9" s="165">
        <v>49130.373352485774</v>
      </c>
      <c r="L9" s="165">
        <v>19101.038043753182</v>
      </c>
      <c r="M9" s="165">
        <v>25379.522477144721</v>
      </c>
      <c r="N9" s="165">
        <v>1272.5821219334084</v>
      </c>
      <c r="O9" s="165">
        <v>9819.1179490537434</v>
      </c>
      <c r="P9" s="165">
        <v>418316.88869659783</v>
      </c>
      <c r="Q9" s="166">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5">
        <v>19502.737429677501</v>
      </c>
      <c r="E10" s="165">
        <v>28953.531752503928</v>
      </c>
      <c r="F10" s="165">
        <v>9270.7184871121881</v>
      </c>
      <c r="G10" s="165">
        <v>18296.779191062655</v>
      </c>
      <c r="H10" s="165">
        <v>78891.173948309864</v>
      </c>
      <c r="I10" s="165">
        <v>20513.803364217827</v>
      </c>
      <c r="J10" s="165">
        <v>18846.621092304922</v>
      </c>
      <c r="K10" s="165">
        <v>57648.231297352031</v>
      </c>
      <c r="L10" s="165">
        <v>21766.520802947263</v>
      </c>
      <c r="M10" s="165">
        <v>26666.3801657562</v>
      </c>
      <c r="N10" s="165">
        <v>2147.4712716252052</v>
      </c>
      <c r="O10" s="165">
        <v>11353.435720687115</v>
      </c>
      <c r="P10" s="165">
        <v>443902.32154665422</v>
      </c>
      <c r="Q10" s="166">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5">
        <v>21911.393979125558</v>
      </c>
      <c r="E11" s="165">
        <v>35312.538414771348</v>
      </c>
      <c r="F11" s="165">
        <v>9869</v>
      </c>
      <c r="G11" s="165">
        <v>20382</v>
      </c>
      <c r="H11" s="165">
        <v>85511.15689150829</v>
      </c>
      <c r="I11" s="165">
        <v>24251.585276248832</v>
      </c>
      <c r="J11" s="165">
        <v>20710.499790130507</v>
      </c>
      <c r="K11" s="165">
        <v>62055.821074358711</v>
      </c>
      <c r="L11" s="165">
        <v>22405.534591684842</v>
      </c>
      <c r="M11" s="165">
        <v>27541.807129937341</v>
      </c>
      <c r="N11" s="165">
        <v>2371.5487589573167</v>
      </c>
      <c r="O11" s="165">
        <v>11416.654851230658</v>
      </c>
      <c r="P11" s="165">
        <v>492267.52313757053</v>
      </c>
      <c r="Q11" s="166">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5">
        <v>23276.831252682132</v>
      </c>
      <c r="E12" s="165">
        <v>36123.881830081416</v>
      </c>
      <c r="F12" s="165">
        <v>9298.6989083704138</v>
      </c>
      <c r="G12" s="165">
        <v>20516.042563730643</v>
      </c>
      <c r="H12" s="165">
        <v>84164.711064751638</v>
      </c>
      <c r="I12" s="165">
        <v>23802.113286907654</v>
      </c>
      <c r="J12" s="165">
        <v>18507.304918081554</v>
      </c>
      <c r="K12" s="165">
        <v>63352.629624262991</v>
      </c>
      <c r="L12" s="165">
        <v>22998.670904964678</v>
      </c>
      <c r="M12" s="165">
        <v>33882.7717767059</v>
      </c>
      <c r="N12" s="165">
        <v>2649.1364666656527</v>
      </c>
      <c r="O12" s="165">
        <v>10361.66486632516</v>
      </c>
      <c r="P12" s="165">
        <v>456381.17172069219</v>
      </c>
      <c r="Q12" s="166">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5">
        <v>28805.691949347871</v>
      </c>
      <c r="E13" s="165">
        <v>42514.837699591837</v>
      </c>
      <c r="F13" s="165">
        <v>8313.1481228951234</v>
      </c>
      <c r="G13" s="165">
        <v>23496.682628448485</v>
      </c>
      <c r="H13" s="165">
        <v>92088.685661859301</v>
      </c>
      <c r="I13" s="165">
        <v>26633.624365053813</v>
      </c>
      <c r="J13" s="165">
        <v>20083.498160270727</v>
      </c>
      <c r="K13" s="165">
        <v>69265.433298978023</v>
      </c>
      <c r="L13" s="165">
        <v>26069.005124415871</v>
      </c>
      <c r="M13" s="165">
        <v>37139.632305918953</v>
      </c>
      <c r="N13" s="165">
        <v>2825.6448344355749</v>
      </c>
      <c r="O13" s="165">
        <v>7866.8333843863711</v>
      </c>
      <c r="P13" s="165">
        <v>520976.28246439807</v>
      </c>
      <c r="Q13" s="166">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7">
        <v>39950</v>
      </c>
      <c r="E14" s="161">
        <v>57437</v>
      </c>
      <c r="F14" s="161">
        <v>15774</v>
      </c>
      <c r="G14" s="161">
        <v>31111</v>
      </c>
      <c r="H14" s="161">
        <v>92332</v>
      </c>
      <c r="I14" s="161">
        <v>35565</v>
      </c>
      <c r="J14" s="161">
        <v>29955</v>
      </c>
      <c r="K14" s="161">
        <v>75968</v>
      </c>
      <c r="L14" s="161">
        <v>34912</v>
      </c>
      <c r="M14" s="161">
        <v>46014</v>
      </c>
      <c r="N14" s="161">
        <v>2730</v>
      </c>
      <c r="O14" s="161">
        <v>10366</v>
      </c>
      <c r="P14" s="161">
        <v>615624</v>
      </c>
      <c r="Q14" s="162">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1" t="s">
        <v>0</v>
      </c>
      <c r="C17" s="191" t="s">
        <v>31</v>
      </c>
      <c r="D17" s="192" t="s">
        <v>8</v>
      </c>
      <c r="E17" s="193" t="s">
        <v>9</v>
      </c>
      <c r="F17" s="193" t="s">
        <v>10</v>
      </c>
      <c r="G17" s="193" t="s">
        <v>11</v>
      </c>
      <c r="H17" s="193" t="s">
        <v>24</v>
      </c>
      <c r="I17" s="193" t="s">
        <v>7</v>
      </c>
      <c r="J17" s="193" t="s">
        <v>12</v>
      </c>
      <c r="K17" s="193" t="s">
        <v>13</v>
      </c>
      <c r="L17" s="193" t="s">
        <v>14</v>
      </c>
      <c r="M17" s="193" t="s">
        <v>15</v>
      </c>
      <c r="N17" s="193" t="s">
        <v>16</v>
      </c>
      <c r="O17" s="193" t="s">
        <v>17</v>
      </c>
      <c r="P17" s="193" t="s">
        <v>1</v>
      </c>
      <c r="Q17" s="193" t="s">
        <v>44</v>
      </c>
      <c r="R17" s="193" t="s">
        <v>45</v>
      </c>
      <c r="S17" s="241" t="s">
        <v>513</v>
      </c>
      <c r="T17" s="191" t="s">
        <v>18</v>
      </c>
      <c r="U17" s="6"/>
      <c r="V17" s="6"/>
      <c r="W17" s="6"/>
      <c r="X17" s="6"/>
      <c r="Y17" s="6"/>
      <c r="Z17" s="6"/>
      <c r="AA17" s="6"/>
      <c r="AB17" s="6"/>
      <c r="AC17" s="5"/>
    </row>
    <row r="18" spans="2:29" x14ac:dyDescent="0.25">
      <c r="B18" s="21">
        <v>2007</v>
      </c>
      <c r="C18" s="21" t="s">
        <v>37</v>
      </c>
      <c r="D18" s="163">
        <v>28340</v>
      </c>
      <c r="E18" s="163">
        <v>63317</v>
      </c>
      <c r="F18" s="163">
        <v>16634</v>
      </c>
      <c r="G18" s="163">
        <v>35154</v>
      </c>
      <c r="H18" s="163">
        <v>143489</v>
      </c>
      <c r="I18" s="163">
        <v>36139</v>
      </c>
      <c r="J18" s="163">
        <v>36033</v>
      </c>
      <c r="K18" s="163">
        <v>114324</v>
      </c>
      <c r="L18" s="163">
        <v>38388</v>
      </c>
      <c r="M18" s="163">
        <v>44577</v>
      </c>
      <c r="N18" s="163">
        <v>3466</v>
      </c>
      <c r="O18" s="163">
        <v>10315</v>
      </c>
      <c r="P18" s="163">
        <v>727150</v>
      </c>
      <c r="Q18" s="163">
        <v>18639</v>
      </c>
      <c r="R18" s="163">
        <v>15954</v>
      </c>
      <c r="S18" s="163"/>
      <c r="T18" s="164">
        <f t="shared" ref="T18:T32" si="1">SUM(D18:R18)</f>
        <v>1331919</v>
      </c>
      <c r="U18" s="6"/>
      <c r="V18" s="6"/>
      <c r="W18" s="6"/>
      <c r="X18" s="6"/>
      <c r="Y18" s="6"/>
      <c r="Z18" s="6"/>
      <c r="AA18" s="6"/>
      <c r="AB18" s="6"/>
      <c r="AC18" s="5"/>
    </row>
    <row r="19" spans="2:29" x14ac:dyDescent="0.25">
      <c r="B19" s="22">
        <v>2008</v>
      </c>
      <c r="C19" s="22" t="s">
        <v>37</v>
      </c>
      <c r="D19" s="165">
        <v>30493</v>
      </c>
      <c r="E19" s="165">
        <v>70838</v>
      </c>
      <c r="F19" s="165">
        <v>19015</v>
      </c>
      <c r="G19" s="165">
        <v>38678</v>
      </c>
      <c r="H19" s="165">
        <v>155862</v>
      </c>
      <c r="I19" s="165">
        <v>38539</v>
      </c>
      <c r="J19" s="165">
        <v>39942</v>
      </c>
      <c r="K19" s="165">
        <v>127148</v>
      </c>
      <c r="L19" s="165">
        <v>42913</v>
      </c>
      <c r="M19" s="165">
        <v>51546</v>
      </c>
      <c r="N19" s="165">
        <v>5621</v>
      </c>
      <c r="O19" s="165">
        <v>12259</v>
      </c>
      <c r="P19" s="165">
        <v>765930</v>
      </c>
      <c r="Q19" s="165">
        <v>21915</v>
      </c>
      <c r="R19" s="165">
        <v>18310</v>
      </c>
      <c r="S19" s="165"/>
      <c r="T19" s="166">
        <f t="shared" si="1"/>
        <v>1439009</v>
      </c>
      <c r="U19" s="6"/>
      <c r="V19" s="6"/>
      <c r="W19" s="6"/>
      <c r="X19" s="6"/>
      <c r="Y19" s="6"/>
      <c r="Z19" s="6"/>
      <c r="AA19" s="6"/>
      <c r="AB19" s="6"/>
      <c r="AC19" s="5"/>
    </row>
    <row r="20" spans="2:29" ht="13" thickBot="1" x14ac:dyDescent="0.3">
      <c r="B20" s="27">
        <v>2009</v>
      </c>
      <c r="C20" s="27" t="s">
        <v>37</v>
      </c>
      <c r="D20" s="161">
        <v>34076</v>
      </c>
      <c r="E20" s="161">
        <v>77264</v>
      </c>
      <c r="F20" s="161">
        <v>22286</v>
      </c>
      <c r="G20" s="161">
        <v>51643</v>
      </c>
      <c r="H20" s="161">
        <v>184722</v>
      </c>
      <c r="I20" s="161">
        <v>46474</v>
      </c>
      <c r="J20" s="161">
        <v>44882</v>
      </c>
      <c r="K20" s="161">
        <v>150841</v>
      </c>
      <c r="L20" s="161">
        <v>50994</v>
      </c>
      <c r="M20" s="161">
        <v>56884</v>
      </c>
      <c r="N20" s="161">
        <v>6521</v>
      </c>
      <c r="O20" s="161">
        <v>14724</v>
      </c>
      <c r="P20" s="161">
        <v>906965</v>
      </c>
      <c r="Q20" s="161">
        <v>25631</v>
      </c>
      <c r="R20" s="161">
        <v>21127</v>
      </c>
      <c r="S20" s="161"/>
      <c r="T20" s="162">
        <f t="shared" si="1"/>
        <v>1695034</v>
      </c>
      <c r="U20" s="6"/>
      <c r="V20" s="6"/>
      <c r="W20" s="6"/>
      <c r="X20" s="6"/>
      <c r="Y20" s="6"/>
      <c r="Z20" s="6"/>
      <c r="AA20" s="6"/>
      <c r="AB20" s="6"/>
      <c r="AC20" s="5"/>
    </row>
    <row r="21" spans="2:29" x14ac:dyDescent="0.25">
      <c r="B21" s="21">
        <v>2010</v>
      </c>
      <c r="C21" s="21" t="s">
        <v>38</v>
      </c>
      <c r="D21" s="163">
        <v>34185</v>
      </c>
      <c r="E21" s="163">
        <v>77709</v>
      </c>
      <c r="F21" s="163">
        <v>22376</v>
      </c>
      <c r="G21" s="163">
        <v>52350</v>
      </c>
      <c r="H21" s="163">
        <v>185471</v>
      </c>
      <c r="I21" s="163">
        <v>46686</v>
      </c>
      <c r="J21" s="163">
        <v>44815</v>
      </c>
      <c r="K21" s="163">
        <v>151607</v>
      </c>
      <c r="L21" s="163">
        <v>51113</v>
      </c>
      <c r="M21" s="163">
        <v>56758</v>
      </c>
      <c r="N21" s="163">
        <v>6371</v>
      </c>
      <c r="O21" s="163">
        <v>14729</v>
      </c>
      <c r="P21" s="163">
        <v>907691</v>
      </c>
      <c r="Q21" s="163">
        <v>25728</v>
      </c>
      <c r="R21" s="163">
        <v>21319</v>
      </c>
      <c r="S21" s="163"/>
      <c r="T21" s="164">
        <f t="shared" si="1"/>
        <v>1698908</v>
      </c>
      <c r="U21" s="6"/>
      <c r="V21" s="6"/>
      <c r="W21" s="6"/>
      <c r="X21" s="6"/>
      <c r="Y21" s="6"/>
      <c r="Z21" s="6"/>
      <c r="AA21" s="6"/>
      <c r="AB21" s="6"/>
      <c r="AC21" s="5"/>
    </row>
    <row r="22" spans="2:29" x14ac:dyDescent="0.25">
      <c r="B22" s="34"/>
      <c r="C22" s="22" t="s">
        <v>39</v>
      </c>
      <c r="D22" s="165">
        <v>34164</v>
      </c>
      <c r="E22" s="165">
        <v>77729</v>
      </c>
      <c r="F22" s="165">
        <v>22439</v>
      </c>
      <c r="G22" s="165">
        <v>52823</v>
      </c>
      <c r="H22" s="165">
        <v>185947</v>
      </c>
      <c r="I22" s="165">
        <v>46878</v>
      </c>
      <c r="J22" s="165">
        <v>44914</v>
      </c>
      <c r="K22" s="165">
        <v>151624</v>
      </c>
      <c r="L22" s="165">
        <v>50986</v>
      </c>
      <c r="M22" s="165">
        <v>56369</v>
      </c>
      <c r="N22" s="165">
        <v>6417</v>
      </c>
      <c r="O22" s="165">
        <v>14788</v>
      </c>
      <c r="P22" s="165">
        <v>905731</v>
      </c>
      <c r="Q22" s="165">
        <v>25802</v>
      </c>
      <c r="R22" s="165">
        <v>21372</v>
      </c>
      <c r="S22" s="165"/>
      <c r="T22" s="166">
        <f t="shared" si="1"/>
        <v>1697983</v>
      </c>
      <c r="U22" s="6"/>
      <c r="V22" s="6"/>
      <c r="W22" s="6"/>
      <c r="X22" s="6"/>
      <c r="Y22" s="6"/>
      <c r="Z22" s="6"/>
      <c r="AA22" s="6"/>
      <c r="AB22" s="6"/>
      <c r="AC22" s="5"/>
    </row>
    <row r="23" spans="2:29" x14ac:dyDescent="0.25">
      <c r="B23" s="34"/>
      <c r="C23" s="22" t="s">
        <v>40</v>
      </c>
      <c r="D23" s="165">
        <v>34319</v>
      </c>
      <c r="E23" s="165">
        <v>78309</v>
      </c>
      <c r="F23" s="165">
        <v>22585</v>
      </c>
      <c r="G23" s="165">
        <v>53505</v>
      </c>
      <c r="H23" s="165">
        <v>187456</v>
      </c>
      <c r="I23" s="165">
        <v>46463</v>
      </c>
      <c r="J23" s="165">
        <v>43636</v>
      </c>
      <c r="K23" s="165">
        <v>155881</v>
      </c>
      <c r="L23" s="165">
        <v>51644</v>
      </c>
      <c r="M23" s="165">
        <v>57345</v>
      </c>
      <c r="N23" s="165">
        <v>6577</v>
      </c>
      <c r="O23" s="165">
        <v>15110</v>
      </c>
      <c r="P23" s="165">
        <v>907752</v>
      </c>
      <c r="Q23" s="165">
        <v>26366</v>
      </c>
      <c r="R23" s="165">
        <v>21355</v>
      </c>
      <c r="S23" s="165"/>
      <c r="T23" s="166">
        <f t="shared" si="1"/>
        <v>1708303</v>
      </c>
      <c r="U23" s="6"/>
      <c r="V23" s="6"/>
      <c r="W23" s="6"/>
      <c r="X23" s="6"/>
      <c r="Y23" s="6"/>
      <c r="Z23" s="6"/>
      <c r="AA23" s="6"/>
      <c r="AB23" s="6"/>
      <c r="AC23" s="5"/>
    </row>
    <row r="24" spans="2:29" x14ac:dyDescent="0.25">
      <c r="B24" s="34"/>
      <c r="C24" s="22" t="s">
        <v>41</v>
      </c>
      <c r="D24" s="165">
        <v>34677</v>
      </c>
      <c r="E24" s="165">
        <v>78861</v>
      </c>
      <c r="F24" s="165">
        <v>22639</v>
      </c>
      <c r="G24" s="165">
        <v>54599</v>
      </c>
      <c r="H24" s="165">
        <v>190860</v>
      </c>
      <c r="I24" s="165">
        <v>47009</v>
      </c>
      <c r="J24" s="165">
        <v>44191</v>
      </c>
      <c r="K24" s="165">
        <v>157491</v>
      </c>
      <c r="L24" s="165">
        <v>52286</v>
      </c>
      <c r="M24" s="165">
        <v>58001</v>
      </c>
      <c r="N24" s="165">
        <v>6625</v>
      </c>
      <c r="O24" s="165">
        <v>15414</v>
      </c>
      <c r="P24" s="165">
        <v>920280</v>
      </c>
      <c r="Q24" s="165">
        <v>26794</v>
      </c>
      <c r="R24" s="165">
        <v>21791</v>
      </c>
      <c r="S24" s="165"/>
      <c r="T24" s="166">
        <f t="shared" si="1"/>
        <v>1731518</v>
      </c>
      <c r="U24" s="6"/>
      <c r="V24" s="6"/>
      <c r="W24" s="6"/>
      <c r="X24" s="6"/>
      <c r="Y24" s="6"/>
      <c r="Z24" s="6"/>
      <c r="AA24" s="6"/>
      <c r="AB24" s="6"/>
      <c r="AC24" s="5"/>
    </row>
    <row r="25" spans="2:29" x14ac:dyDescent="0.25">
      <c r="B25" s="34"/>
      <c r="C25" s="22" t="s">
        <v>42</v>
      </c>
      <c r="D25" s="165">
        <v>34876</v>
      </c>
      <c r="E25" s="165">
        <v>79427</v>
      </c>
      <c r="F25" s="165">
        <v>22899</v>
      </c>
      <c r="G25" s="165">
        <v>55719</v>
      </c>
      <c r="H25" s="165">
        <v>193254</v>
      </c>
      <c r="I25" s="165">
        <v>47119</v>
      </c>
      <c r="J25" s="165">
        <v>44376</v>
      </c>
      <c r="K25" s="165">
        <v>161099</v>
      </c>
      <c r="L25" s="165">
        <v>52780</v>
      </c>
      <c r="M25" s="165">
        <v>58229</v>
      </c>
      <c r="N25" s="165">
        <v>6663</v>
      </c>
      <c r="O25" s="165">
        <v>15752</v>
      </c>
      <c r="P25" s="165">
        <v>931739</v>
      </c>
      <c r="Q25" s="165">
        <v>27035</v>
      </c>
      <c r="R25" s="165">
        <v>21843</v>
      </c>
      <c r="S25" s="165"/>
      <c r="T25" s="166">
        <f t="shared" si="1"/>
        <v>1752810</v>
      </c>
      <c r="U25" s="6"/>
      <c r="V25" s="6"/>
      <c r="W25" s="6"/>
      <c r="X25" s="6"/>
      <c r="Y25" s="6"/>
      <c r="Z25" s="6"/>
      <c r="AA25" s="6"/>
      <c r="AB25" s="6"/>
      <c r="AC25" s="5"/>
    </row>
    <row r="26" spans="2:29" x14ac:dyDescent="0.25">
      <c r="B26" s="34"/>
      <c r="C26" s="22" t="s">
        <v>43</v>
      </c>
      <c r="D26" s="165">
        <v>35192</v>
      </c>
      <c r="E26" s="165">
        <v>79991</v>
      </c>
      <c r="F26" s="165">
        <v>23248</v>
      </c>
      <c r="G26" s="165">
        <v>54897</v>
      </c>
      <c r="H26" s="165">
        <v>193903</v>
      </c>
      <c r="I26" s="165">
        <v>46679</v>
      </c>
      <c r="J26" s="165">
        <v>43433</v>
      </c>
      <c r="K26" s="165">
        <v>158771</v>
      </c>
      <c r="L26" s="165">
        <v>52837</v>
      </c>
      <c r="M26" s="165">
        <v>58521</v>
      </c>
      <c r="N26" s="165">
        <v>6785</v>
      </c>
      <c r="O26" s="165">
        <v>16063</v>
      </c>
      <c r="P26" s="165">
        <v>929858</v>
      </c>
      <c r="Q26" s="165">
        <v>27206</v>
      </c>
      <c r="R26" s="165">
        <v>22074</v>
      </c>
      <c r="S26" s="165"/>
      <c r="T26" s="166">
        <f t="shared" si="1"/>
        <v>1749458</v>
      </c>
      <c r="U26" s="6"/>
      <c r="V26" s="6"/>
      <c r="W26" s="6"/>
      <c r="X26" s="6"/>
      <c r="Y26" s="6"/>
      <c r="Z26" s="6"/>
      <c r="AA26" s="6"/>
      <c r="AB26" s="6"/>
      <c r="AC26" s="5"/>
    </row>
    <row r="27" spans="2:29" x14ac:dyDescent="0.25">
      <c r="B27" s="34"/>
      <c r="C27" s="22" t="s">
        <v>32</v>
      </c>
      <c r="D27" s="165">
        <v>35255</v>
      </c>
      <c r="E27" s="165">
        <v>80344</v>
      </c>
      <c r="F27" s="165">
        <v>23547</v>
      </c>
      <c r="G27" s="165">
        <v>55907</v>
      </c>
      <c r="H27" s="165">
        <v>193722</v>
      </c>
      <c r="I27" s="165">
        <v>47353</v>
      </c>
      <c r="J27" s="165">
        <v>44413</v>
      </c>
      <c r="K27" s="165">
        <v>162495</v>
      </c>
      <c r="L27" s="165">
        <v>53265</v>
      </c>
      <c r="M27" s="165">
        <v>58907</v>
      </c>
      <c r="N27" s="165">
        <v>6824</v>
      </c>
      <c r="O27" s="165">
        <v>16242</v>
      </c>
      <c r="P27" s="165">
        <v>942902</v>
      </c>
      <c r="Q27" s="165">
        <v>27171</v>
      </c>
      <c r="R27" s="165">
        <v>22138</v>
      </c>
      <c r="S27" s="165"/>
      <c r="T27" s="166">
        <f t="shared" si="1"/>
        <v>1770485</v>
      </c>
      <c r="U27" s="6"/>
      <c r="V27" s="6"/>
      <c r="W27" s="6"/>
      <c r="X27" s="6"/>
      <c r="Y27" s="6"/>
      <c r="Z27" s="6"/>
      <c r="AA27" s="6"/>
      <c r="AB27" s="6"/>
      <c r="AC27" s="5"/>
    </row>
    <row r="28" spans="2:29" x14ac:dyDescent="0.25">
      <c r="B28" s="34"/>
      <c r="C28" s="22" t="s">
        <v>33</v>
      </c>
      <c r="D28" s="165">
        <v>35435</v>
      </c>
      <c r="E28" s="165">
        <v>81070</v>
      </c>
      <c r="F28" s="165">
        <v>23710</v>
      </c>
      <c r="G28" s="165">
        <v>56641</v>
      </c>
      <c r="H28" s="165">
        <v>197864</v>
      </c>
      <c r="I28" s="165">
        <v>47933</v>
      </c>
      <c r="J28" s="165">
        <v>45171</v>
      </c>
      <c r="K28" s="165">
        <v>165332</v>
      </c>
      <c r="L28" s="165">
        <v>53521</v>
      </c>
      <c r="M28" s="165">
        <v>59397</v>
      </c>
      <c r="N28" s="165">
        <v>6928</v>
      </c>
      <c r="O28" s="165">
        <v>16375</v>
      </c>
      <c r="P28" s="165">
        <v>954277</v>
      </c>
      <c r="Q28" s="165">
        <v>27600</v>
      </c>
      <c r="R28" s="165">
        <v>22340</v>
      </c>
      <c r="S28" s="165"/>
      <c r="T28" s="166">
        <f t="shared" si="1"/>
        <v>1793594</v>
      </c>
      <c r="U28" s="6"/>
      <c r="V28" s="6"/>
      <c r="W28" s="6"/>
      <c r="X28" s="6"/>
      <c r="Y28" s="6"/>
      <c r="Z28" s="6"/>
      <c r="AA28" s="6"/>
      <c r="AB28" s="6"/>
      <c r="AC28" s="5"/>
    </row>
    <row r="29" spans="2:29" x14ac:dyDescent="0.25">
      <c r="B29" s="34"/>
      <c r="C29" s="22" t="s">
        <v>34</v>
      </c>
      <c r="D29" s="165">
        <v>35457</v>
      </c>
      <c r="E29" s="165">
        <v>81737</v>
      </c>
      <c r="F29" s="165">
        <v>23870</v>
      </c>
      <c r="G29" s="165">
        <v>57042</v>
      </c>
      <c r="H29" s="165">
        <v>199058</v>
      </c>
      <c r="I29" s="165">
        <v>48236</v>
      </c>
      <c r="J29" s="165">
        <v>45631</v>
      </c>
      <c r="K29" s="165">
        <v>167179</v>
      </c>
      <c r="L29" s="165">
        <v>53636</v>
      </c>
      <c r="M29" s="165">
        <v>59510</v>
      </c>
      <c r="N29" s="165">
        <v>6931</v>
      </c>
      <c r="O29" s="165">
        <v>16425</v>
      </c>
      <c r="P29" s="165">
        <v>963269</v>
      </c>
      <c r="Q29" s="165">
        <v>27739</v>
      </c>
      <c r="R29" s="165">
        <v>22469</v>
      </c>
      <c r="S29" s="165"/>
      <c r="T29" s="166">
        <f t="shared" si="1"/>
        <v>1808189</v>
      </c>
      <c r="U29" s="6"/>
      <c r="V29" s="6"/>
      <c r="W29" s="6"/>
      <c r="X29" s="6"/>
      <c r="Y29" s="6"/>
      <c r="Z29" s="6"/>
      <c r="AA29" s="6"/>
      <c r="AB29" s="6"/>
      <c r="AC29" s="5"/>
    </row>
    <row r="30" spans="2:29" x14ac:dyDescent="0.25">
      <c r="B30" s="34"/>
      <c r="C30" s="22" t="s">
        <v>35</v>
      </c>
      <c r="D30" s="165">
        <v>35552</v>
      </c>
      <c r="E30" s="165">
        <v>82723</v>
      </c>
      <c r="F30" s="165">
        <v>23931</v>
      </c>
      <c r="G30" s="165">
        <v>55779</v>
      </c>
      <c r="H30" s="165">
        <v>199476</v>
      </c>
      <c r="I30" s="165">
        <v>47622</v>
      </c>
      <c r="J30" s="165">
        <v>44839</v>
      </c>
      <c r="K30" s="165">
        <v>167536</v>
      </c>
      <c r="L30" s="165">
        <v>54237</v>
      </c>
      <c r="M30" s="165">
        <v>60194</v>
      </c>
      <c r="N30" s="165">
        <v>6955</v>
      </c>
      <c r="O30" s="165">
        <v>16486</v>
      </c>
      <c r="P30" s="165">
        <v>957657</v>
      </c>
      <c r="Q30" s="165">
        <v>28109</v>
      </c>
      <c r="R30" s="165">
        <v>22566</v>
      </c>
      <c r="S30" s="165"/>
      <c r="T30" s="166">
        <f t="shared" si="1"/>
        <v>1803662</v>
      </c>
      <c r="U30" s="6"/>
      <c r="V30" s="6"/>
      <c r="W30" s="6"/>
      <c r="X30" s="6"/>
      <c r="Y30" s="6"/>
      <c r="Z30" s="6"/>
      <c r="AA30" s="6"/>
      <c r="AB30" s="6"/>
      <c r="AC30" s="5"/>
    </row>
    <row r="31" spans="2:29" x14ac:dyDescent="0.25">
      <c r="B31" s="34"/>
      <c r="C31" s="22" t="s">
        <v>36</v>
      </c>
      <c r="D31" s="165">
        <v>35676</v>
      </c>
      <c r="E31" s="165">
        <v>83327</v>
      </c>
      <c r="F31" s="165">
        <v>23897</v>
      </c>
      <c r="G31" s="165">
        <v>56278</v>
      </c>
      <c r="H31" s="165">
        <v>200001</v>
      </c>
      <c r="I31" s="165">
        <v>47857</v>
      </c>
      <c r="J31" s="165">
        <v>46111</v>
      </c>
      <c r="K31" s="165">
        <v>169974</v>
      </c>
      <c r="L31" s="165">
        <v>54180</v>
      </c>
      <c r="M31" s="165">
        <v>60459</v>
      </c>
      <c r="N31" s="165">
        <v>7045</v>
      </c>
      <c r="O31" s="165">
        <v>16434</v>
      </c>
      <c r="P31" s="165">
        <v>964717</v>
      </c>
      <c r="Q31" s="165">
        <v>28360</v>
      </c>
      <c r="R31" s="165">
        <v>22664</v>
      </c>
      <c r="S31" s="165"/>
      <c r="T31" s="166">
        <f t="shared" si="1"/>
        <v>1816980</v>
      </c>
      <c r="U31" s="6"/>
      <c r="V31" s="6"/>
      <c r="W31" s="6"/>
      <c r="X31" s="6"/>
      <c r="Y31" s="6"/>
      <c r="Z31" s="6"/>
      <c r="AA31" s="6"/>
      <c r="AB31" s="6"/>
      <c r="AC31" s="5"/>
    </row>
    <row r="32" spans="2:29" ht="13" thickBot="1" x14ac:dyDescent="0.3">
      <c r="B32" s="35"/>
      <c r="C32" s="27" t="s">
        <v>37</v>
      </c>
      <c r="D32" s="161">
        <v>35773</v>
      </c>
      <c r="E32" s="161">
        <v>84090</v>
      </c>
      <c r="F32" s="161">
        <v>23784</v>
      </c>
      <c r="G32" s="161">
        <v>56199</v>
      </c>
      <c r="H32" s="161">
        <v>199962</v>
      </c>
      <c r="I32" s="161">
        <v>47685</v>
      </c>
      <c r="J32" s="161">
        <v>46114</v>
      </c>
      <c r="K32" s="161">
        <v>169530</v>
      </c>
      <c r="L32" s="161">
        <v>55177</v>
      </c>
      <c r="M32" s="161">
        <v>60910</v>
      </c>
      <c r="N32" s="161">
        <v>7069</v>
      </c>
      <c r="O32" s="161">
        <v>16236</v>
      </c>
      <c r="P32" s="161">
        <v>965878</v>
      </c>
      <c r="Q32" s="161">
        <v>28493</v>
      </c>
      <c r="R32" s="161">
        <v>22664</v>
      </c>
      <c r="S32" s="161"/>
      <c r="T32" s="162">
        <f t="shared" si="1"/>
        <v>1819564</v>
      </c>
      <c r="U32" s="6"/>
      <c r="V32" s="6"/>
      <c r="W32" s="6"/>
      <c r="X32" s="6"/>
      <c r="Y32" s="6"/>
      <c r="Z32" s="6"/>
      <c r="AA32" s="6"/>
      <c r="AB32" s="6"/>
      <c r="AC32" s="5"/>
    </row>
    <row r="33" spans="2:29" x14ac:dyDescent="0.25">
      <c r="B33" s="22">
        <v>2011</v>
      </c>
      <c r="C33" s="22" t="s">
        <v>38</v>
      </c>
      <c r="D33" s="165">
        <v>35691</v>
      </c>
      <c r="E33" s="165">
        <v>83751</v>
      </c>
      <c r="F33" s="165">
        <v>23547</v>
      </c>
      <c r="G33" s="165">
        <v>56580</v>
      </c>
      <c r="H33" s="165">
        <v>199609</v>
      </c>
      <c r="I33" s="165">
        <v>47824</v>
      </c>
      <c r="J33" s="165">
        <v>45900</v>
      </c>
      <c r="K33" s="165">
        <v>170010</v>
      </c>
      <c r="L33" s="165">
        <v>55003</v>
      </c>
      <c r="M33" s="165">
        <v>60990</v>
      </c>
      <c r="N33" s="165">
        <v>6993</v>
      </c>
      <c r="O33" s="165">
        <v>16017</v>
      </c>
      <c r="P33" s="165">
        <v>965970</v>
      </c>
      <c r="Q33" s="165">
        <v>28614</v>
      </c>
      <c r="R33" s="165">
        <v>22647</v>
      </c>
      <c r="S33" s="165"/>
      <c r="T33" s="166">
        <f t="shared" ref="T33:T38" si="2">SUM(D33:R33)</f>
        <v>1819146</v>
      </c>
      <c r="U33" s="6"/>
      <c r="V33" s="6"/>
      <c r="W33" s="6"/>
      <c r="X33" s="6"/>
      <c r="Y33" s="6"/>
      <c r="Z33" s="6"/>
      <c r="AA33" s="6"/>
      <c r="AB33" s="6"/>
      <c r="AC33" s="5"/>
    </row>
    <row r="34" spans="2:29" x14ac:dyDescent="0.25">
      <c r="B34" s="34"/>
      <c r="C34" s="22" t="s">
        <v>39</v>
      </c>
      <c r="D34" s="165">
        <v>35843</v>
      </c>
      <c r="E34" s="165">
        <v>84320</v>
      </c>
      <c r="F34" s="165">
        <v>23559</v>
      </c>
      <c r="G34" s="165">
        <v>56691</v>
      </c>
      <c r="H34" s="165">
        <v>199874</v>
      </c>
      <c r="I34" s="165">
        <v>47808</v>
      </c>
      <c r="J34" s="165">
        <v>46301</v>
      </c>
      <c r="K34" s="165">
        <v>170870</v>
      </c>
      <c r="L34" s="165">
        <v>55020</v>
      </c>
      <c r="M34" s="165">
        <v>60820</v>
      </c>
      <c r="N34" s="165">
        <v>7016</v>
      </c>
      <c r="O34" s="165">
        <v>15941</v>
      </c>
      <c r="P34" s="165">
        <v>968287</v>
      </c>
      <c r="Q34" s="165">
        <v>28575</v>
      </c>
      <c r="R34" s="165">
        <v>22731</v>
      </c>
      <c r="S34" s="165"/>
      <c r="T34" s="166">
        <f t="shared" si="2"/>
        <v>1823656</v>
      </c>
      <c r="U34" s="6"/>
      <c r="V34" s="6"/>
      <c r="W34" s="6"/>
      <c r="X34" s="6"/>
      <c r="Y34" s="6"/>
      <c r="Z34" s="6"/>
      <c r="AA34" s="6"/>
      <c r="AB34" s="6"/>
      <c r="AC34" s="5"/>
    </row>
    <row r="35" spans="2:29" x14ac:dyDescent="0.25">
      <c r="B35" s="34"/>
      <c r="C35" s="22" t="s">
        <v>40</v>
      </c>
      <c r="D35" s="165">
        <v>36169</v>
      </c>
      <c r="E35" s="165">
        <v>85844</v>
      </c>
      <c r="F35" s="165">
        <v>23938</v>
      </c>
      <c r="G35" s="165">
        <v>57508</v>
      </c>
      <c r="H35" s="165">
        <v>204108</v>
      </c>
      <c r="I35" s="165">
        <v>48374</v>
      </c>
      <c r="J35" s="165">
        <v>47800</v>
      </c>
      <c r="K35" s="165">
        <v>174936</v>
      </c>
      <c r="L35" s="165">
        <v>56013</v>
      </c>
      <c r="M35" s="165">
        <v>61879</v>
      </c>
      <c r="N35" s="165">
        <v>7185</v>
      </c>
      <c r="O35" s="165">
        <v>16176</v>
      </c>
      <c r="P35" s="165">
        <v>982446</v>
      </c>
      <c r="Q35" s="165">
        <v>29462</v>
      </c>
      <c r="R35" s="165">
        <v>23216</v>
      </c>
      <c r="S35" s="165"/>
      <c r="T35" s="166">
        <f t="shared" si="2"/>
        <v>1855054</v>
      </c>
      <c r="U35" s="6"/>
      <c r="V35" s="6"/>
      <c r="W35" s="6"/>
      <c r="X35" s="6"/>
      <c r="Y35" s="6"/>
      <c r="Z35" s="6"/>
      <c r="AA35" s="6"/>
      <c r="AB35" s="6"/>
      <c r="AC35" s="5"/>
    </row>
    <row r="36" spans="2:29" x14ac:dyDescent="0.25">
      <c r="B36" s="22"/>
      <c r="C36" s="22" t="s">
        <v>41</v>
      </c>
      <c r="D36" s="165">
        <v>36397</v>
      </c>
      <c r="E36" s="165">
        <v>87101</v>
      </c>
      <c r="F36" s="165">
        <v>24525</v>
      </c>
      <c r="G36" s="165">
        <v>58309</v>
      </c>
      <c r="H36" s="165">
        <v>206342</v>
      </c>
      <c r="I36" s="165">
        <v>48764</v>
      </c>
      <c r="J36" s="165">
        <v>48987</v>
      </c>
      <c r="K36" s="165">
        <v>177851</v>
      </c>
      <c r="L36" s="165">
        <v>56857</v>
      </c>
      <c r="M36" s="165">
        <v>62803</v>
      </c>
      <c r="N36" s="165">
        <v>7256</v>
      </c>
      <c r="O36" s="165">
        <v>16407</v>
      </c>
      <c r="P36" s="165">
        <v>994120</v>
      </c>
      <c r="Q36" s="165">
        <v>30206</v>
      </c>
      <c r="R36" s="165">
        <v>23526</v>
      </c>
      <c r="S36" s="165"/>
      <c r="T36" s="166">
        <f t="shared" si="2"/>
        <v>1879451</v>
      </c>
      <c r="U36" s="6"/>
      <c r="V36" s="6"/>
      <c r="W36" s="6"/>
      <c r="X36" s="6"/>
      <c r="Y36" s="6"/>
      <c r="Z36" s="6"/>
      <c r="AA36" s="6"/>
      <c r="AB36" s="6"/>
      <c r="AC36" s="5"/>
    </row>
    <row r="37" spans="2:29" x14ac:dyDescent="0.25">
      <c r="B37" s="34"/>
      <c r="C37" s="22" t="s">
        <v>42</v>
      </c>
      <c r="D37" s="165">
        <v>36966</v>
      </c>
      <c r="E37" s="165">
        <v>88006</v>
      </c>
      <c r="F37" s="165">
        <v>25503</v>
      </c>
      <c r="G37" s="165">
        <v>58934</v>
      </c>
      <c r="H37" s="165">
        <v>209621</v>
      </c>
      <c r="I37" s="165">
        <v>49510</v>
      </c>
      <c r="J37" s="165">
        <v>50496</v>
      </c>
      <c r="K37" s="165">
        <v>181336</v>
      </c>
      <c r="L37" s="165">
        <v>57956</v>
      </c>
      <c r="M37" s="165">
        <v>63587</v>
      </c>
      <c r="N37" s="165">
        <v>7342</v>
      </c>
      <c r="O37" s="165">
        <v>16770</v>
      </c>
      <c r="P37" s="165">
        <v>1009047</v>
      </c>
      <c r="Q37" s="165">
        <v>30801</v>
      </c>
      <c r="R37" s="165">
        <v>24142</v>
      </c>
      <c r="S37" s="165"/>
      <c r="T37" s="166">
        <f t="shared" si="2"/>
        <v>1910017</v>
      </c>
      <c r="U37" s="6"/>
      <c r="V37" s="6"/>
      <c r="W37" s="6"/>
      <c r="X37" s="6"/>
      <c r="Y37" s="6"/>
      <c r="Z37" s="6"/>
      <c r="AA37" s="6"/>
      <c r="AB37" s="6"/>
      <c r="AC37" s="5"/>
    </row>
    <row r="38" spans="2:29" x14ac:dyDescent="0.25">
      <c r="B38" s="34"/>
      <c r="C38" s="22" t="s">
        <v>43</v>
      </c>
      <c r="D38" s="165">
        <v>37154</v>
      </c>
      <c r="E38" s="165">
        <v>88512</v>
      </c>
      <c r="F38" s="165">
        <v>26313</v>
      </c>
      <c r="G38" s="165">
        <v>59271</v>
      </c>
      <c r="H38" s="165">
        <v>211771</v>
      </c>
      <c r="I38" s="165">
        <v>49911</v>
      </c>
      <c r="J38" s="165">
        <v>51827</v>
      </c>
      <c r="K38" s="165">
        <v>183898</v>
      </c>
      <c r="L38" s="165">
        <v>58991</v>
      </c>
      <c r="M38" s="165">
        <v>64167</v>
      </c>
      <c r="N38" s="165">
        <v>7480</v>
      </c>
      <c r="O38" s="165">
        <v>17372</v>
      </c>
      <c r="P38" s="165">
        <v>1020757</v>
      </c>
      <c r="Q38" s="165">
        <v>30982</v>
      </c>
      <c r="R38" s="165">
        <v>24403</v>
      </c>
      <c r="S38" s="165"/>
      <c r="T38" s="166">
        <f t="shared" si="2"/>
        <v>1932809</v>
      </c>
      <c r="U38" s="6"/>
      <c r="V38" s="6"/>
      <c r="W38" s="6"/>
      <c r="X38" s="6"/>
      <c r="Y38" s="6"/>
      <c r="Z38" s="6"/>
      <c r="AA38" s="6"/>
      <c r="AB38" s="6"/>
      <c r="AC38" s="5"/>
    </row>
    <row r="39" spans="2:29" x14ac:dyDescent="0.25">
      <c r="B39" s="22"/>
      <c r="C39" s="22" t="s">
        <v>32</v>
      </c>
      <c r="D39" s="165">
        <v>37431</v>
      </c>
      <c r="E39" s="165">
        <v>88807</v>
      </c>
      <c r="F39" s="165">
        <v>26880</v>
      </c>
      <c r="G39" s="165">
        <v>60073</v>
      </c>
      <c r="H39" s="165">
        <v>214066</v>
      </c>
      <c r="I39" s="165">
        <v>50391</v>
      </c>
      <c r="J39" s="165">
        <v>53134</v>
      </c>
      <c r="K39" s="165">
        <v>186248</v>
      </c>
      <c r="L39" s="165">
        <v>60017</v>
      </c>
      <c r="M39" s="165">
        <v>65034</v>
      </c>
      <c r="N39" s="165">
        <v>7607</v>
      </c>
      <c r="O39" s="165">
        <v>17635</v>
      </c>
      <c r="P39" s="165">
        <v>1030108</v>
      </c>
      <c r="Q39" s="165">
        <v>31345</v>
      </c>
      <c r="R39" s="165">
        <v>24641</v>
      </c>
      <c r="S39" s="165"/>
      <c r="T39" s="166">
        <f t="shared" ref="T39:T44" si="3">SUM(D39:R39)</f>
        <v>1953417</v>
      </c>
      <c r="U39" s="6"/>
      <c r="V39" s="6"/>
      <c r="W39" s="6"/>
      <c r="X39" s="6"/>
      <c r="Y39" s="6"/>
      <c r="Z39" s="6"/>
      <c r="AA39" s="6"/>
      <c r="AB39" s="6"/>
      <c r="AC39" s="5"/>
    </row>
    <row r="40" spans="2:29" x14ac:dyDescent="0.25">
      <c r="B40" s="34"/>
      <c r="C40" s="22" t="s">
        <v>33</v>
      </c>
      <c r="D40" s="165">
        <v>37529</v>
      </c>
      <c r="E40" s="165">
        <v>89348</v>
      </c>
      <c r="F40" s="165">
        <v>27548</v>
      </c>
      <c r="G40" s="165">
        <v>61014</v>
      </c>
      <c r="H40" s="165">
        <v>215494</v>
      </c>
      <c r="I40" s="165">
        <v>51165</v>
      </c>
      <c r="J40" s="165">
        <v>54803</v>
      </c>
      <c r="K40" s="165">
        <v>189076</v>
      </c>
      <c r="L40" s="165">
        <v>60956</v>
      </c>
      <c r="M40" s="165">
        <v>66089</v>
      </c>
      <c r="N40" s="165">
        <v>7782</v>
      </c>
      <c r="O40" s="165">
        <v>17917</v>
      </c>
      <c r="P40" s="165">
        <v>1042133</v>
      </c>
      <c r="Q40" s="165">
        <v>31933</v>
      </c>
      <c r="R40" s="165">
        <v>24921</v>
      </c>
      <c r="S40" s="165"/>
      <c r="T40" s="166">
        <f t="shared" si="3"/>
        <v>1977708</v>
      </c>
      <c r="U40" s="6"/>
      <c r="V40" s="6"/>
      <c r="W40" s="6"/>
      <c r="X40" s="6"/>
      <c r="Y40" s="6"/>
      <c r="Z40" s="6"/>
      <c r="AA40" s="6"/>
      <c r="AB40" s="6"/>
      <c r="AC40" s="5"/>
    </row>
    <row r="41" spans="2:29" x14ac:dyDescent="0.25">
      <c r="B41" s="34"/>
      <c r="C41" s="22" t="s">
        <v>34</v>
      </c>
      <c r="D41" s="165">
        <v>37536</v>
      </c>
      <c r="E41" s="165">
        <v>89852</v>
      </c>
      <c r="F41" s="165">
        <v>27998</v>
      </c>
      <c r="G41" s="165">
        <v>61541</v>
      </c>
      <c r="H41" s="165">
        <v>216153</v>
      </c>
      <c r="I41" s="165">
        <v>51501</v>
      </c>
      <c r="J41" s="165">
        <v>55732</v>
      </c>
      <c r="K41" s="165">
        <v>190853</v>
      </c>
      <c r="L41" s="165">
        <v>61627</v>
      </c>
      <c r="M41" s="165">
        <v>67266</v>
      </c>
      <c r="N41" s="165">
        <v>7800</v>
      </c>
      <c r="O41" s="165">
        <v>18027</v>
      </c>
      <c r="P41" s="165">
        <v>1049187</v>
      </c>
      <c r="Q41" s="165">
        <v>32605</v>
      </c>
      <c r="R41" s="165">
        <v>25075</v>
      </c>
      <c r="S41" s="165"/>
      <c r="T41" s="166">
        <f t="shared" si="3"/>
        <v>1992753</v>
      </c>
      <c r="U41" s="6"/>
      <c r="V41" s="6"/>
      <c r="W41" s="6"/>
      <c r="X41" s="6"/>
      <c r="Y41" s="6"/>
      <c r="Z41" s="6"/>
      <c r="AA41" s="6"/>
      <c r="AB41" s="6"/>
      <c r="AC41" s="5"/>
    </row>
    <row r="42" spans="2:29" x14ac:dyDescent="0.25">
      <c r="B42" s="22"/>
      <c r="C42" s="22" t="s">
        <v>35</v>
      </c>
      <c r="D42" s="165">
        <v>37560</v>
      </c>
      <c r="E42" s="165">
        <v>90191</v>
      </c>
      <c r="F42" s="165">
        <v>28322</v>
      </c>
      <c r="G42" s="165">
        <v>61895</v>
      </c>
      <c r="H42" s="165">
        <v>216969</v>
      </c>
      <c r="I42" s="165">
        <v>52021</v>
      </c>
      <c r="J42" s="165">
        <v>56691</v>
      </c>
      <c r="K42" s="165">
        <v>191361</v>
      </c>
      <c r="L42" s="165">
        <v>62152</v>
      </c>
      <c r="M42" s="165">
        <v>68349</v>
      </c>
      <c r="N42" s="165">
        <v>7755</v>
      </c>
      <c r="O42" s="165">
        <v>18202</v>
      </c>
      <c r="P42" s="165">
        <v>1055633</v>
      </c>
      <c r="Q42" s="165">
        <v>33064</v>
      </c>
      <c r="R42" s="165">
        <v>25307</v>
      </c>
      <c r="S42" s="165"/>
      <c r="T42" s="166">
        <f t="shared" si="3"/>
        <v>2005472</v>
      </c>
      <c r="U42" s="6"/>
      <c r="V42" s="6"/>
      <c r="W42" s="6"/>
      <c r="X42" s="6"/>
      <c r="Y42" s="6"/>
      <c r="Z42" s="6"/>
      <c r="AA42" s="6"/>
      <c r="AB42" s="6"/>
      <c r="AC42" s="5"/>
    </row>
    <row r="43" spans="2:29" x14ac:dyDescent="0.25">
      <c r="B43" s="34"/>
      <c r="C43" s="22" t="s">
        <v>36</v>
      </c>
      <c r="D43" s="165">
        <v>37804</v>
      </c>
      <c r="E43" s="165">
        <v>90864</v>
      </c>
      <c r="F43" s="165">
        <v>28628</v>
      </c>
      <c r="G43" s="165">
        <v>62326</v>
      </c>
      <c r="H43" s="165">
        <v>218454</v>
      </c>
      <c r="I43" s="165">
        <v>52616</v>
      </c>
      <c r="J43" s="165">
        <v>57613</v>
      </c>
      <c r="K43" s="165">
        <v>194006</v>
      </c>
      <c r="L43" s="165">
        <v>62657</v>
      </c>
      <c r="M43" s="165">
        <v>69193</v>
      </c>
      <c r="N43" s="165">
        <v>7873</v>
      </c>
      <c r="O43" s="165">
        <v>18380</v>
      </c>
      <c r="P43" s="165">
        <v>1061735</v>
      </c>
      <c r="Q43" s="165">
        <v>33500</v>
      </c>
      <c r="R43" s="165">
        <v>25560</v>
      </c>
      <c r="S43" s="165"/>
      <c r="T43" s="166">
        <f t="shared" si="3"/>
        <v>2021209</v>
      </c>
      <c r="U43" s="6"/>
      <c r="V43" s="6"/>
      <c r="W43" s="6"/>
      <c r="X43" s="6"/>
      <c r="Y43" s="6"/>
      <c r="Z43" s="6"/>
      <c r="AA43" s="6"/>
      <c r="AB43" s="6"/>
      <c r="AC43" s="5"/>
    </row>
    <row r="44" spans="2:29" ht="13" thickBot="1" x14ac:dyDescent="0.3">
      <c r="B44" s="35"/>
      <c r="C44" s="27" t="s">
        <v>37</v>
      </c>
      <c r="D44" s="161">
        <v>37748</v>
      </c>
      <c r="E44" s="161">
        <v>91137</v>
      </c>
      <c r="F44" s="161">
        <v>28779</v>
      </c>
      <c r="G44" s="161">
        <v>62113</v>
      </c>
      <c r="H44" s="161">
        <v>219256</v>
      </c>
      <c r="I44" s="161">
        <v>52699</v>
      </c>
      <c r="J44" s="161">
        <v>58145</v>
      </c>
      <c r="K44" s="161">
        <v>195214</v>
      </c>
      <c r="L44" s="161">
        <v>62720</v>
      </c>
      <c r="M44" s="161">
        <v>69776</v>
      </c>
      <c r="N44" s="161">
        <v>7877</v>
      </c>
      <c r="O44" s="161">
        <v>18291</v>
      </c>
      <c r="P44" s="161">
        <v>1061594</v>
      </c>
      <c r="Q44" s="161">
        <v>33765</v>
      </c>
      <c r="R44" s="161">
        <v>25928</v>
      </c>
      <c r="S44" s="161"/>
      <c r="T44" s="162">
        <f t="shared" si="3"/>
        <v>2025042</v>
      </c>
      <c r="U44" s="6"/>
      <c r="V44" s="6"/>
      <c r="W44" s="6"/>
      <c r="X44" s="6"/>
      <c r="Y44" s="6"/>
      <c r="Z44" s="6"/>
      <c r="AA44" s="6"/>
      <c r="AB44" s="6"/>
      <c r="AC44" s="5"/>
    </row>
    <row r="45" spans="2:29" x14ac:dyDescent="0.25">
      <c r="B45" s="21">
        <v>2012</v>
      </c>
      <c r="C45" s="21" t="s">
        <v>38</v>
      </c>
      <c r="D45" s="163">
        <v>37868</v>
      </c>
      <c r="E45" s="163">
        <v>91658</v>
      </c>
      <c r="F45" s="163">
        <v>28226</v>
      </c>
      <c r="G45" s="163">
        <v>62740</v>
      </c>
      <c r="H45" s="163">
        <v>217349</v>
      </c>
      <c r="I45" s="163">
        <v>52671</v>
      </c>
      <c r="J45" s="163">
        <v>57695</v>
      </c>
      <c r="K45" s="163">
        <v>194631</v>
      </c>
      <c r="L45" s="163">
        <v>62197</v>
      </c>
      <c r="M45" s="163">
        <v>70059</v>
      </c>
      <c r="N45" s="163">
        <v>7946</v>
      </c>
      <c r="O45" s="163">
        <v>16915</v>
      </c>
      <c r="P45" s="163">
        <v>1063908</v>
      </c>
      <c r="Q45" s="163">
        <v>33623</v>
      </c>
      <c r="R45" s="163">
        <v>25396</v>
      </c>
      <c r="S45" s="163"/>
      <c r="T45" s="164">
        <f t="shared" ref="T45:T50" si="4">SUM(D45:R45)</f>
        <v>2022882</v>
      </c>
      <c r="U45" s="6"/>
      <c r="V45" s="6"/>
      <c r="W45" s="6"/>
      <c r="X45" s="6"/>
      <c r="Y45" s="6"/>
      <c r="Z45" s="6"/>
      <c r="AA45" s="6"/>
      <c r="AB45" s="6"/>
      <c r="AC45" s="5"/>
    </row>
    <row r="46" spans="2:29" x14ac:dyDescent="0.25">
      <c r="B46" s="34"/>
      <c r="C46" s="22" t="s">
        <v>39</v>
      </c>
      <c r="D46" s="165">
        <v>37977</v>
      </c>
      <c r="E46" s="165">
        <v>92248</v>
      </c>
      <c r="F46" s="165">
        <v>28161</v>
      </c>
      <c r="G46" s="165">
        <v>62336</v>
      </c>
      <c r="H46" s="165">
        <v>218564</v>
      </c>
      <c r="I46" s="165">
        <v>53306</v>
      </c>
      <c r="J46" s="165">
        <v>58767</v>
      </c>
      <c r="K46" s="165">
        <v>195580</v>
      </c>
      <c r="L46" s="165">
        <v>63301</v>
      </c>
      <c r="M46" s="165">
        <v>70499</v>
      </c>
      <c r="N46" s="165">
        <v>7986</v>
      </c>
      <c r="O46" s="165">
        <v>16637</v>
      </c>
      <c r="P46" s="165">
        <v>1064308</v>
      </c>
      <c r="Q46" s="165">
        <v>34028</v>
      </c>
      <c r="R46" s="165">
        <v>25558</v>
      </c>
      <c r="S46" s="165"/>
      <c r="T46" s="166">
        <f t="shared" si="4"/>
        <v>2029256</v>
      </c>
      <c r="U46" s="6"/>
      <c r="V46" s="6"/>
      <c r="W46" s="6"/>
      <c r="X46" s="6"/>
      <c r="Y46" s="6"/>
      <c r="Z46" s="6"/>
      <c r="AA46" s="6"/>
      <c r="AB46" s="6"/>
      <c r="AC46" s="5"/>
    </row>
    <row r="47" spans="2:29" x14ac:dyDescent="0.25">
      <c r="B47" s="34"/>
      <c r="C47" s="22" t="s">
        <v>40</v>
      </c>
      <c r="D47" s="165">
        <v>37682</v>
      </c>
      <c r="E47" s="165">
        <v>91199</v>
      </c>
      <c r="F47" s="165">
        <v>27784</v>
      </c>
      <c r="G47" s="165">
        <v>62351</v>
      </c>
      <c r="H47" s="165">
        <v>217133</v>
      </c>
      <c r="I47" s="165">
        <v>53257</v>
      </c>
      <c r="J47" s="165">
        <v>59059</v>
      </c>
      <c r="K47" s="165">
        <v>195571</v>
      </c>
      <c r="L47" s="165">
        <v>63928</v>
      </c>
      <c r="M47" s="165">
        <v>71610</v>
      </c>
      <c r="N47" s="165">
        <v>8060</v>
      </c>
      <c r="O47" s="165">
        <v>17037</v>
      </c>
      <c r="P47" s="165">
        <v>1066958</v>
      </c>
      <c r="Q47" s="165">
        <v>34583</v>
      </c>
      <c r="R47" s="165">
        <v>25360</v>
      </c>
      <c r="S47" s="165"/>
      <c r="T47" s="166">
        <f t="shared" si="4"/>
        <v>2031572</v>
      </c>
      <c r="U47" s="6"/>
      <c r="V47" s="6"/>
      <c r="W47" s="6"/>
      <c r="X47" s="6"/>
      <c r="Y47" s="6"/>
      <c r="Z47" s="6"/>
      <c r="AA47" s="6"/>
      <c r="AB47" s="6"/>
      <c r="AC47" s="5"/>
    </row>
    <row r="48" spans="2:29" x14ac:dyDescent="0.25">
      <c r="B48" s="22"/>
      <c r="C48" s="22" t="s">
        <v>41</v>
      </c>
      <c r="D48" s="165">
        <v>38267</v>
      </c>
      <c r="E48" s="165">
        <v>93727</v>
      </c>
      <c r="F48" s="165">
        <v>28498</v>
      </c>
      <c r="G48" s="165">
        <v>63472</v>
      </c>
      <c r="H48" s="165">
        <v>223119</v>
      </c>
      <c r="I48" s="165">
        <v>54148</v>
      </c>
      <c r="J48" s="165">
        <v>60944</v>
      </c>
      <c r="K48" s="165">
        <v>199165</v>
      </c>
      <c r="L48" s="165">
        <v>64683</v>
      </c>
      <c r="M48" s="165">
        <v>73040</v>
      </c>
      <c r="N48" s="165">
        <v>8111</v>
      </c>
      <c r="O48" s="165">
        <v>17081</v>
      </c>
      <c r="P48" s="165">
        <v>1084652</v>
      </c>
      <c r="Q48" s="165">
        <v>35053</v>
      </c>
      <c r="R48" s="165">
        <v>26185</v>
      </c>
      <c r="S48" s="165"/>
      <c r="T48" s="166">
        <f t="shared" si="4"/>
        <v>2070145</v>
      </c>
      <c r="U48" s="6"/>
      <c r="V48" s="6"/>
      <c r="W48" s="6"/>
      <c r="X48" s="6"/>
      <c r="Y48" s="6"/>
      <c r="Z48" s="6"/>
      <c r="AA48" s="6"/>
      <c r="AB48" s="6"/>
      <c r="AC48" s="5"/>
    </row>
    <row r="49" spans="2:29" x14ac:dyDescent="0.25">
      <c r="B49" s="34"/>
      <c r="C49" s="22" t="s">
        <v>42</v>
      </c>
      <c r="D49" s="165">
        <v>38668</v>
      </c>
      <c r="E49" s="165">
        <v>94868</v>
      </c>
      <c r="F49" s="165">
        <v>28912</v>
      </c>
      <c r="G49" s="165">
        <v>64427</v>
      </c>
      <c r="H49" s="165">
        <v>226007</v>
      </c>
      <c r="I49" s="165">
        <v>55124</v>
      </c>
      <c r="J49" s="165">
        <v>61579</v>
      </c>
      <c r="K49" s="165">
        <v>201032</v>
      </c>
      <c r="L49" s="165">
        <v>65349</v>
      </c>
      <c r="M49" s="165">
        <v>73796</v>
      </c>
      <c r="N49" s="165">
        <v>8172</v>
      </c>
      <c r="O49" s="165">
        <v>17197</v>
      </c>
      <c r="P49" s="165">
        <v>1098941</v>
      </c>
      <c r="Q49" s="165">
        <v>35187</v>
      </c>
      <c r="R49" s="165">
        <v>26579</v>
      </c>
      <c r="S49" s="165"/>
      <c r="T49" s="166">
        <f t="shared" si="4"/>
        <v>2095838</v>
      </c>
      <c r="U49" s="6"/>
      <c r="V49" s="6"/>
      <c r="W49" s="6"/>
      <c r="X49" s="6"/>
      <c r="Y49" s="6"/>
      <c r="Z49" s="6"/>
      <c r="AA49" s="6"/>
      <c r="AB49" s="6"/>
      <c r="AC49" s="5"/>
    </row>
    <row r="50" spans="2:29" x14ac:dyDescent="0.25">
      <c r="B50" s="34"/>
      <c r="C50" s="22" t="s">
        <v>43</v>
      </c>
      <c r="D50" s="165">
        <v>38597</v>
      </c>
      <c r="E50" s="165">
        <v>94360</v>
      </c>
      <c r="F50" s="165">
        <v>29137</v>
      </c>
      <c r="G50" s="165">
        <v>64041</v>
      </c>
      <c r="H50" s="165">
        <v>226957</v>
      </c>
      <c r="I50" s="165">
        <v>54907</v>
      </c>
      <c r="J50" s="165">
        <v>62499</v>
      </c>
      <c r="K50" s="165">
        <v>201473</v>
      </c>
      <c r="L50" s="165">
        <v>65872</v>
      </c>
      <c r="M50" s="165">
        <v>74354</v>
      </c>
      <c r="N50" s="165">
        <v>8339</v>
      </c>
      <c r="O50" s="165">
        <v>17695</v>
      </c>
      <c r="P50" s="165">
        <v>1097189</v>
      </c>
      <c r="Q50" s="165">
        <v>35448</v>
      </c>
      <c r="R50" s="165">
        <v>26577</v>
      </c>
      <c r="S50" s="165"/>
      <c r="T50" s="166">
        <f t="shared" si="4"/>
        <v>2097445</v>
      </c>
      <c r="U50" s="6"/>
      <c r="V50" s="6"/>
      <c r="W50" s="6"/>
      <c r="X50" s="6"/>
      <c r="Y50" s="6"/>
      <c r="Z50" s="6"/>
      <c r="AA50" s="6"/>
      <c r="AB50" s="6"/>
      <c r="AC50" s="5"/>
    </row>
    <row r="51" spans="2:29" x14ac:dyDescent="0.25">
      <c r="B51" s="34"/>
      <c r="C51" s="22" t="s">
        <v>32</v>
      </c>
      <c r="D51" s="165">
        <v>38992</v>
      </c>
      <c r="E51" s="165">
        <v>95072</v>
      </c>
      <c r="F51" s="165">
        <v>29385</v>
      </c>
      <c r="G51" s="165">
        <v>64688</v>
      </c>
      <c r="H51" s="165">
        <v>229335</v>
      </c>
      <c r="I51" s="165">
        <v>55871</v>
      </c>
      <c r="J51" s="165">
        <v>63561</v>
      </c>
      <c r="K51" s="165">
        <v>205042</v>
      </c>
      <c r="L51" s="165">
        <v>66690</v>
      </c>
      <c r="M51" s="165">
        <v>75293</v>
      </c>
      <c r="N51" s="165">
        <v>8346</v>
      </c>
      <c r="O51" s="165">
        <v>18419</v>
      </c>
      <c r="P51" s="165">
        <v>1110291</v>
      </c>
      <c r="Q51" s="165">
        <v>35758</v>
      </c>
      <c r="R51" s="165">
        <v>26910</v>
      </c>
      <c r="S51" s="165"/>
      <c r="T51" s="166">
        <f t="shared" ref="T51:T59" si="5">SUM(D51:R51)</f>
        <v>2123653</v>
      </c>
      <c r="U51" s="6"/>
      <c r="V51" s="6"/>
      <c r="W51" s="6"/>
      <c r="X51" s="6"/>
      <c r="Y51" s="6"/>
      <c r="Z51" s="6"/>
      <c r="AA51" s="6"/>
      <c r="AB51" s="6"/>
      <c r="AC51" s="5"/>
    </row>
    <row r="52" spans="2:29" x14ac:dyDescent="0.25">
      <c r="B52" s="34"/>
      <c r="C52" s="22" t="s">
        <v>33</v>
      </c>
      <c r="D52" s="165">
        <v>39254</v>
      </c>
      <c r="E52" s="165">
        <v>96373</v>
      </c>
      <c r="F52" s="165">
        <v>29421</v>
      </c>
      <c r="G52" s="165">
        <v>66205</v>
      </c>
      <c r="H52" s="165">
        <v>233637</v>
      </c>
      <c r="I52" s="165">
        <v>56785</v>
      </c>
      <c r="J52" s="165">
        <v>63585</v>
      </c>
      <c r="K52" s="165">
        <v>207262</v>
      </c>
      <c r="L52" s="165">
        <v>67087</v>
      </c>
      <c r="M52" s="165">
        <v>75561</v>
      </c>
      <c r="N52" s="165">
        <v>8471</v>
      </c>
      <c r="O52" s="165">
        <v>19675</v>
      </c>
      <c r="P52" s="165">
        <v>1126424</v>
      </c>
      <c r="Q52" s="165">
        <v>35943</v>
      </c>
      <c r="R52" s="165">
        <v>27158</v>
      </c>
      <c r="S52" s="165"/>
      <c r="T52" s="166">
        <f t="shared" si="5"/>
        <v>2152841</v>
      </c>
      <c r="U52" s="6"/>
      <c r="V52" s="6"/>
      <c r="W52" s="6"/>
      <c r="X52" s="6"/>
      <c r="Y52" s="6"/>
      <c r="Z52" s="6"/>
      <c r="AA52" s="6"/>
      <c r="AB52" s="6"/>
      <c r="AC52" s="5"/>
    </row>
    <row r="53" spans="2:29" x14ac:dyDescent="0.25">
      <c r="B53" s="22"/>
      <c r="C53" s="22" t="s">
        <v>34</v>
      </c>
      <c r="D53" s="165">
        <v>39333</v>
      </c>
      <c r="E53" s="165">
        <v>96332</v>
      </c>
      <c r="F53" s="165">
        <v>29475</v>
      </c>
      <c r="G53" s="165">
        <v>66279</v>
      </c>
      <c r="H53" s="165">
        <v>234689</v>
      </c>
      <c r="I53" s="165">
        <v>57241</v>
      </c>
      <c r="J53" s="165">
        <v>63813</v>
      </c>
      <c r="K53" s="165">
        <v>207761</v>
      </c>
      <c r="L53" s="165">
        <v>67258</v>
      </c>
      <c r="M53" s="165">
        <v>75856</v>
      </c>
      <c r="N53" s="165">
        <v>8479</v>
      </c>
      <c r="O53" s="165">
        <v>19636</v>
      </c>
      <c r="P53" s="165">
        <v>1128833</v>
      </c>
      <c r="Q53" s="165">
        <v>36153</v>
      </c>
      <c r="R53" s="165">
        <v>27068</v>
      </c>
      <c r="S53" s="165"/>
      <c r="T53" s="166">
        <f t="shared" si="5"/>
        <v>2158206</v>
      </c>
      <c r="U53" s="6"/>
      <c r="V53" s="6"/>
      <c r="W53" s="6"/>
      <c r="X53" s="6"/>
      <c r="Y53" s="6"/>
      <c r="Z53" s="6"/>
      <c r="AA53" s="6"/>
      <c r="AB53" s="6"/>
      <c r="AC53" s="5"/>
    </row>
    <row r="54" spans="2:29" x14ac:dyDescent="0.25">
      <c r="B54" s="22"/>
      <c r="C54" s="22" t="s">
        <v>35</v>
      </c>
      <c r="D54" s="165">
        <v>39788</v>
      </c>
      <c r="E54" s="165">
        <v>97395</v>
      </c>
      <c r="F54" s="165">
        <v>29952</v>
      </c>
      <c r="G54" s="165">
        <v>66579</v>
      </c>
      <c r="H54" s="165">
        <v>237239</v>
      </c>
      <c r="I54" s="165">
        <v>58070</v>
      </c>
      <c r="J54" s="165">
        <v>65296</v>
      </c>
      <c r="K54" s="165">
        <v>209163</v>
      </c>
      <c r="L54" s="165">
        <v>67667</v>
      </c>
      <c r="M54" s="165">
        <v>76619</v>
      </c>
      <c r="N54" s="165">
        <v>8556</v>
      </c>
      <c r="O54" s="165">
        <v>21445</v>
      </c>
      <c r="P54" s="165">
        <v>1135604</v>
      </c>
      <c r="Q54" s="165">
        <v>36456</v>
      </c>
      <c r="R54" s="165">
        <v>27455</v>
      </c>
      <c r="S54" s="165"/>
      <c r="T54" s="166">
        <f t="shared" si="5"/>
        <v>2177284</v>
      </c>
      <c r="U54" s="6"/>
      <c r="V54" s="6"/>
      <c r="W54" s="6"/>
      <c r="X54" s="6"/>
      <c r="Y54" s="6"/>
      <c r="Z54" s="6"/>
      <c r="AA54" s="6"/>
      <c r="AB54" s="6"/>
      <c r="AC54" s="5"/>
    </row>
    <row r="55" spans="2:29" x14ac:dyDescent="0.25">
      <c r="B55" s="34"/>
      <c r="C55" s="22" t="s">
        <v>36</v>
      </c>
      <c r="D55" s="165">
        <v>40033</v>
      </c>
      <c r="E55" s="165">
        <v>97858</v>
      </c>
      <c r="F55" s="165">
        <v>30141</v>
      </c>
      <c r="G55" s="165">
        <v>66994</v>
      </c>
      <c r="H55" s="165">
        <v>238613</v>
      </c>
      <c r="I55" s="165">
        <v>58647</v>
      </c>
      <c r="J55" s="165">
        <v>65681</v>
      </c>
      <c r="K55" s="165">
        <v>210240</v>
      </c>
      <c r="L55" s="165">
        <v>67845</v>
      </c>
      <c r="M55" s="165">
        <v>76986</v>
      </c>
      <c r="N55" s="165">
        <v>8585</v>
      </c>
      <c r="O55" s="165">
        <v>21586</v>
      </c>
      <c r="P55" s="165">
        <v>1140238</v>
      </c>
      <c r="Q55" s="165">
        <v>36699</v>
      </c>
      <c r="R55" s="165">
        <v>27498</v>
      </c>
      <c r="S55" s="165"/>
      <c r="T55" s="166">
        <f t="shared" si="5"/>
        <v>2187644</v>
      </c>
      <c r="U55" s="6"/>
      <c r="V55" s="6"/>
      <c r="W55" s="6"/>
      <c r="X55" s="6"/>
      <c r="Y55" s="6"/>
      <c r="Z55" s="6"/>
      <c r="AA55" s="6"/>
      <c r="AB55" s="6"/>
      <c r="AC55" s="5"/>
    </row>
    <row r="56" spans="2:29" ht="13" thickBot="1" x14ac:dyDescent="0.3">
      <c r="B56" s="35"/>
      <c r="C56" s="27" t="s">
        <v>37</v>
      </c>
      <c r="D56" s="161">
        <v>40171</v>
      </c>
      <c r="E56" s="161">
        <v>97804</v>
      </c>
      <c r="F56" s="161">
        <v>30108</v>
      </c>
      <c r="G56" s="161">
        <v>67177</v>
      </c>
      <c r="H56" s="161">
        <v>237624</v>
      </c>
      <c r="I56" s="161">
        <v>58789</v>
      </c>
      <c r="J56" s="161">
        <v>65565</v>
      </c>
      <c r="K56" s="161">
        <v>210433</v>
      </c>
      <c r="L56" s="161">
        <v>67621</v>
      </c>
      <c r="M56" s="161">
        <v>77202</v>
      </c>
      <c r="N56" s="161">
        <v>8663</v>
      </c>
      <c r="O56" s="161">
        <v>21623</v>
      </c>
      <c r="P56" s="161">
        <v>1139079</v>
      </c>
      <c r="Q56" s="161">
        <v>36780</v>
      </c>
      <c r="R56" s="161">
        <v>27534</v>
      </c>
      <c r="S56" s="161"/>
      <c r="T56" s="162">
        <f t="shared" si="5"/>
        <v>2186173</v>
      </c>
      <c r="U56" s="6"/>
      <c r="V56" s="6"/>
      <c r="W56" s="6"/>
      <c r="X56" s="6"/>
      <c r="Y56" s="6"/>
      <c r="Z56" s="6"/>
      <c r="AA56" s="6"/>
      <c r="AB56" s="6"/>
      <c r="AC56" s="5"/>
    </row>
    <row r="57" spans="2:29" x14ac:dyDescent="0.25">
      <c r="B57" s="21">
        <v>2013</v>
      </c>
      <c r="C57" s="21" t="s">
        <v>38</v>
      </c>
      <c r="D57" s="163">
        <v>40244</v>
      </c>
      <c r="E57" s="163">
        <v>97801</v>
      </c>
      <c r="F57" s="163">
        <v>30144</v>
      </c>
      <c r="G57" s="163">
        <v>67481</v>
      </c>
      <c r="H57" s="163">
        <v>238256</v>
      </c>
      <c r="I57" s="163">
        <v>59646</v>
      </c>
      <c r="J57" s="163">
        <v>65399</v>
      </c>
      <c r="K57" s="163">
        <v>210708</v>
      </c>
      <c r="L57" s="163">
        <v>67813</v>
      </c>
      <c r="M57" s="163">
        <v>77426</v>
      </c>
      <c r="N57" s="163">
        <v>8623</v>
      </c>
      <c r="O57" s="163">
        <v>21487</v>
      </c>
      <c r="P57" s="163">
        <v>1140482</v>
      </c>
      <c r="Q57" s="163">
        <v>36984</v>
      </c>
      <c r="R57" s="163">
        <v>27497</v>
      </c>
      <c r="S57" s="163"/>
      <c r="T57" s="164">
        <f t="shared" si="5"/>
        <v>2189991</v>
      </c>
      <c r="U57" s="6"/>
      <c r="V57" s="6"/>
      <c r="W57" s="6"/>
      <c r="X57" s="6"/>
      <c r="Y57" s="6"/>
      <c r="Z57" s="6"/>
      <c r="AA57" s="6"/>
      <c r="AB57" s="6"/>
      <c r="AC57" s="5"/>
    </row>
    <row r="58" spans="2:29" x14ac:dyDescent="0.25">
      <c r="B58" s="34"/>
      <c r="C58" s="22" t="s">
        <v>39</v>
      </c>
      <c r="D58" s="165">
        <v>40369</v>
      </c>
      <c r="E58" s="165">
        <v>97751</v>
      </c>
      <c r="F58" s="165">
        <v>30047</v>
      </c>
      <c r="G58" s="165">
        <v>67695</v>
      </c>
      <c r="H58" s="165">
        <v>238604</v>
      </c>
      <c r="I58" s="165">
        <v>60031</v>
      </c>
      <c r="J58" s="165">
        <v>65006</v>
      </c>
      <c r="K58" s="165">
        <v>212234</v>
      </c>
      <c r="L58" s="165">
        <v>68004</v>
      </c>
      <c r="M58" s="165">
        <v>77931</v>
      </c>
      <c r="N58" s="165">
        <v>8775</v>
      </c>
      <c r="O58" s="165">
        <v>21491</v>
      </c>
      <c r="P58" s="165">
        <v>1142213</v>
      </c>
      <c r="Q58" s="165">
        <v>37146</v>
      </c>
      <c r="R58" s="165">
        <v>27645</v>
      </c>
      <c r="S58" s="165"/>
      <c r="T58" s="166">
        <f t="shared" si="5"/>
        <v>2194942</v>
      </c>
      <c r="U58" s="6"/>
      <c r="V58" s="6"/>
      <c r="W58" s="6"/>
      <c r="X58" s="6"/>
      <c r="Y58" s="6"/>
      <c r="Z58" s="6"/>
      <c r="AA58" s="6"/>
      <c r="AB58" s="6"/>
      <c r="AC58" s="5"/>
    </row>
    <row r="59" spans="2:29" x14ac:dyDescent="0.25">
      <c r="B59" s="34"/>
      <c r="C59" s="22" t="s">
        <v>40</v>
      </c>
      <c r="D59" s="165">
        <v>41603</v>
      </c>
      <c r="E59" s="165">
        <v>99652</v>
      </c>
      <c r="F59" s="165">
        <v>32043</v>
      </c>
      <c r="G59" s="165">
        <v>70209</v>
      </c>
      <c r="H59" s="165">
        <v>247891</v>
      </c>
      <c r="I59" s="165">
        <v>60800</v>
      </c>
      <c r="J59" s="165">
        <v>68412</v>
      </c>
      <c r="K59" s="165">
        <v>216751</v>
      </c>
      <c r="L59" s="165">
        <v>70727</v>
      </c>
      <c r="M59" s="165">
        <v>79409</v>
      </c>
      <c r="N59" s="165">
        <v>8879</v>
      </c>
      <c r="O59" s="165">
        <v>25415</v>
      </c>
      <c r="P59" s="165">
        <v>1147646</v>
      </c>
      <c r="Q59" s="165">
        <v>38314</v>
      </c>
      <c r="R59" s="165">
        <v>28054</v>
      </c>
      <c r="S59" s="165"/>
      <c r="T59" s="166">
        <f t="shared" si="5"/>
        <v>2235805</v>
      </c>
      <c r="U59" s="6"/>
      <c r="V59" s="6"/>
      <c r="W59" s="6"/>
      <c r="X59" s="6"/>
      <c r="Y59" s="6"/>
      <c r="Z59" s="6"/>
      <c r="AA59" s="6"/>
      <c r="AB59" s="6"/>
      <c r="AC59" s="5"/>
    </row>
    <row r="60" spans="2:29" x14ac:dyDescent="0.25">
      <c r="B60" s="22"/>
      <c r="C60" s="22" t="s">
        <v>41</v>
      </c>
      <c r="D60" s="165">
        <v>41556</v>
      </c>
      <c r="E60" s="165">
        <v>99810</v>
      </c>
      <c r="F60" s="165">
        <v>31756</v>
      </c>
      <c r="G60" s="165">
        <v>69763</v>
      </c>
      <c r="H60" s="165">
        <v>247265</v>
      </c>
      <c r="I60" s="165">
        <v>60458</v>
      </c>
      <c r="J60" s="165">
        <v>68634</v>
      </c>
      <c r="K60" s="165">
        <v>217167</v>
      </c>
      <c r="L60" s="165">
        <v>70341</v>
      </c>
      <c r="M60" s="165">
        <v>80268</v>
      </c>
      <c r="N60" s="165">
        <v>9052</v>
      </c>
      <c r="O60" s="165">
        <v>25297</v>
      </c>
      <c r="P60" s="165">
        <v>1136826</v>
      </c>
      <c r="Q60" s="165">
        <v>38782</v>
      </c>
      <c r="R60" s="165">
        <v>28162</v>
      </c>
      <c r="S60" s="165"/>
      <c r="T60" s="166">
        <f t="shared" ref="T60:T71" si="6">SUM(D60:R60)</f>
        <v>2225137</v>
      </c>
      <c r="U60" s="6"/>
      <c r="V60" s="6"/>
      <c r="W60" s="6"/>
      <c r="X60" s="6"/>
      <c r="Y60" s="6"/>
      <c r="Z60" s="6"/>
      <c r="AA60" s="6"/>
      <c r="AB60" s="6"/>
      <c r="AC60" s="5"/>
    </row>
    <row r="61" spans="2:29" x14ac:dyDescent="0.25">
      <c r="B61" s="34"/>
      <c r="C61" s="22" t="s">
        <v>42</v>
      </c>
      <c r="D61" s="165">
        <v>41821</v>
      </c>
      <c r="E61" s="165">
        <v>100522</v>
      </c>
      <c r="F61" s="165">
        <v>31768</v>
      </c>
      <c r="G61" s="165">
        <v>70462</v>
      </c>
      <c r="H61" s="165">
        <v>249029</v>
      </c>
      <c r="I61" s="165">
        <v>60457</v>
      </c>
      <c r="J61" s="165">
        <v>68318</v>
      </c>
      <c r="K61" s="165">
        <v>219258</v>
      </c>
      <c r="L61" s="165">
        <v>71010</v>
      </c>
      <c r="M61" s="165">
        <v>80954</v>
      </c>
      <c r="N61" s="165">
        <v>9188</v>
      </c>
      <c r="O61" s="165">
        <v>24622</v>
      </c>
      <c r="P61" s="165">
        <v>1149445</v>
      </c>
      <c r="Q61" s="165">
        <v>39341</v>
      </c>
      <c r="R61" s="165">
        <v>28332</v>
      </c>
      <c r="S61" s="165"/>
      <c r="T61" s="166">
        <f t="shared" si="6"/>
        <v>2244527</v>
      </c>
      <c r="U61" s="6"/>
      <c r="V61" s="6"/>
      <c r="W61" s="6"/>
      <c r="X61" s="6"/>
      <c r="Y61" s="6"/>
      <c r="Z61" s="6"/>
      <c r="AA61" s="6"/>
      <c r="AB61" s="6"/>
      <c r="AC61" s="5"/>
    </row>
    <row r="62" spans="2:29" x14ac:dyDescent="0.25">
      <c r="B62" s="34"/>
      <c r="C62" s="22" t="s">
        <v>43</v>
      </c>
      <c r="D62" s="165">
        <v>42229</v>
      </c>
      <c r="E62" s="165">
        <v>101013</v>
      </c>
      <c r="F62" s="165">
        <v>32255</v>
      </c>
      <c r="G62" s="165">
        <v>70143</v>
      </c>
      <c r="H62" s="165">
        <v>251160</v>
      </c>
      <c r="I62" s="165">
        <v>61004</v>
      </c>
      <c r="J62" s="165">
        <v>69609</v>
      </c>
      <c r="K62" s="165">
        <v>222264</v>
      </c>
      <c r="L62" s="165">
        <v>71679</v>
      </c>
      <c r="M62" s="165">
        <v>81863</v>
      </c>
      <c r="N62" s="165">
        <v>9289</v>
      </c>
      <c r="O62" s="165">
        <v>25005</v>
      </c>
      <c r="P62" s="165">
        <v>1154410</v>
      </c>
      <c r="Q62" s="165">
        <v>39877</v>
      </c>
      <c r="R62" s="165">
        <v>28643</v>
      </c>
      <c r="S62" s="165"/>
      <c r="T62" s="166">
        <f t="shared" si="6"/>
        <v>2260443</v>
      </c>
      <c r="U62" s="6"/>
      <c r="V62" s="6"/>
      <c r="W62" s="6"/>
      <c r="X62" s="6"/>
      <c r="Y62" s="6"/>
      <c r="Z62" s="6"/>
      <c r="AA62" s="6"/>
      <c r="AB62" s="6"/>
      <c r="AC62" s="5"/>
    </row>
    <row r="63" spans="2:29" x14ac:dyDescent="0.25">
      <c r="B63" s="22"/>
      <c r="C63" s="22" t="s">
        <v>32</v>
      </c>
      <c r="D63" s="165">
        <v>42794</v>
      </c>
      <c r="E63" s="165">
        <v>101963</v>
      </c>
      <c r="F63" s="165">
        <v>32631</v>
      </c>
      <c r="G63" s="165">
        <v>70752</v>
      </c>
      <c r="H63" s="165">
        <v>253783</v>
      </c>
      <c r="I63" s="165">
        <v>61911</v>
      </c>
      <c r="J63" s="165">
        <v>69890</v>
      </c>
      <c r="K63" s="165">
        <v>224617</v>
      </c>
      <c r="L63" s="165">
        <v>72108</v>
      </c>
      <c r="M63" s="165">
        <v>82076</v>
      </c>
      <c r="N63" s="165">
        <v>9452</v>
      </c>
      <c r="O63" s="165">
        <v>24915</v>
      </c>
      <c r="P63" s="165">
        <v>1167833</v>
      </c>
      <c r="Q63" s="165">
        <v>39978</v>
      </c>
      <c r="R63" s="165">
        <v>29016</v>
      </c>
      <c r="S63" s="165"/>
      <c r="T63" s="166">
        <f t="shared" si="6"/>
        <v>2283719</v>
      </c>
      <c r="U63" s="6"/>
      <c r="V63" s="6"/>
      <c r="W63" s="6"/>
      <c r="X63" s="6"/>
      <c r="Y63" s="6"/>
      <c r="Z63" s="6"/>
      <c r="AA63" s="6"/>
      <c r="AB63" s="6"/>
      <c r="AC63" s="5"/>
    </row>
    <row r="64" spans="2:29" x14ac:dyDescent="0.25">
      <c r="B64" s="34"/>
      <c r="C64" s="22" t="s">
        <v>33</v>
      </c>
      <c r="D64" s="165">
        <v>42874</v>
      </c>
      <c r="E64" s="165">
        <v>102466</v>
      </c>
      <c r="F64" s="165">
        <v>32652</v>
      </c>
      <c r="G64" s="165">
        <v>70204</v>
      </c>
      <c r="H64" s="165">
        <v>253983</v>
      </c>
      <c r="I64" s="165">
        <v>61710</v>
      </c>
      <c r="J64" s="165">
        <v>69662</v>
      </c>
      <c r="K64" s="165">
        <v>225203</v>
      </c>
      <c r="L64" s="165">
        <v>72532</v>
      </c>
      <c r="M64" s="165">
        <v>82669</v>
      </c>
      <c r="N64" s="165">
        <v>9559</v>
      </c>
      <c r="O64" s="165">
        <v>24343</v>
      </c>
      <c r="P64" s="165">
        <v>1167859</v>
      </c>
      <c r="Q64" s="165">
        <v>40223</v>
      </c>
      <c r="R64" s="165">
        <v>29098</v>
      </c>
      <c r="S64" s="165"/>
      <c r="T64" s="166">
        <f t="shared" si="6"/>
        <v>2285037</v>
      </c>
      <c r="U64" s="6"/>
      <c r="V64" s="6"/>
      <c r="W64" s="6"/>
      <c r="X64" s="6"/>
      <c r="Y64" s="6"/>
      <c r="Z64" s="6"/>
      <c r="AA64" s="6"/>
      <c r="AB64" s="6"/>
      <c r="AC64" s="5"/>
    </row>
    <row r="65" spans="2:29" x14ac:dyDescent="0.25">
      <c r="B65" s="34"/>
      <c r="C65" s="22" t="s">
        <v>34</v>
      </c>
      <c r="D65" s="165">
        <v>43061</v>
      </c>
      <c r="E65" s="165">
        <v>102776</v>
      </c>
      <c r="F65" s="165">
        <v>32569</v>
      </c>
      <c r="G65" s="165">
        <v>70587</v>
      </c>
      <c r="H65" s="165">
        <v>254425</v>
      </c>
      <c r="I65" s="165">
        <v>61790</v>
      </c>
      <c r="J65" s="165">
        <v>69703</v>
      </c>
      <c r="K65" s="165">
        <v>225253</v>
      </c>
      <c r="L65" s="165">
        <v>72676</v>
      </c>
      <c r="M65" s="165">
        <v>82841</v>
      </c>
      <c r="N65" s="165">
        <v>9631</v>
      </c>
      <c r="O65" s="165">
        <v>24659</v>
      </c>
      <c r="P65" s="165">
        <v>1169110</v>
      </c>
      <c r="Q65" s="165">
        <v>40356</v>
      </c>
      <c r="R65" s="165">
        <v>29239</v>
      </c>
      <c r="S65" s="165"/>
      <c r="T65" s="166">
        <f t="shared" si="6"/>
        <v>2288676</v>
      </c>
      <c r="U65" s="6"/>
      <c r="V65" s="6"/>
      <c r="W65" s="6"/>
      <c r="X65" s="6"/>
      <c r="Y65" s="6"/>
      <c r="Z65" s="6"/>
      <c r="AA65" s="6"/>
      <c r="AB65" s="6"/>
      <c r="AC65" s="5"/>
    </row>
    <row r="66" spans="2:29" x14ac:dyDescent="0.25">
      <c r="B66" s="22"/>
      <c r="C66" s="22" t="s">
        <v>35</v>
      </c>
      <c r="D66" s="165">
        <v>43952</v>
      </c>
      <c r="E66" s="165">
        <v>104123</v>
      </c>
      <c r="F66" s="165">
        <v>33264</v>
      </c>
      <c r="G66" s="165">
        <v>71463</v>
      </c>
      <c r="H66" s="165">
        <v>257018</v>
      </c>
      <c r="I66" s="165">
        <v>62430</v>
      </c>
      <c r="J66" s="165">
        <v>70735</v>
      </c>
      <c r="K66" s="165">
        <v>227553</v>
      </c>
      <c r="L66" s="165">
        <v>73511</v>
      </c>
      <c r="M66" s="165">
        <v>83936</v>
      </c>
      <c r="N66" s="165">
        <v>9730</v>
      </c>
      <c r="O66" s="165">
        <v>25501</v>
      </c>
      <c r="P66" s="165">
        <v>1180618</v>
      </c>
      <c r="Q66" s="165">
        <v>40845</v>
      </c>
      <c r="R66" s="165">
        <v>29730</v>
      </c>
      <c r="S66" s="165"/>
      <c r="T66" s="166">
        <f t="shared" si="6"/>
        <v>2314409</v>
      </c>
      <c r="U66" s="6"/>
      <c r="V66" s="6"/>
      <c r="W66" s="6"/>
      <c r="X66" s="6"/>
      <c r="Y66" s="6"/>
      <c r="Z66" s="6"/>
      <c r="AA66" s="6"/>
      <c r="AB66" s="6"/>
      <c r="AC66" s="5"/>
    </row>
    <row r="67" spans="2:29" x14ac:dyDescent="0.25">
      <c r="B67" s="34"/>
      <c r="C67" s="22" t="s">
        <v>36</v>
      </c>
      <c r="D67" s="165">
        <v>43273</v>
      </c>
      <c r="E67" s="165">
        <v>104516</v>
      </c>
      <c r="F67" s="165">
        <v>33316</v>
      </c>
      <c r="G67" s="165">
        <v>71772</v>
      </c>
      <c r="H67" s="165">
        <v>255823</v>
      </c>
      <c r="I67" s="165">
        <v>62111</v>
      </c>
      <c r="J67" s="165">
        <v>70557</v>
      </c>
      <c r="K67" s="165">
        <v>227055</v>
      </c>
      <c r="L67" s="165">
        <v>73226</v>
      </c>
      <c r="M67" s="165">
        <v>84141</v>
      </c>
      <c r="N67" s="165">
        <v>9818</v>
      </c>
      <c r="O67" s="165">
        <v>25554</v>
      </c>
      <c r="P67" s="165">
        <v>1181774</v>
      </c>
      <c r="Q67" s="165">
        <v>40956</v>
      </c>
      <c r="R67" s="165">
        <v>29726</v>
      </c>
      <c r="S67" s="165"/>
      <c r="T67" s="166">
        <f t="shared" si="6"/>
        <v>2313618</v>
      </c>
      <c r="U67" s="6"/>
      <c r="V67" s="6"/>
      <c r="W67" s="6"/>
      <c r="X67" s="6"/>
      <c r="Y67" s="6"/>
      <c r="Z67" s="6"/>
      <c r="AA67" s="6"/>
      <c r="AB67" s="6"/>
      <c r="AC67" s="5"/>
    </row>
    <row r="68" spans="2:29" ht="13" thickBot="1" x14ac:dyDescent="0.3">
      <c r="B68" s="35"/>
      <c r="C68" s="27" t="s">
        <v>37</v>
      </c>
      <c r="D68" s="161">
        <v>42645</v>
      </c>
      <c r="E68" s="161">
        <v>104007</v>
      </c>
      <c r="F68" s="161">
        <v>33232</v>
      </c>
      <c r="G68" s="161">
        <v>72271</v>
      </c>
      <c r="H68" s="161">
        <v>254908</v>
      </c>
      <c r="I68" s="161">
        <v>61828</v>
      </c>
      <c r="J68" s="161">
        <v>69736</v>
      </c>
      <c r="K68" s="161">
        <v>226493</v>
      </c>
      <c r="L68" s="161">
        <v>75135</v>
      </c>
      <c r="M68" s="161">
        <v>84126</v>
      </c>
      <c r="N68" s="161">
        <v>9923</v>
      </c>
      <c r="O68" s="161">
        <v>25224</v>
      </c>
      <c r="P68" s="161">
        <v>1179399</v>
      </c>
      <c r="Q68" s="161">
        <v>40941</v>
      </c>
      <c r="R68" s="161">
        <v>29704</v>
      </c>
      <c r="S68" s="161"/>
      <c r="T68" s="162">
        <f t="shared" si="6"/>
        <v>2309572</v>
      </c>
      <c r="U68" s="6"/>
      <c r="V68" s="6"/>
      <c r="W68" s="6"/>
      <c r="X68" s="6"/>
      <c r="Y68" s="6"/>
      <c r="Z68" s="6"/>
      <c r="AA68" s="6"/>
      <c r="AB68" s="6"/>
      <c r="AC68" s="5"/>
    </row>
    <row r="69" spans="2:29" x14ac:dyDescent="0.25">
      <c r="B69" s="21">
        <v>2014</v>
      </c>
      <c r="C69" s="21" t="s">
        <v>38</v>
      </c>
      <c r="D69" s="163">
        <v>42831</v>
      </c>
      <c r="E69" s="163">
        <v>104232</v>
      </c>
      <c r="F69" s="163">
        <v>33201</v>
      </c>
      <c r="G69" s="163">
        <v>72538</v>
      </c>
      <c r="H69" s="163">
        <v>254866</v>
      </c>
      <c r="I69" s="163">
        <v>62025</v>
      </c>
      <c r="J69" s="163">
        <v>69715</v>
      </c>
      <c r="K69" s="163">
        <v>226647</v>
      </c>
      <c r="L69" s="163">
        <v>74915</v>
      </c>
      <c r="M69" s="163">
        <v>84390</v>
      </c>
      <c r="N69" s="163">
        <v>9982</v>
      </c>
      <c r="O69" s="163">
        <v>25192</v>
      </c>
      <c r="P69" s="163">
        <v>1176885</v>
      </c>
      <c r="Q69" s="163">
        <v>41138</v>
      </c>
      <c r="R69" s="163">
        <v>29795</v>
      </c>
      <c r="S69" s="163"/>
      <c r="T69" s="164">
        <f t="shared" si="6"/>
        <v>2308352</v>
      </c>
      <c r="U69" s="6"/>
      <c r="V69" s="6"/>
      <c r="W69" s="6"/>
      <c r="X69" s="6"/>
      <c r="Y69" s="6"/>
      <c r="Z69" s="6"/>
      <c r="AA69" s="6"/>
      <c r="AB69" s="6"/>
      <c r="AC69" s="5"/>
    </row>
    <row r="70" spans="2:29" x14ac:dyDescent="0.25">
      <c r="B70" s="34"/>
      <c r="C70" s="22" t="s">
        <v>39</v>
      </c>
      <c r="D70" s="165">
        <v>42280</v>
      </c>
      <c r="E70" s="165">
        <v>103398</v>
      </c>
      <c r="F70" s="165">
        <v>32664</v>
      </c>
      <c r="G70" s="165">
        <v>71641</v>
      </c>
      <c r="H70" s="165">
        <v>253137</v>
      </c>
      <c r="I70" s="165">
        <v>61571</v>
      </c>
      <c r="J70" s="165">
        <v>69099</v>
      </c>
      <c r="K70" s="165">
        <v>225742</v>
      </c>
      <c r="L70" s="165">
        <v>74096</v>
      </c>
      <c r="M70" s="165">
        <v>84622</v>
      </c>
      <c r="N70" s="165">
        <v>10103</v>
      </c>
      <c r="O70" s="165">
        <v>24903</v>
      </c>
      <c r="P70" s="165">
        <v>1163846</v>
      </c>
      <c r="Q70" s="165">
        <v>41261</v>
      </c>
      <c r="R70" s="165">
        <v>29452</v>
      </c>
      <c r="S70" s="165"/>
      <c r="T70" s="166">
        <f t="shared" si="6"/>
        <v>2287815</v>
      </c>
      <c r="U70" s="6"/>
      <c r="V70" s="6"/>
      <c r="W70" s="6"/>
      <c r="X70" s="6"/>
      <c r="Y70" s="6"/>
      <c r="Z70" s="6"/>
      <c r="AA70" s="6"/>
      <c r="AB70" s="6"/>
      <c r="AC70" s="5"/>
    </row>
    <row r="71" spans="2:29" x14ac:dyDescent="0.25">
      <c r="B71" s="34"/>
      <c r="C71" s="22" t="s">
        <v>40</v>
      </c>
      <c r="D71" s="165">
        <v>43700</v>
      </c>
      <c r="E71" s="165">
        <v>106137</v>
      </c>
      <c r="F71" s="165">
        <v>33595</v>
      </c>
      <c r="G71" s="165">
        <v>74176</v>
      </c>
      <c r="H71" s="165">
        <v>261456</v>
      </c>
      <c r="I71" s="165">
        <v>63391</v>
      </c>
      <c r="J71" s="165">
        <v>70970</v>
      </c>
      <c r="K71" s="165">
        <v>232387</v>
      </c>
      <c r="L71" s="165">
        <v>76362</v>
      </c>
      <c r="M71" s="165">
        <v>86307</v>
      </c>
      <c r="N71" s="165">
        <v>10341</v>
      </c>
      <c r="O71" s="165">
        <v>25893</v>
      </c>
      <c r="P71" s="165">
        <v>1195683</v>
      </c>
      <c r="Q71" s="165">
        <v>42207</v>
      </c>
      <c r="R71" s="165">
        <v>30270</v>
      </c>
      <c r="S71" s="165"/>
      <c r="T71" s="166">
        <f t="shared" si="6"/>
        <v>2352875</v>
      </c>
      <c r="U71" s="6"/>
      <c r="V71" s="6"/>
      <c r="W71" s="6"/>
      <c r="X71" s="6"/>
      <c r="Y71" s="6"/>
      <c r="Z71" s="6"/>
      <c r="AA71" s="6"/>
      <c r="AB71" s="6"/>
      <c r="AC71" s="5"/>
    </row>
    <row r="72" spans="2:29" x14ac:dyDescent="0.25">
      <c r="B72" s="22"/>
      <c r="C72" s="22" t="s">
        <v>41</v>
      </c>
      <c r="D72" s="165">
        <v>43325</v>
      </c>
      <c r="E72" s="165">
        <v>106846</v>
      </c>
      <c r="F72" s="165">
        <v>33861</v>
      </c>
      <c r="G72" s="165">
        <v>75164</v>
      </c>
      <c r="H72" s="165">
        <v>263659</v>
      </c>
      <c r="I72" s="165">
        <v>63781</v>
      </c>
      <c r="J72" s="165">
        <v>71588</v>
      </c>
      <c r="K72" s="165">
        <v>235553</v>
      </c>
      <c r="L72" s="165">
        <v>77077</v>
      </c>
      <c r="M72" s="165">
        <v>86956</v>
      </c>
      <c r="N72" s="165">
        <v>10510</v>
      </c>
      <c r="O72" s="165">
        <v>26324</v>
      </c>
      <c r="P72" s="165">
        <v>1208037</v>
      </c>
      <c r="Q72" s="165">
        <v>42513</v>
      </c>
      <c r="R72" s="165">
        <v>30478</v>
      </c>
      <c r="S72" s="165"/>
      <c r="T72" s="166">
        <f>SUM(D72:R72)</f>
        <v>2375672</v>
      </c>
      <c r="U72" s="6"/>
      <c r="V72" s="6"/>
      <c r="W72" s="6"/>
      <c r="X72" s="6"/>
      <c r="Y72" s="6"/>
      <c r="Z72" s="6"/>
      <c r="AA72" s="6"/>
      <c r="AB72" s="6"/>
      <c r="AC72" s="5"/>
    </row>
    <row r="73" spans="2:29" x14ac:dyDescent="0.25">
      <c r="B73" s="34"/>
      <c r="C73" s="22" t="s">
        <v>42</v>
      </c>
      <c r="D73" s="165">
        <v>43499</v>
      </c>
      <c r="E73" s="165">
        <v>106473</v>
      </c>
      <c r="F73" s="165">
        <v>33964</v>
      </c>
      <c r="G73" s="165">
        <v>75435</v>
      </c>
      <c r="H73" s="165">
        <v>265837</v>
      </c>
      <c r="I73" s="165">
        <v>64453</v>
      </c>
      <c r="J73" s="165">
        <v>72238</v>
      </c>
      <c r="K73" s="165">
        <v>237753</v>
      </c>
      <c r="L73" s="165">
        <v>77412</v>
      </c>
      <c r="M73" s="165">
        <v>87749</v>
      </c>
      <c r="N73" s="165">
        <v>10696</v>
      </c>
      <c r="O73" s="165">
        <v>27294</v>
      </c>
      <c r="P73" s="165">
        <v>1214850</v>
      </c>
      <c r="Q73" s="165">
        <v>42772</v>
      </c>
      <c r="R73" s="165">
        <v>30608</v>
      </c>
      <c r="S73" s="165"/>
      <c r="T73" s="166">
        <f>SUM(D73:R73)</f>
        <v>2391033</v>
      </c>
      <c r="U73" s="6"/>
      <c r="V73" s="6"/>
      <c r="W73" s="6"/>
      <c r="X73" s="6"/>
      <c r="Y73" s="6"/>
      <c r="Z73" s="6"/>
      <c r="AA73" s="6"/>
      <c r="AB73" s="6"/>
      <c r="AC73" s="5"/>
    </row>
    <row r="74" spans="2:29" x14ac:dyDescent="0.25">
      <c r="B74" s="34"/>
      <c r="C74" s="22" t="s">
        <v>43</v>
      </c>
      <c r="D74" s="165">
        <v>44588</v>
      </c>
      <c r="E74" s="165">
        <v>107861</v>
      </c>
      <c r="F74" s="165">
        <v>34557</v>
      </c>
      <c r="G74" s="165">
        <v>76685</v>
      </c>
      <c r="H74" s="165">
        <v>270186</v>
      </c>
      <c r="I74" s="165">
        <v>65639</v>
      </c>
      <c r="J74" s="165">
        <v>73258</v>
      </c>
      <c r="K74" s="165">
        <v>241762</v>
      </c>
      <c r="L74" s="165">
        <v>78658</v>
      </c>
      <c r="M74" s="165">
        <v>88811</v>
      </c>
      <c r="N74" s="165">
        <v>10876</v>
      </c>
      <c r="O74" s="165">
        <v>27687</v>
      </c>
      <c r="P74" s="165">
        <v>1233520</v>
      </c>
      <c r="Q74" s="165">
        <v>43282</v>
      </c>
      <c r="R74" s="165">
        <v>31222</v>
      </c>
      <c r="S74" s="165"/>
      <c r="T74" s="166">
        <f>SUM(D74:R74)</f>
        <v>2428592</v>
      </c>
      <c r="U74" s="6"/>
      <c r="V74" s="6"/>
      <c r="W74" s="6"/>
      <c r="X74" s="6"/>
      <c r="Y74" s="6"/>
      <c r="Z74" s="6"/>
      <c r="AA74" s="6"/>
      <c r="AB74" s="6"/>
      <c r="AC74" s="5"/>
    </row>
    <row r="75" spans="2:29" x14ac:dyDescent="0.25">
      <c r="B75" s="22"/>
      <c r="C75" s="22" t="s">
        <v>32</v>
      </c>
      <c r="D75" s="165">
        <v>45006</v>
      </c>
      <c r="E75" s="165">
        <v>111075</v>
      </c>
      <c r="F75" s="165">
        <v>34775</v>
      </c>
      <c r="G75" s="165">
        <v>77520</v>
      </c>
      <c r="H75" s="165">
        <v>272659</v>
      </c>
      <c r="I75" s="165">
        <v>66273</v>
      </c>
      <c r="J75" s="165">
        <v>73921</v>
      </c>
      <c r="K75" s="165">
        <v>244100</v>
      </c>
      <c r="L75" s="165">
        <v>79487</v>
      </c>
      <c r="M75" s="165">
        <v>90179</v>
      </c>
      <c r="N75" s="165">
        <v>11093</v>
      </c>
      <c r="O75" s="165">
        <v>27873</v>
      </c>
      <c r="P75" s="165">
        <v>1238599</v>
      </c>
      <c r="Q75" s="165">
        <v>43860</v>
      </c>
      <c r="R75" s="165">
        <v>31513</v>
      </c>
      <c r="S75" s="165"/>
      <c r="T75" s="166">
        <f t="shared" ref="T75:T83" si="7">SUM(D75:R75)</f>
        <v>2447933</v>
      </c>
      <c r="U75" s="6"/>
      <c r="V75" s="6"/>
      <c r="W75" s="6"/>
      <c r="X75" s="6"/>
      <c r="Y75" s="6"/>
      <c r="Z75" s="6"/>
      <c r="AA75" s="6"/>
      <c r="AB75" s="6"/>
      <c r="AC75" s="5"/>
    </row>
    <row r="76" spans="2:29" x14ac:dyDescent="0.25">
      <c r="B76" s="34"/>
      <c r="C76" s="22" t="s">
        <v>33</v>
      </c>
      <c r="D76" s="165">
        <v>45309</v>
      </c>
      <c r="E76" s="165">
        <v>112063</v>
      </c>
      <c r="F76" s="165">
        <v>35062</v>
      </c>
      <c r="G76" s="165">
        <v>78485</v>
      </c>
      <c r="H76" s="165">
        <v>275172</v>
      </c>
      <c r="I76" s="165">
        <v>67171</v>
      </c>
      <c r="J76" s="165">
        <v>74669</v>
      </c>
      <c r="K76" s="165">
        <v>246772</v>
      </c>
      <c r="L76" s="165">
        <v>80271</v>
      </c>
      <c r="M76" s="165">
        <v>91372</v>
      </c>
      <c r="N76" s="165">
        <v>11263</v>
      </c>
      <c r="O76" s="165">
        <v>28229</v>
      </c>
      <c r="P76" s="165">
        <v>1247314</v>
      </c>
      <c r="Q76" s="165">
        <v>44389</v>
      </c>
      <c r="R76" s="165">
        <v>31773</v>
      </c>
      <c r="S76" s="165"/>
      <c r="T76" s="166">
        <f t="shared" si="7"/>
        <v>2469314</v>
      </c>
      <c r="U76" s="6"/>
      <c r="V76" s="6"/>
      <c r="W76" s="6"/>
      <c r="X76" s="6"/>
      <c r="Y76" s="6"/>
      <c r="Z76" s="6"/>
      <c r="AA76" s="6"/>
      <c r="AB76" s="6"/>
      <c r="AC76" s="5"/>
    </row>
    <row r="77" spans="2:29" x14ac:dyDescent="0.25">
      <c r="B77" s="34"/>
      <c r="C77" s="22" t="s">
        <v>34</v>
      </c>
      <c r="D77" s="165">
        <v>46170</v>
      </c>
      <c r="E77" s="165">
        <v>112550</v>
      </c>
      <c r="F77" s="165">
        <v>35272</v>
      </c>
      <c r="G77" s="165">
        <v>79186</v>
      </c>
      <c r="H77" s="165">
        <v>276602</v>
      </c>
      <c r="I77" s="165">
        <v>67268</v>
      </c>
      <c r="J77" s="165">
        <v>75020</v>
      </c>
      <c r="K77" s="165">
        <v>248681</v>
      </c>
      <c r="L77" s="165">
        <v>80699</v>
      </c>
      <c r="M77" s="165">
        <v>91900</v>
      </c>
      <c r="N77" s="165">
        <v>11351</v>
      </c>
      <c r="O77" s="165">
        <v>28558</v>
      </c>
      <c r="P77" s="165">
        <v>1252926</v>
      </c>
      <c r="Q77" s="165">
        <v>44771</v>
      </c>
      <c r="R77" s="165">
        <v>32042</v>
      </c>
      <c r="S77" s="165"/>
      <c r="T77" s="166">
        <f t="shared" si="7"/>
        <v>2482996</v>
      </c>
      <c r="U77" s="6"/>
      <c r="V77" s="6"/>
      <c r="W77" s="6"/>
      <c r="X77" s="6"/>
      <c r="Y77" s="6"/>
      <c r="Z77" s="6"/>
      <c r="AA77" s="6"/>
      <c r="AB77" s="6"/>
      <c r="AC77" s="5"/>
    </row>
    <row r="78" spans="2:29" x14ac:dyDescent="0.25">
      <c r="B78" s="22"/>
      <c r="C78" s="22" t="s">
        <v>35</v>
      </c>
      <c r="D78" s="165">
        <v>46585</v>
      </c>
      <c r="E78" s="165">
        <v>113542</v>
      </c>
      <c r="F78" s="165">
        <v>35725</v>
      </c>
      <c r="G78" s="165">
        <v>80060</v>
      </c>
      <c r="H78" s="165">
        <v>278385</v>
      </c>
      <c r="I78" s="165">
        <v>68100</v>
      </c>
      <c r="J78" s="165">
        <v>75935</v>
      </c>
      <c r="K78" s="165">
        <v>251253</v>
      </c>
      <c r="L78" s="165">
        <v>78918</v>
      </c>
      <c r="M78" s="165">
        <v>92722</v>
      </c>
      <c r="N78" s="165">
        <v>11492</v>
      </c>
      <c r="O78" s="165">
        <v>28946</v>
      </c>
      <c r="P78" s="165">
        <v>1257149</v>
      </c>
      <c r="Q78" s="165">
        <v>45115</v>
      </c>
      <c r="R78" s="165">
        <v>32370</v>
      </c>
      <c r="S78" s="165"/>
      <c r="T78" s="166">
        <f t="shared" si="7"/>
        <v>2496297</v>
      </c>
      <c r="U78" s="6"/>
      <c r="V78" s="6"/>
      <c r="W78" s="6"/>
      <c r="X78" s="6"/>
      <c r="Y78" s="6"/>
      <c r="Z78" s="6"/>
      <c r="AA78" s="6"/>
      <c r="AB78" s="6"/>
      <c r="AC78" s="5"/>
    </row>
    <row r="79" spans="2:29" x14ac:dyDescent="0.25">
      <c r="B79" s="34"/>
      <c r="C79" s="22" t="s">
        <v>36</v>
      </c>
      <c r="D79" s="165">
        <v>47311</v>
      </c>
      <c r="E79" s="165">
        <v>114206</v>
      </c>
      <c r="F79" s="165">
        <v>35842</v>
      </c>
      <c r="G79" s="165">
        <v>80611</v>
      </c>
      <c r="H79" s="165">
        <v>279252</v>
      </c>
      <c r="I79" s="165">
        <v>68002</v>
      </c>
      <c r="J79" s="165">
        <v>75995</v>
      </c>
      <c r="K79" s="165">
        <v>252323</v>
      </c>
      <c r="L79" s="165">
        <v>79087</v>
      </c>
      <c r="M79" s="165">
        <v>93443</v>
      </c>
      <c r="N79" s="165">
        <v>11581</v>
      </c>
      <c r="O79" s="165">
        <v>28920</v>
      </c>
      <c r="P79" s="165">
        <v>1259075</v>
      </c>
      <c r="Q79" s="165">
        <v>45539</v>
      </c>
      <c r="R79" s="165">
        <v>32575</v>
      </c>
      <c r="S79" s="165"/>
      <c r="T79" s="166">
        <f t="shared" si="7"/>
        <v>2503762</v>
      </c>
      <c r="U79" s="6"/>
      <c r="V79" s="6"/>
      <c r="W79" s="6"/>
      <c r="X79" s="6"/>
      <c r="Y79" s="6"/>
      <c r="Z79" s="6"/>
      <c r="AA79" s="6"/>
      <c r="AB79" s="6"/>
      <c r="AC79" s="5"/>
    </row>
    <row r="80" spans="2:29" ht="13" thickBot="1" x14ac:dyDescent="0.3">
      <c r="B80" s="35"/>
      <c r="C80" s="27" t="s">
        <v>37</v>
      </c>
      <c r="D80" s="161">
        <v>47435</v>
      </c>
      <c r="E80" s="161">
        <v>113380</v>
      </c>
      <c r="F80" s="161">
        <v>35927</v>
      </c>
      <c r="G80" s="161">
        <v>80961</v>
      </c>
      <c r="H80" s="161">
        <v>278850</v>
      </c>
      <c r="I80" s="161">
        <v>67927</v>
      </c>
      <c r="J80" s="161">
        <v>75983</v>
      </c>
      <c r="K80" s="161">
        <v>252643</v>
      </c>
      <c r="L80" s="161">
        <v>79125</v>
      </c>
      <c r="M80" s="161">
        <v>93755</v>
      </c>
      <c r="N80" s="161">
        <v>11617</v>
      </c>
      <c r="O80" s="161">
        <v>28933</v>
      </c>
      <c r="P80" s="161">
        <v>1256430</v>
      </c>
      <c r="Q80" s="161">
        <v>45748</v>
      </c>
      <c r="R80" s="161">
        <v>32642</v>
      </c>
      <c r="S80" s="161"/>
      <c r="T80" s="162">
        <f t="shared" si="7"/>
        <v>2501356</v>
      </c>
      <c r="U80" s="6"/>
      <c r="V80" s="6"/>
      <c r="W80" s="6"/>
      <c r="X80" s="6"/>
      <c r="Y80" s="6"/>
      <c r="Z80" s="6"/>
      <c r="AA80" s="6"/>
      <c r="AB80" s="6"/>
      <c r="AC80" s="5"/>
    </row>
    <row r="81" spans="2:29" x14ac:dyDescent="0.25">
      <c r="B81" s="21">
        <v>2015</v>
      </c>
      <c r="C81" s="21" t="s">
        <v>38</v>
      </c>
      <c r="D81" s="163">
        <v>47874</v>
      </c>
      <c r="E81" s="163">
        <v>114792</v>
      </c>
      <c r="F81" s="163">
        <v>36111</v>
      </c>
      <c r="G81" s="163">
        <v>81797</v>
      </c>
      <c r="H81" s="163">
        <v>280262</v>
      </c>
      <c r="I81" s="163">
        <v>68191</v>
      </c>
      <c r="J81" s="163">
        <v>76170</v>
      </c>
      <c r="K81" s="163">
        <v>253669</v>
      </c>
      <c r="L81" s="163">
        <v>78997</v>
      </c>
      <c r="M81" s="163">
        <v>94491</v>
      </c>
      <c r="N81" s="163">
        <v>11758</v>
      </c>
      <c r="O81" s="163">
        <v>29246</v>
      </c>
      <c r="P81" s="163">
        <v>1257533</v>
      </c>
      <c r="Q81" s="163">
        <v>45979</v>
      </c>
      <c r="R81" s="163">
        <v>32881</v>
      </c>
      <c r="S81" s="163"/>
      <c r="T81" s="164">
        <f t="shared" si="7"/>
        <v>2509751</v>
      </c>
      <c r="U81" s="6"/>
      <c r="V81" s="6"/>
      <c r="W81" s="6"/>
      <c r="X81" s="6"/>
      <c r="Y81" s="6"/>
      <c r="Z81" s="6"/>
      <c r="AA81" s="6"/>
      <c r="AB81" s="6"/>
      <c r="AC81" s="5"/>
    </row>
    <row r="82" spans="2:29" x14ac:dyDescent="0.25">
      <c r="B82" s="34"/>
      <c r="C82" s="22" t="s">
        <v>39</v>
      </c>
      <c r="D82" s="165">
        <v>48011</v>
      </c>
      <c r="E82" s="165">
        <v>114969</v>
      </c>
      <c r="F82" s="165">
        <v>35935</v>
      </c>
      <c r="G82" s="165">
        <v>81693</v>
      </c>
      <c r="H82" s="165">
        <v>281189</v>
      </c>
      <c r="I82" s="165">
        <v>68174</v>
      </c>
      <c r="J82" s="165">
        <v>75927</v>
      </c>
      <c r="K82" s="165">
        <v>254131</v>
      </c>
      <c r="L82" s="165">
        <v>78703</v>
      </c>
      <c r="M82" s="165">
        <v>95053</v>
      </c>
      <c r="N82" s="165">
        <v>11891</v>
      </c>
      <c r="O82" s="165">
        <v>28912</v>
      </c>
      <c r="P82" s="165">
        <v>1256233</v>
      </c>
      <c r="Q82" s="165">
        <v>46217</v>
      </c>
      <c r="R82" s="165">
        <v>32952</v>
      </c>
      <c r="S82" s="165"/>
      <c r="T82" s="166">
        <f t="shared" si="7"/>
        <v>2509990</v>
      </c>
      <c r="U82" s="6"/>
      <c r="V82" s="6"/>
      <c r="W82" s="6"/>
      <c r="X82" s="6"/>
      <c r="Y82" s="6"/>
      <c r="Z82" s="6"/>
      <c r="AA82" s="6"/>
      <c r="AB82" s="6"/>
      <c r="AC82" s="5"/>
    </row>
    <row r="83" spans="2:29" x14ac:dyDescent="0.25">
      <c r="B83" s="34"/>
      <c r="C83" s="22" t="s">
        <v>40</v>
      </c>
      <c r="D83" s="165">
        <v>48943</v>
      </c>
      <c r="E83" s="165">
        <v>116354</v>
      </c>
      <c r="F83" s="165">
        <v>36437</v>
      </c>
      <c r="G83" s="165">
        <v>83544</v>
      </c>
      <c r="H83" s="165">
        <v>286652</v>
      </c>
      <c r="I83" s="165">
        <v>69396</v>
      </c>
      <c r="J83" s="165">
        <v>77762</v>
      </c>
      <c r="K83" s="165">
        <v>260292</v>
      </c>
      <c r="L83" s="165">
        <v>80660</v>
      </c>
      <c r="M83" s="165">
        <v>97165</v>
      </c>
      <c r="N83" s="165">
        <v>12204</v>
      </c>
      <c r="O83" s="165">
        <v>29666</v>
      </c>
      <c r="P83" s="165">
        <v>1277027</v>
      </c>
      <c r="Q83" s="165">
        <v>47262</v>
      </c>
      <c r="R83" s="165">
        <v>33550</v>
      </c>
      <c r="S83" s="165"/>
      <c r="T83" s="166">
        <f t="shared" si="7"/>
        <v>2556914</v>
      </c>
      <c r="U83" s="6"/>
      <c r="V83" s="6"/>
      <c r="W83" s="6"/>
      <c r="X83" s="6"/>
      <c r="Y83" s="6"/>
      <c r="Z83" s="6"/>
      <c r="AA83" s="6"/>
      <c r="AB83" s="6"/>
      <c r="AC83" s="5"/>
    </row>
    <row r="84" spans="2:29" x14ac:dyDescent="0.25">
      <c r="B84" s="22"/>
      <c r="C84" s="22" t="s">
        <v>41</v>
      </c>
      <c r="D84" s="165">
        <v>49566</v>
      </c>
      <c r="E84" s="165">
        <v>117145</v>
      </c>
      <c r="F84" s="165">
        <v>34691</v>
      </c>
      <c r="G84" s="165">
        <v>85030</v>
      </c>
      <c r="H84" s="165">
        <v>289803</v>
      </c>
      <c r="I84" s="165">
        <v>70831</v>
      </c>
      <c r="J84" s="165">
        <v>79622</v>
      </c>
      <c r="K84" s="165">
        <v>265279</v>
      </c>
      <c r="L84" s="165">
        <v>81628</v>
      </c>
      <c r="M84" s="165">
        <v>98330</v>
      </c>
      <c r="N84" s="165">
        <v>12560</v>
      </c>
      <c r="O84" s="165">
        <v>30420</v>
      </c>
      <c r="P84" s="165">
        <v>1292438</v>
      </c>
      <c r="Q84" s="165">
        <v>47855</v>
      </c>
      <c r="R84" s="165">
        <v>33978</v>
      </c>
      <c r="S84" s="165"/>
      <c r="T84" s="166">
        <f t="shared" ref="T84:T95" si="8">SUM(D84:R84)</f>
        <v>2589176</v>
      </c>
      <c r="U84" s="6"/>
      <c r="V84" s="6"/>
      <c r="W84" s="6"/>
      <c r="X84" s="6"/>
      <c r="Y84" s="6"/>
      <c r="Z84" s="6"/>
      <c r="AA84" s="6"/>
      <c r="AB84" s="6"/>
      <c r="AC84" s="5"/>
    </row>
    <row r="85" spans="2:29" x14ac:dyDescent="0.25">
      <c r="B85" s="34"/>
      <c r="C85" s="22" t="s">
        <v>42</v>
      </c>
      <c r="D85" s="165">
        <v>49707</v>
      </c>
      <c r="E85" s="165">
        <v>117992</v>
      </c>
      <c r="F85" s="165">
        <v>34688</v>
      </c>
      <c r="G85" s="165">
        <v>86129</v>
      </c>
      <c r="H85" s="165">
        <v>292977</v>
      </c>
      <c r="I85" s="165">
        <v>71519</v>
      </c>
      <c r="J85" s="165">
        <v>80618</v>
      </c>
      <c r="K85" s="165">
        <v>268379</v>
      </c>
      <c r="L85" s="165">
        <v>82593</v>
      </c>
      <c r="M85" s="165">
        <v>99590</v>
      </c>
      <c r="N85" s="165">
        <v>12774</v>
      </c>
      <c r="O85" s="165">
        <v>30873</v>
      </c>
      <c r="P85" s="165">
        <v>1302398</v>
      </c>
      <c r="Q85" s="165">
        <v>48351</v>
      </c>
      <c r="R85" s="165">
        <v>34380</v>
      </c>
      <c r="S85" s="165"/>
      <c r="T85" s="166">
        <f t="shared" si="8"/>
        <v>2612968</v>
      </c>
      <c r="U85" s="6"/>
      <c r="V85" s="6"/>
      <c r="W85" s="6"/>
      <c r="X85" s="6"/>
      <c r="Y85" s="6"/>
      <c r="Z85" s="6"/>
      <c r="AA85" s="6"/>
      <c r="AB85" s="6"/>
      <c r="AC85" s="5"/>
    </row>
    <row r="86" spans="2:29" x14ac:dyDescent="0.25">
      <c r="B86" s="34"/>
      <c r="C86" s="22" t="s">
        <v>43</v>
      </c>
      <c r="D86" s="165">
        <v>49825</v>
      </c>
      <c r="E86" s="165">
        <v>118223</v>
      </c>
      <c r="F86" s="165">
        <v>34721</v>
      </c>
      <c r="G86" s="165">
        <v>86101</v>
      </c>
      <c r="H86" s="165">
        <v>293245</v>
      </c>
      <c r="I86" s="165">
        <v>71474</v>
      </c>
      <c r="J86" s="165">
        <v>80877</v>
      </c>
      <c r="K86" s="165">
        <v>270194</v>
      </c>
      <c r="L86" s="165">
        <v>82409</v>
      </c>
      <c r="M86" s="165">
        <v>100269</v>
      </c>
      <c r="N86" s="165">
        <v>13051</v>
      </c>
      <c r="O86" s="165">
        <v>30816</v>
      </c>
      <c r="P86" s="165">
        <v>1300510</v>
      </c>
      <c r="Q86" s="165">
        <v>48679</v>
      </c>
      <c r="R86" s="165">
        <v>34461</v>
      </c>
      <c r="S86" s="165"/>
      <c r="T86" s="166">
        <f t="shared" si="8"/>
        <v>2614855</v>
      </c>
      <c r="U86" s="6"/>
      <c r="V86" s="6"/>
      <c r="W86" s="6"/>
      <c r="X86" s="6"/>
      <c r="Y86" s="6"/>
      <c r="Z86" s="6"/>
      <c r="AA86" s="6"/>
      <c r="AB86" s="6"/>
      <c r="AC86" s="5"/>
    </row>
    <row r="87" spans="2:29" x14ac:dyDescent="0.25">
      <c r="B87" s="22"/>
      <c r="C87" s="22" t="s">
        <v>32</v>
      </c>
      <c r="D87" s="165">
        <v>50585</v>
      </c>
      <c r="E87" s="165">
        <v>119362</v>
      </c>
      <c r="F87" s="165">
        <v>35465</v>
      </c>
      <c r="G87" s="165">
        <v>87532</v>
      </c>
      <c r="H87" s="165">
        <v>297317</v>
      </c>
      <c r="I87" s="165">
        <v>72946</v>
      </c>
      <c r="J87" s="165">
        <v>82643</v>
      </c>
      <c r="K87" s="165">
        <v>274160</v>
      </c>
      <c r="L87" s="165">
        <v>86695</v>
      </c>
      <c r="M87" s="165">
        <v>101415</v>
      </c>
      <c r="N87" s="165">
        <v>13298</v>
      </c>
      <c r="O87" s="165">
        <v>31580</v>
      </c>
      <c r="P87" s="165">
        <v>1320228</v>
      </c>
      <c r="Q87" s="165">
        <v>49092</v>
      </c>
      <c r="R87" s="165">
        <v>34861</v>
      </c>
      <c r="S87" s="165"/>
      <c r="T87" s="166">
        <f t="shared" si="8"/>
        <v>2657179</v>
      </c>
      <c r="U87" s="6"/>
      <c r="V87" s="6"/>
      <c r="W87" s="6"/>
      <c r="X87" s="6"/>
      <c r="Y87" s="6"/>
      <c r="Z87" s="6"/>
      <c r="AA87" s="6"/>
      <c r="AB87" s="6"/>
      <c r="AC87" s="5"/>
    </row>
    <row r="88" spans="2:29" x14ac:dyDescent="0.25">
      <c r="B88" s="34"/>
      <c r="C88" s="22" t="s">
        <v>33</v>
      </c>
      <c r="D88" s="165">
        <v>50665</v>
      </c>
      <c r="E88" s="165">
        <v>119944</v>
      </c>
      <c r="F88" s="165">
        <v>35275</v>
      </c>
      <c r="G88" s="165">
        <v>88524</v>
      </c>
      <c r="H88" s="165">
        <v>300284</v>
      </c>
      <c r="I88" s="165">
        <v>74016</v>
      </c>
      <c r="J88" s="165">
        <v>84087</v>
      </c>
      <c r="K88" s="165">
        <v>276992</v>
      </c>
      <c r="L88" s="165">
        <v>88012</v>
      </c>
      <c r="M88" s="165">
        <v>102675</v>
      </c>
      <c r="N88" s="165">
        <v>13477</v>
      </c>
      <c r="O88" s="165">
        <v>32136</v>
      </c>
      <c r="P88" s="165">
        <v>1328656</v>
      </c>
      <c r="Q88" s="165">
        <v>49647</v>
      </c>
      <c r="R88" s="165">
        <v>35105</v>
      </c>
      <c r="S88" s="165"/>
      <c r="T88" s="166">
        <f t="shared" si="8"/>
        <v>2679495</v>
      </c>
      <c r="U88" s="6"/>
      <c r="V88" s="6"/>
      <c r="W88" s="6"/>
      <c r="X88" s="6"/>
      <c r="Y88" s="6"/>
      <c r="Z88" s="6"/>
      <c r="AA88" s="6"/>
      <c r="AB88" s="6"/>
      <c r="AC88" s="5"/>
    </row>
    <row r="89" spans="2:29" x14ac:dyDescent="0.25">
      <c r="B89" s="34"/>
      <c r="C89" s="22" t="s">
        <v>34</v>
      </c>
      <c r="D89" s="165">
        <v>51626</v>
      </c>
      <c r="E89" s="165">
        <v>120274</v>
      </c>
      <c r="F89" s="165">
        <v>35708</v>
      </c>
      <c r="G89" s="165">
        <v>89029</v>
      </c>
      <c r="H89" s="165">
        <v>301204</v>
      </c>
      <c r="I89" s="165">
        <v>74474</v>
      </c>
      <c r="J89" s="165">
        <v>84715</v>
      </c>
      <c r="K89" s="165">
        <v>278472</v>
      </c>
      <c r="L89" s="165">
        <v>88992</v>
      </c>
      <c r="M89" s="165">
        <v>103489</v>
      </c>
      <c r="N89" s="165">
        <v>13764</v>
      </c>
      <c r="O89" s="165">
        <v>32387</v>
      </c>
      <c r="P89" s="165">
        <v>1338744</v>
      </c>
      <c r="Q89" s="165">
        <v>50011</v>
      </c>
      <c r="R89" s="165">
        <v>35364</v>
      </c>
      <c r="S89" s="165"/>
      <c r="T89" s="166">
        <f t="shared" si="8"/>
        <v>2698253</v>
      </c>
      <c r="U89" s="6"/>
      <c r="V89" s="6"/>
      <c r="W89" s="6"/>
      <c r="X89" s="6"/>
      <c r="Y89" s="6"/>
      <c r="Z89" s="6"/>
      <c r="AA89" s="6"/>
      <c r="AB89" s="6"/>
      <c r="AC89" s="5"/>
    </row>
    <row r="90" spans="2:29" x14ac:dyDescent="0.25">
      <c r="B90" s="22"/>
      <c r="C90" s="22" t="s">
        <v>35</v>
      </c>
      <c r="D90" s="165">
        <v>52257</v>
      </c>
      <c r="E90" s="165">
        <v>121215</v>
      </c>
      <c r="F90" s="165">
        <v>36587</v>
      </c>
      <c r="G90" s="165">
        <v>89094</v>
      </c>
      <c r="H90" s="165">
        <v>303262</v>
      </c>
      <c r="I90" s="165">
        <v>74827</v>
      </c>
      <c r="J90" s="165">
        <v>85118</v>
      </c>
      <c r="K90" s="165">
        <v>281927</v>
      </c>
      <c r="L90" s="165">
        <v>89544</v>
      </c>
      <c r="M90" s="165">
        <v>104207</v>
      </c>
      <c r="N90" s="165">
        <v>13970</v>
      </c>
      <c r="O90" s="165">
        <v>32699</v>
      </c>
      <c r="P90" s="165">
        <v>1346290</v>
      </c>
      <c r="Q90" s="165">
        <v>50258</v>
      </c>
      <c r="R90" s="165">
        <v>35870</v>
      </c>
      <c r="S90" s="165"/>
      <c r="T90" s="166">
        <f t="shared" si="8"/>
        <v>2717125</v>
      </c>
      <c r="U90" s="6"/>
      <c r="V90" s="6"/>
      <c r="W90" s="6"/>
      <c r="X90" s="6"/>
      <c r="Y90" s="6"/>
      <c r="Z90" s="6"/>
      <c r="AA90" s="6"/>
      <c r="AB90" s="6"/>
      <c r="AC90" s="5"/>
    </row>
    <row r="91" spans="2:29" x14ac:dyDescent="0.25">
      <c r="B91" s="34"/>
      <c r="C91" s="22" t="s">
        <v>36</v>
      </c>
      <c r="D91" s="165">
        <v>52358</v>
      </c>
      <c r="E91" s="165">
        <v>121667</v>
      </c>
      <c r="F91" s="165">
        <v>36899</v>
      </c>
      <c r="G91" s="165">
        <v>89578</v>
      </c>
      <c r="H91" s="165">
        <v>304507</v>
      </c>
      <c r="I91" s="165">
        <v>75597</v>
      </c>
      <c r="J91" s="165">
        <v>85524</v>
      </c>
      <c r="K91" s="165">
        <v>283608</v>
      </c>
      <c r="L91" s="165">
        <v>89906</v>
      </c>
      <c r="M91" s="165">
        <v>104504</v>
      </c>
      <c r="N91" s="165">
        <v>14086</v>
      </c>
      <c r="O91" s="165">
        <v>32817</v>
      </c>
      <c r="P91" s="165">
        <v>1350450</v>
      </c>
      <c r="Q91" s="165">
        <v>50336</v>
      </c>
      <c r="R91" s="165">
        <v>35974</v>
      </c>
      <c r="S91" s="165"/>
      <c r="T91" s="166">
        <f t="shared" si="8"/>
        <v>2727811</v>
      </c>
      <c r="U91" s="6"/>
      <c r="V91" s="6"/>
      <c r="W91" s="6"/>
      <c r="X91" s="6"/>
      <c r="Y91" s="6"/>
      <c r="Z91" s="6"/>
      <c r="AA91" s="6"/>
      <c r="AB91" s="6"/>
      <c r="AC91" s="5"/>
    </row>
    <row r="92" spans="2:29" ht="13" thickBot="1" x14ac:dyDescent="0.3">
      <c r="B92" s="35"/>
      <c r="C92" s="27" t="s">
        <v>37</v>
      </c>
      <c r="D92" s="161">
        <v>52309</v>
      </c>
      <c r="E92" s="161">
        <v>121484</v>
      </c>
      <c r="F92" s="161">
        <v>36966</v>
      </c>
      <c r="G92" s="161">
        <v>89709</v>
      </c>
      <c r="H92" s="161">
        <v>304550</v>
      </c>
      <c r="I92" s="161">
        <v>75436</v>
      </c>
      <c r="J92" s="161">
        <v>86715</v>
      </c>
      <c r="K92" s="161">
        <v>284092</v>
      </c>
      <c r="L92" s="161">
        <v>89999</v>
      </c>
      <c r="M92" s="161">
        <v>104522</v>
      </c>
      <c r="N92" s="161">
        <v>14213</v>
      </c>
      <c r="O92" s="161">
        <v>32817</v>
      </c>
      <c r="P92" s="161">
        <v>1350059</v>
      </c>
      <c r="Q92" s="161">
        <v>50380</v>
      </c>
      <c r="R92" s="161">
        <v>36000</v>
      </c>
      <c r="S92" s="161"/>
      <c r="T92" s="162">
        <f t="shared" si="8"/>
        <v>2729251</v>
      </c>
      <c r="U92" s="6"/>
      <c r="V92" s="6"/>
      <c r="W92" s="6"/>
      <c r="X92" s="6"/>
      <c r="Y92" s="6"/>
      <c r="Z92" s="6"/>
      <c r="AA92" s="6"/>
      <c r="AB92" s="6"/>
      <c r="AC92" s="5"/>
    </row>
    <row r="93" spans="2:29" x14ac:dyDescent="0.25">
      <c r="B93" s="21">
        <v>2016</v>
      </c>
      <c r="C93" s="21" t="s">
        <v>38</v>
      </c>
      <c r="D93" s="163">
        <v>52555</v>
      </c>
      <c r="E93" s="163">
        <v>120015</v>
      </c>
      <c r="F93" s="163">
        <v>37493</v>
      </c>
      <c r="G93" s="163">
        <v>90409</v>
      </c>
      <c r="H93" s="163">
        <v>304902</v>
      </c>
      <c r="I93" s="163">
        <v>75533</v>
      </c>
      <c r="J93" s="163">
        <v>86462</v>
      </c>
      <c r="K93" s="163">
        <v>283620</v>
      </c>
      <c r="L93" s="163">
        <v>89578</v>
      </c>
      <c r="M93" s="163">
        <v>105070</v>
      </c>
      <c r="N93" s="163">
        <v>14318</v>
      </c>
      <c r="O93" s="163">
        <v>32984</v>
      </c>
      <c r="P93" s="163">
        <v>1353950</v>
      </c>
      <c r="Q93" s="163">
        <v>50522</v>
      </c>
      <c r="R93" s="163">
        <v>36186</v>
      </c>
      <c r="S93" s="163"/>
      <c r="T93" s="164">
        <f t="shared" si="8"/>
        <v>2733597</v>
      </c>
      <c r="U93" s="6"/>
      <c r="V93" s="6"/>
      <c r="W93" s="6"/>
      <c r="X93" s="6"/>
      <c r="Y93" s="6"/>
      <c r="Z93" s="6"/>
      <c r="AA93" s="6"/>
      <c r="AB93" s="6"/>
      <c r="AC93" s="5"/>
    </row>
    <row r="94" spans="2:29" x14ac:dyDescent="0.25">
      <c r="B94" s="34"/>
      <c r="C94" s="22" t="s">
        <v>39</v>
      </c>
      <c r="D94" s="165">
        <v>52577</v>
      </c>
      <c r="E94" s="165">
        <v>120311</v>
      </c>
      <c r="F94" s="165">
        <v>37544</v>
      </c>
      <c r="G94" s="165">
        <v>90858</v>
      </c>
      <c r="H94" s="165">
        <v>305950</v>
      </c>
      <c r="I94" s="165">
        <v>75627</v>
      </c>
      <c r="J94" s="165">
        <v>86859</v>
      </c>
      <c r="K94" s="165">
        <v>284769</v>
      </c>
      <c r="L94" s="165">
        <v>90714</v>
      </c>
      <c r="M94" s="165">
        <v>105446</v>
      </c>
      <c r="N94" s="165">
        <v>14422</v>
      </c>
      <c r="O94" s="165">
        <v>33036</v>
      </c>
      <c r="P94" s="165">
        <v>1351651</v>
      </c>
      <c r="Q94" s="165">
        <v>50537</v>
      </c>
      <c r="R94" s="165">
        <v>36263</v>
      </c>
      <c r="S94" s="165"/>
      <c r="T94" s="166">
        <f t="shared" si="8"/>
        <v>2736564</v>
      </c>
      <c r="U94" s="6"/>
      <c r="V94" s="6"/>
      <c r="W94" s="6"/>
      <c r="X94" s="6"/>
      <c r="Y94" s="6"/>
      <c r="Z94" s="6"/>
      <c r="AA94" s="6"/>
      <c r="AB94" s="6"/>
      <c r="AC94" s="5"/>
    </row>
    <row r="95" spans="2:29" x14ac:dyDescent="0.25">
      <c r="B95" s="34"/>
      <c r="C95" s="22" t="s">
        <v>40</v>
      </c>
      <c r="D95" s="165">
        <v>53020</v>
      </c>
      <c r="E95" s="165">
        <v>120893</v>
      </c>
      <c r="F95" s="165">
        <v>38131</v>
      </c>
      <c r="G95" s="165">
        <v>92033</v>
      </c>
      <c r="H95" s="165">
        <v>308095</v>
      </c>
      <c r="I95" s="165">
        <v>76759</v>
      </c>
      <c r="J95" s="165">
        <v>89326</v>
      </c>
      <c r="K95" s="165">
        <v>273020</v>
      </c>
      <c r="L95" s="165">
        <v>85969</v>
      </c>
      <c r="M95" s="165">
        <v>104733</v>
      </c>
      <c r="N95" s="165">
        <v>14640</v>
      </c>
      <c r="O95" s="165">
        <v>33573</v>
      </c>
      <c r="P95" s="165">
        <v>1365104</v>
      </c>
      <c r="Q95" s="165">
        <v>51156</v>
      </c>
      <c r="R95" s="165">
        <v>36535</v>
      </c>
      <c r="S95" s="165"/>
      <c r="T95" s="166">
        <f t="shared" si="8"/>
        <v>2742987</v>
      </c>
      <c r="U95" s="6"/>
      <c r="V95" s="6"/>
      <c r="W95" s="6"/>
      <c r="X95" s="6"/>
      <c r="Y95" s="6"/>
      <c r="Z95" s="6"/>
      <c r="AA95" s="6"/>
      <c r="AB95" s="6"/>
      <c r="AC95" s="5"/>
    </row>
    <row r="96" spans="2:29" x14ac:dyDescent="0.25">
      <c r="B96" s="22"/>
      <c r="C96" s="22" t="s">
        <v>41</v>
      </c>
      <c r="D96" s="165">
        <v>53189</v>
      </c>
      <c r="E96" s="165">
        <v>123258</v>
      </c>
      <c r="F96" s="165">
        <v>38487</v>
      </c>
      <c r="G96" s="165">
        <v>92732</v>
      </c>
      <c r="H96" s="165">
        <v>310555</v>
      </c>
      <c r="I96" s="165">
        <v>77883</v>
      </c>
      <c r="J96" s="165">
        <v>90735</v>
      </c>
      <c r="K96" s="165">
        <v>277223</v>
      </c>
      <c r="L96" s="165">
        <v>87387</v>
      </c>
      <c r="M96" s="165">
        <v>106905</v>
      </c>
      <c r="N96" s="165">
        <v>14870</v>
      </c>
      <c r="O96" s="165">
        <v>33837</v>
      </c>
      <c r="P96" s="165">
        <v>1375702</v>
      </c>
      <c r="Q96" s="165">
        <v>51599</v>
      </c>
      <c r="R96" s="165">
        <v>36750</v>
      </c>
      <c r="S96" s="165"/>
      <c r="T96" s="166">
        <f>SUM(D96:R96)</f>
        <v>2771112</v>
      </c>
      <c r="U96" s="6"/>
      <c r="V96" s="6"/>
      <c r="W96" s="6"/>
      <c r="X96" s="6"/>
      <c r="Y96" s="6"/>
      <c r="Z96" s="6"/>
      <c r="AA96" s="6"/>
      <c r="AB96" s="6"/>
      <c r="AC96" s="5"/>
    </row>
    <row r="97" spans="2:29" x14ac:dyDescent="0.25">
      <c r="B97" s="34"/>
      <c r="C97" s="22" t="s">
        <v>42</v>
      </c>
      <c r="D97" s="165">
        <v>53374</v>
      </c>
      <c r="E97" s="165">
        <v>124426</v>
      </c>
      <c r="F97" s="165">
        <v>39023</v>
      </c>
      <c r="G97" s="165">
        <v>93506</v>
      </c>
      <c r="H97" s="165">
        <v>315108</v>
      </c>
      <c r="I97" s="165">
        <v>78902</v>
      </c>
      <c r="J97" s="165">
        <v>92122</v>
      </c>
      <c r="K97" s="165">
        <v>295636</v>
      </c>
      <c r="L97" s="165">
        <v>94401</v>
      </c>
      <c r="M97" s="165">
        <v>108002</v>
      </c>
      <c r="N97" s="165">
        <v>15059</v>
      </c>
      <c r="O97" s="165">
        <v>34179</v>
      </c>
      <c r="P97" s="165">
        <v>1385048</v>
      </c>
      <c r="Q97" s="165">
        <v>51907</v>
      </c>
      <c r="R97" s="165">
        <v>37106</v>
      </c>
      <c r="S97" s="165"/>
      <c r="T97" s="166">
        <f>SUM(D97:R97)</f>
        <v>2817799</v>
      </c>
      <c r="U97" s="6"/>
      <c r="V97" s="6"/>
      <c r="W97" s="6"/>
      <c r="X97" s="6"/>
      <c r="Y97" s="6"/>
      <c r="Z97" s="6"/>
      <c r="AA97" s="6"/>
      <c r="AB97" s="6"/>
      <c r="AC97" s="5"/>
    </row>
    <row r="98" spans="2:29" x14ac:dyDescent="0.25">
      <c r="B98" s="34"/>
      <c r="C98" s="22" t="s">
        <v>43</v>
      </c>
      <c r="D98" s="165">
        <v>53172</v>
      </c>
      <c r="E98" s="165">
        <v>125260</v>
      </c>
      <c r="F98" s="165">
        <v>39375</v>
      </c>
      <c r="G98" s="165">
        <v>93960</v>
      </c>
      <c r="H98" s="165">
        <v>314494</v>
      </c>
      <c r="I98" s="165">
        <v>79575</v>
      </c>
      <c r="J98" s="165">
        <v>93763</v>
      </c>
      <c r="K98" s="165">
        <v>299185</v>
      </c>
      <c r="L98" s="165">
        <v>95752</v>
      </c>
      <c r="M98" s="165">
        <v>108569</v>
      </c>
      <c r="N98" s="165">
        <v>15192</v>
      </c>
      <c r="O98" s="165">
        <v>34361</v>
      </c>
      <c r="P98" s="165">
        <v>1388647</v>
      </c>
      <c r="Q98" s="165">
        <v>52180</v>
      </c>
      <c r="R98" s="165">
        <v>37058</v>
      </c>
      <c r="S98" s="165"/>
      <c r="T98" s="166">
        <f>SUM(D98:R98)</f>
        <v>2830543</v>
      </c>
      <c r="U98" s="6"/>
      <c r="V98" s="6"/>
      <c r="W98" s="6"/>
      <c r="X98" s="6"/>
      <c r="Y98" s="6"/>
      <c r="Z98" s="6"/>
      <c r="AA98" s="6"/>
      <c r="AB98" s="6"/>
      <c r="AC98" s="5"/>
    </row>
    <row r="99" spans="2:29" x14ac:dyDescent="0.25">
      <c r="B99" s="34"/>
      <c r="C99" s="22" t="s">
        <v>32</v>
      </c>
      <c r="D99" s="165">
        <v>53411</v>
      </c>
      <c r="E99" s="165">
        <v>126208</v>
      </c>
      <c r="F99" s="165">
        <v>39609</v>
      </c>
      <c r="G99" s="165">
        <v>94531</v>
      </c>
      <c r="H99" s="165">
        <v>320902</v>
      </c>
      <c r="I99" s="165">
        <v>80490</v>
      </c>
      <c r="J99" s="165">
        <v>95052</v>
      </c>
      <c r="K99" s="165">
        <v>301285</v>
      </c>
      <c r="L99" s="165">
        <v>96715</v>
      </c>
      <c r="M99" s="165">
        <v>109243</v>
      </c>
      <c r="N99" s="165">
        <v>15335</v>
      </c>
      <c r="O99" s="165">
        <v>34751</v>
      </c>
      <c r="P99" s="165">
        <v>1402403</v>
      </c>
      <c r="Q99" s="165">
        <v>52407</v>
      </c>
      <c r="R99" s="165">
        <v>38013</v>
      </c>
      <c r="S99" s="165"/>
      <c r="T99" s="166">
        <f>SUM(D99:R99)</f>
        <v>2860355</v>
      </c>
      <c r="U99" s="6"/>
      <c r="V99" s="6"/>
      <c r="W99" s="6"/>
      <c r="X99" s="6"/>
      <c r="Y99" s="6"/>
      <c r="Z99" s="6"/>
      <c r="AA99" s="6"/>
      <c r="AB99" s="6"/>
      <c r="AC99" s="5"/>
    </row>
    <row r="100" spans="2:29" x14ac:dyDescent="0.25">
      <c r="B100" s="34"/>
      <c r="C100" s="22" t="s">
        <v>33</v>
      </c>
      <c r="D100" s="165">
        <v>53006</v>
      </c>
      <c r="E100" s="165">
        <v>126567</v>
      </c>
      <c r="F100" s="165">
        <v>39913</v>
      </c>
      <c r="G100" s="165">
        <v>95156</v>
      </c>
      <c r="H100" s="165">
        <v>321966</v>
      </c>
      <c r="I100" s="165">
        <v>78274</v>
      </c>
      <c r="J100" s="165">
        <v>88052</v>
      </c>
      <c r="K100" s="165">
        <v>300483</v>
      </c>
      <c r="L100" s="165">
        <v>97567</v>
      </c>
      <c r="M100" s="165">
        <v>110091</v>
      </c>
      <c r="N100" s="165">
        <v>15521</v>
      </c>
      <c r="O100" s="165">
        <v>32931</v>
      </c>
      <c r="P100" s="165">
        <v>1410017</v>
      </c>
      <c r="Q100" s="165">
        <v>52649</v>
      </c>
      <c r="R100" s="165">
        <v>38657</v>
      </c>
      <c r="S100" s="165"/>
      <c r="T100" s="166">
        <f>SUM(D100:R100)</f>
        <v>2860850</v>
      </c>
      <c r="U100" s="6"/>
      <c r="V100" s="6"/>
      <c r="W100" s="6"/>
      <c r="X100" s="6"/>
      <c r="Y100" s="6"/>
      <c r="Z100" s="6"/>
      <c r="AA100" s="6"/>
      <c r="AB100" s="6"/>
      <c r="AC100" s="5"/>
    </row>
    <row r="101" spans="2:29" x14ac:dyDescent="0.25">
      <c r="B101" s="22"/>
      <c r="C101" s="22" t="s">
        <v>34</v>
      </c>
      <c r="D101" s="165">
        <v>53853</v>
      </c>
      <c r="E101" s="165">
        <v>126920</v>
      </c>
      <c r="F101" s="165">
        <v>40268</v>
      </c>
      <c r="G101" s="165">
        <v>95627</v>
      </c>
      <c r="H101" s="165">
        <v>322482</v>
      </c>
      <c r="I101" s="165">
        <v>81966</v>
      </c>
      <c r="J101" s="165">
        <v>96825</v>
      </c>
      <c r="K101" s="165">
        <v>304739</v>
      </c>
      <c r="L101" s="165">
        <v>98305</v>
      </c>
      <c r="M101" s="165">
        <v>110482</v>
      </c>
      <c r="N101" s="165">
        <v>15548</v>
      </c>
      <c r="O101" s="165">
        <v>35274</v>
      </c>
      <c r="P101" s="165">
        <v>1414864</v>
      </c>
      <c r="Q101" s="165">
        <v>52916</v>
      </c>
      <c r="R101" s="165">
        <v>39027</v>
      </c>
      <c r="S101" s="165"/>
      <c r="T101" s="166">
        <f t="shared" ref="T101:T107" si="9">SUM(D101:R101)</f>
        <v>2889096</v>
      </c>
      <c r="U101" s="6"/>
      <c r="V101" s="6"/>
      <c r="W101" s="6"/>
      <c r="X101" s="6"/>
      <c r="Y101" s="6"/>
      <c r="Z101" s="6"/>
      <c r="AA101" s="6"/>
      <c r="AB101" s="6"/>
      <c r="AC101" s="5"/>
    </row>
    <row r="102" spans="2:29" x14ac:dyDescent="0.25">
      <c r="B102" s="34"/>
      <c r="C102" s="22" t="s">
        <v>35</v>
      </c>
      <c r="D102" s="165">
        <v>54192</v>
      </c>
      <c r="E102" s="165">
        <v>127218</v>
      </c>
      <c r="F102" s="165">
        <v>40491</v>
      </c>
      <c r="G102" s="165">
        <v>95947</v>
      </c>
      <c r="H102" s="165">
        <v>323622</v>
      </c>
      <c r="I102" s="165">
        <v>82746</v>
      </c>
      <c r="J102" s="165">
        <v>97879</v>
      </c>
      <c r="K102" s="165">
        <v>305968</v>
      </c>
      <c r="L102" s="165">
        <v>99102</v>
      </c>
      <c r="M102" s="165">
        <v>110743</v>
      </c>
      <c r="N102" s="165">
        <v>15618</v>
      </c>
      <c r="O102" s="165">
        <v>35588</v>
      </c>
      <c r="P102" s="165">
        <v>1421664</v>
      </c>
      <c r="Q102" s="165">
        <v>53094</v>
      </c>
      <c r="R102" s="165">
        <v>39615</v>
      </c>
      <c r="S102" s="165"/>
      <c r="T102" s="166">
        <f t="shared" si="9"/>
        <v>2903487</v>
      </c>
      <c r="U102" s="6"/>
      <c r="V102" s="6"/>
      <c r="W102" s="6"/>
      <c r="X102" s="6"/>
      <c r="Y102" s="6"/>
      <c r="Z102" s="6"/>
      <c r="AA102" s="6"/>
      <c r="AB102" s="6"/>
      <c r="AC102" s="5"/>
    </row>
    <row r="103" spans="2:29" x14ac:dyDescent="0.25">
      <c r="B103" s="22"/>
      <c r="C103" s="22" t="s">
        <v>36</v>
      </c>
      <c r="D103" s="165">
        <v>54204</v>
      </c>
      <c r="E103" s="165">
        <v>127202</v>
      </c>
      <c r="F103" s="165">
        <v>40587</v>
      </c>
      <c r="G103" s="165">
        <v>96413</v>
      </c>
      <c r="H103" s="165">
        <v>323858</v>
      </c>
      <c r="I103" s="165">
        <v>83930</v>
      </c>
      <c r="J103" s="165">
        <v>98373</v>
      </c>
      <c r="K103" s="165">
        <v>306714</v>
      </c>
      <c r="L103" s="165">
        <v>99338</v>
      </c>
      <c r="M103" s="165">
        <v>110880</v>
      </c>
      <c r="N103" s="165">
        <v>15714</v>
      </c>
      <c r="O103" s="165">
        <v>35661</v>
      </c>
      <c r="P103" s="165">
        <v>1426918</v>
      </c>
      <c r="Q103" s="165">
        <v>53170</v>
      </c>
      <c r="R103" s="165">
        <v>40129</v>
      </c>
      <c r="S103" s="165"/>
      <c r="T103" s="166">
        <f t="shared" si="9"/>
        <v>2913091</v>
      </c>
      <c r="U103" s="6"/>
      <c r="V103" s="6"/>
      <c r="W103" s="6"/>
      <c r="X103" s="6"/>
      <c r="Y103" s="6"/>
      <c r="Z103" s="6"/>
      <c r="AA103" s="6"/>
      <c r="AB103" s="6"/>
      <c r="AC103" s="5"/>
    </row>
    <row r="104" spans="2:29" ht="13" thickBot="1" x14ac:dyDescent="0.3">
      <c r="B104" s="35"/>
      <c r="C104" s="27" t="s">
        <v>37</v>
      </c>
      <c r="D104" s="161">
        <v>54510</v>
      </c>
      <c r="E104" s="161">
        <v>127017</v>
      </c>
      <c r="F104" s="161">
        <v>40541</v>
      </c>
      <c r="G104" s="161">
        <v>96828</v>
      </c>
      <c r="H104" s="161">
        <v>323823</v>
      </c>
      <c r="I104" s="161">
        <v>84916</v>
      </c>
      <c r="J104" s="161">
        <v>98775</v>
      </c>
      <c r="K104" s="161">
        <v>307690</v>
      </c>
      <c r="L104" s="161">
        <v>99493</v>
      </c>
      <c r="M104" s="161">
        <v>111037</v>
      </c>
      <c r="N104" s="161">
        <v>15806</v>
      </c>
      <c r="O104" s="161">
        <v>35955</v>
      </c>
      <c r="P104" s="161">
        <v>1421974</v>
      </c>
      <c r="Q104" s="161">
        <v>53345</v>
      </c>
      <c r="R104" s="161">
        <v>40423</v>
      </c>
      <c r="S104" s="161"/>
      <c r="T104" s="162">
        <f t="shared" si="9"/>
        <v>2912133</v>
      </c>
      <c r="U104" s="6"/>
      <c r="V104" s="6"/>
      <c r="W104" s="6"/>
      <c r="X104" s="6"/>
      <c r="Y104" s="6"/>
      <c r="Z104" s="6"/>
      <c r="AA104" s="6"/>
      <c r="AB104" s="6"/>
      <c r="AC104" s="5"/>
    </row>
    <row r="105" spans="2:29" x14ac:dyDescent="0.25">
      <c r="B105" s="21">
        <v>2017</v>
      </c>
      <c r="C105" s="21" t="s">
        <v>38</v>
      </c>
      <c r="D105" s="163">
        <v>54681</v>
      </c>
      <c r="E105" s="163">
        <v>126974</v>
      </c>
      <c r="F105" s="163">
        <v>40453</v>
      </c>
      <c r="G105" s="163">
        <v>97191</v>
      </c>
      <c r="H105" s="163">
        <v>323676</v>
      </c>
      <c r="I105" s="163">
        <v>85689</v>
      </c>
      <c r="J105" s="163">
        <v>98909</v>
      </c>
      <c r="K105" s="163">
        <v>307313</v>
      </c>
      <c r="L105" s="163">
        <v>99755</v>
      </c>
      <c r="M105" s="163">
        <v>111566</v>
      </c>
      <c r="N105" s="163">
        <v>15846</v>
      </c>
      <c r="O105" s="163">
        <v>35899</v>
      </c>
      <c r="P105" s="163">
        <v>1419429</v>
      </c>
      <c r="Q105" s="163">
        <v>53347</v>
      </c>
      <c r="R105" s="163">
        <v>40914</v>
      </c>
      <c r="S105" s="163"/>
      <c r="T105" s="164">
        <f t="shared" si="9"/>
        <v>2911642</v>
      </c>
      <c r="U105" s="6"/>
      <c r="V105" s="6"/>
      <c r="W105" s="6"/>
      <c r="X105" s="6"/>
      <c r="Y105" s="6"/>
      <c r="Z105" s="6"/>
      <c r="AA105" s="6"/>
      <c r="AB105" s="6"/>
      <c r="AC105" s="5"/>
    </row>
    <row r="106" spans="2:29" x14ac:dyDescent="0.25">
      <c r="B106" s="34"/>
      <c r="C106" s="22" t="s">
        <v>39</v>
      </c>
      <c r="D106" s="165">
        <v>55020</v>
      </c>
      <c r="E106" s="165">
        <v>127574</v>
      </c>
      <c r="F106" s="165">
        <v>40672</v>
      </c>
      <c r="G106" s="165">
        <v>98211</v>
      </c>
      <c r="H106" s="165">
        <v>325328</v>
      </c>
      <c r="I106" s="165">
        <v>86758</v>
      </c>
      <c r="J106" s="165">
        <v>99730</v>
      </c>
      <c r="K106" s="165">
        <v>308633</v>
      </c>
      <c r="L106" s="165">
        <v>100050</v>
      </c>
      <c r="M106" s="165">
        <v>112024</v>
      </c>
      <c r="N106" s="165">
        <v>15873</v>
      </c>
      <c r="O106" s="165">
        <v>36190</v>
      </c>
      <c r="P106" s="165">
        <v>1427989</v>
      </c>
      <c r="Q106" s="165">
        <v>53774</v>
      </c>
      <c r="R106" s="165">
        <v>41320</v>
      </c>
      <c r="S106" s="165"/>
      <c r="T106" s="166">
        <f t="shared" si="9"/>
        <v>2929146</v>
      </c>
      <c r="U106" s="6"/>
      <c r="V106" s="6"/>
      <c r="W106" s="6"/>
      <c r="X106" s="6"/>
      <c r="Y106" s="6"/>
      <c r="Z106" s="6"/>
      <c r="AA106" s="6"/>
      <c r="AB106" s="6"/>
      <c r="AC106" s="5"/>
    </row>
    <row r="107" spans="2:29" x14ac:dyDescent="0.25">
      <c r="B107" s="34"/>
      <c r="C107" s="22" t="s">
        <v>40</v>
      </c>
      <c r="D107" s="165">
        <v>54949</v>
      </c>
      <c r="E107" s="165">
        <v>128104</v>
      </c>
      <c r="F107" s="165">
        <v>40922</v>
      </c>
      <c r="G107" s="165">
        <v>99017</v>
      </c>
      <c r="H107" s="165">
        <v>328503</v>
      </c>
      <c r="I107" s="165">
        <v>88010</v>
      </c>
      <c r="J107" s="165">
        <v>101690</v>
      </c>
      <c r="K107" s="165">
        <v>313598</v>
      </c>
      <c r="L107" s="165">
        <v>102021</v>
      </c>
      <c r="M107" s="165">
        <v>113397</v>
      </c>
      <c r="N107" s="165">
        <v>16113</v>
      </c>
      <c r="O107" s="165">
        <v>36753</v>
      </c>
      <c r="P107" s="165">
        <v>1431557</v>
      </c>
      <c r="Q107" s="165">
        <v>54364</v>
      </c>
      <c r="R107" s="165">
        <v>41875</v>
      </c>
      <c r="S107" s="165"/>
      <c r="T107" s="166">
        <f t="shared" si="9"/>
        <v>2950873</v>
      </c>
      <c r="U107" s="6"/>
      <c r="V107" s="6"/>
      <c r="W107" s="6"/>
      <c r="X107" s="6"/>
      <c r="Y107" s="6"/>
      <c r="Z107" s="6"/>
      <c r="AA107" s="6"/>
      <c r="AB107" s="6"/>
      <c r="AC107" s="5"/>
    </row>
    <row r="108" spans="2:29" x14ac:dyDescent="0.25">
      <c r="B108" s="22"/>
      <c r="C108" s="22" t="s">
        <v>41</v>
      </c>
      <c r="D108" s="165">
        <v>55374</v>
      </c>
      <c r="E108" s="165">
        <v>129118</v>
      </c>
      <c r="F108" s="165">
        <v>41210</v>
      </c>
      <c r="G108" s="165">
        <v>99978</v>
      </c>
      <c r="H108" s="165">
        <v>330930</v>
      </c>
      <c r="I108" s="165">
        <v>89085</v>
      </c>
      <c r="J108" s="165">
        <v>102635</v>
      </c>
      <c r="K108" s="165">
        <v>317206</v>
      </c>
      <c r="L108" s="165">
        <v>103229</v>
      </c>
      <c r="M108" s="165">
        <v>113906</v>
      </c>
      <c r="N108" s="165">
        <v>16343</v>
      </c>
      <c r="O108" s="165">
        <v>37027</v>
      </c>
      <c r="P108" s="165">
        <v>1441243</v>
      </c>
      <c r="Q108" s="165">
        <v>54579</v>
      </c>
      <c r="R108" s="165">
        <v>42260</v>
      </c>
      <c r="S108" s="165"/>
      <c r="T108" s="166">
        <f t="shared" ref="T108:T119" si="10">SUM(D108:R108)</f>
        <v>2974123</v>
      </c>
      <c r="U108" s="6"/>
      <c r="V108" s="6"/>
      <c r="W108" s="6"/>
      <c r="X108" s="6"/>
      <c r="Y108" s="6"/>
      <c r="Z108" s="6"/>
      <c r="AA108" s="6"/>
      <c r="AB108" s="6"/>
      <c r="AC108" s="5"/>
    </row>
    <row r="109" spans="2:29" x14ac:dyDescent="0.25">
      <c r="B109" s="34"/>
      <c r="C109" s="22" t="s">
        <v>42</v>
      </c>
      <c r="D109" s="165">
        <v>55957</v>
      </c>
      <c r="E109" s="165">
        <v>129588</v>
      </c>
      <c r="F109" s="165">
        <v>41906</v>
      </c>
      <c r="G109" s="165">
        <v>100870</v>
      </c>
      <c r="H109" s="165">
        <v>333253</v>
      </c>
      <c r="I109" s="165">
        <v>91011</v>
      </c>
      <c r="J109" s="165">
        <v>104342</v>
      </c>
      <c r="K109" s="165">
        <v>321611</v>
      </c>
      <c r="L109" s="165">
        <v>104514</v>
      </c>
      <c r="M109" s="165">
        <v>114355</v>
      </c>
      <c r="N109" s="165">
        <v>16569</v>
      </c>
      <c r="O109" s="165">
        <v>37460</v>
      </c>
      <c r="P109" s="165">
        <v>1456074</v>
      </c>
      <c r="Q109" s="165">
        <v>54971</v>
      </c>
      <c r="R109" s="165">
        <v>42547</v>
      </c>
      <c r="S109" s="165"/>
      <c r="T109" s="166">
        <f t="shared" si="10"/>
        <v>3005028</v>
      </c>
      <c r="U109" s="6"/>
      <c r="V109" s="6"/>
      <c r="W109" s="6"/>
      <c r="X109" s="6"/>
      <c r="Y109" s="6"/>
      <c r="Z109" s="6"/>
      <c r="AA109" s="6"/>
      <c r="AB109" s="6"/>
      <c r="AC109" s="5"/>
    </row>
    <row r="110" spans="2:29" x14ac:dyDescent="0.25">
      <c r="B110" s="34"/>
      <c r="C110" s="22" t="s">
        <v>43</v>
      </c>
      <c r="D110" s="165">
        <v>55887</v>
      </c>
      <c r="E110" s="165">
        <v>129428</v>
      </c>
      <c r="F110" s="165">
        <v>42053</v>
      </c>
      <c r="G110" s="165">
        <v>101681</v>
      </c>
      <c r="H110" s="165">
        <v>332279</v>
      </c>
      <c r="I110" s="165">
        <v>91480</v>
      </c>
      <c r="J110" s="165">
        <v>104931</v>
      </c>
      <c r="K110" s="165">
        <v>323283</v>
      </c>
      <c r="L110" s="165">
        <v>104992</v>
      </c>
      <c r="M110" s="165">
        <v>114716</v>
      </c>
      <c r="N110" s="165">
        <v>16593</v>
      </c>
      <c r="O110" s="165">
        <v>37573</v>
      </c>
      <c r="P110" s="165">
        <v>1460974</v>
      </c>
      <c r="Q110" s="165">
        <v>55169</v>
      </c>
      <c r="R110" s="165">
        <v>43015</v>
      </c>
      <c r="S110" s="165"/>
      <c r="T110" s="166">
        <f t="shared" si="10"/>
        <v>3014054</v>
      </c>
      <c r="U110" s="6"/>
      <c r="V110" s="6"/>
      <c r="W110" s="6"/>
      <c r="X110" s="6"/>
      <c r="Y110" s="6"/>
      <c r="Z110" s="6"/>
      <c r="AA110" s="6"/>
      <c r="AB110" s="6"/>
      <c r="AC110" s="5"/>
    </row>
    <row r="111" spans="2:29" x14ac:dyDescent="0.25">
      <c r="B111" s="22"/>
      <c r="C111" s="22" t="s">
        <v>32</v>
      </c>
      <c r="D111" s="165">
        <v>55835</v>
      </c>
      <c r="E111" s="165">
        <v>129449</v>
      </c>
      <c r="F111" s="165">
        <v>42526</v>
      </c>
      <c r="G111" s="165">
        <v>103123</v>
      </c>
      <c r="H111" s="165">
        <v>333072</v>
      </c>
      <c r="I111" s="165">
        <v>92473</v>
      </c>
      <c r="J111" s="165">
        <v>105521</v>
      </c>
      <c r="K111" s="165">
        <v>325613</v>
      </c>
      <c r="L111" s="165">
        <v>105842</v>
      </c>
      <c r="M111" s="165">
        <v>115437</v>
      </c>
      <c r="N111" s="165">
        <v>16723</v>
      </c>
      <c r="O111" s="165">
        <v>37846</v>
      </c>
      <c r="P111" s="165">
        <v>1467230</v>
      </c>
      <c r="Q111" s="165">
        <v>55380</v>
      </c>
      <c r="R111" s="165">
        <v>43270</v>
      </c>
      <c r="S111" s="165"/>
      <c r="T111" s="166">
        <f t="shared" si="10"/>
        <v>3029340</v>
      </c>
      <c r="U111" s="6"/>
      <c r="V111" s="6"/>
      <c r="W111" s="6"/>
      <c r="X111" s="6"/>
      <c r="Y111" s="6"/>
      <c r="Z111" s="6"/>
      <c r="AA111" s="6"/>
      <c r="AB111" s="6"/>
      <c r="AC111" s="5"/>
    </row>
    <row r="112" spans="2:29" x14ac:dyDescent="0.25">
      <c r="B112" s="34"/>
      <c r="C112" s="22" t="s">
        <v>33</v>
      </c>
      <c r="D112" s="165">
        <v>56046</v>
      </c>
      <c r="E112" s="165">
        <v>130385</v>
      </c>
      <c r="F112" s="165">
        <v>43013</v>
      </c>
      <c r="G112" s="165">
        <v>104236</v>
      </c>
      <c r="H112" s="165">
        <v>334180</v>
      </c>
      <c r="I112" s="165">
        <v>93179</v>
      </c>
      <c r="J112" s="165">
        <v>105747</v>
      </c>
      <c r="K112" s="165">
        <v>327611</v>
      </c>
      <c r="L112" s="165">
        <v>106263</v>
      </c>
      <c r="M112" s="165">
        <v>115916</v>
      </c>
      <c r="N112" s="165">
        <v>16843</v>
      </c>
      <c r="O112" s="165">
        <v>37938</v>
      </c>
      <c r="P112" s="165">
        <v>1478330</v>
      </c>
      <c r="Q112" s="165">
        <v>55595</v>
      </c>
      <c r="R112" s="165">
        <v>43764</v>
      </c>
      <c r="S112" s="165"/>
      <c r="T112" s="166">
        <f t="shared" si="10"/>
        <v>3049046</v>
      </c>
      <c r="U112" s="6"/>
      <c r="V112" s="6"/>
      <c r="W112" s="6"/>
      <c r="X112" s="6"/>
      <c r="Y112" s="6"/>
      <c r="Z112" s="6"/>
      <c r="AA112" s="6"/>
      <c r="AB112" s="6"/>
      <c r="AC112" s="5"/>
    </row>
    <row r="113" spans="2:29" x14ac:dyDescent="0.25">
      <c r="B113" s="34"/>
      <c r="C113" s="22" t="s">
        <v>34</v>
      </c>
      <c r="D113" s="165">
        <v>56421</v>
      </c>
      <c r="E113" s="165">
        <v>130938</v>
      </c>
      <c r="F113" s="165">
        <v>43368</v>
      </c>
      <c r="G113" s="165">
        <v>104878</v>
      </c>
      <c r="H113" s="165">
        <v>336023</v>
      </c>
      <c r="I113" s="165">
        <v>93583</v>
      </c>
      <c r="J113" s="165">
        <v>106280</v>
      </c>
      <c r="K113" s="165">
        <v>329080</v>
      </c>
      <c r="L113" s="165">
        <v>106645</v>
      </c>
      <c r="M113" s="165">
        <v>116364</v>
      </c>
      <c r="N113" s="165">
        <v>16957</v>
      </c>
      <c r="O113" s="165">
        <v>38065</v>
      </c>
      <c r="P113" s="165">
        <v>1486571</v>
      </c>
      <c r="Q113" s="165">
        <v>55653</v>
      </c>
      <c r="R113" s="165">
        <v>44168</v>
      </c>
      <c r="S113" s="165"/>
      <c r="T113" s="166">
        <f t="shared" si="10"/>
        <v>3064994</v>
      </c>
      <c r="U113" s="6"/>
      <c r="V113" s="6"/>
      <c r="W113" s="6"/>
      <c r="X113" s="6"/>
      <c r="Y113" s="6"/>
      <c r="Z113" s="6"/>
      <c r="AA113" s="6"/>
      <c r="AB113" s="6"/>
      <c r="AC113" s="5"/>
    </row>
    <row r="114" spans="2:29" x14ac:dyDescent="0.25">
      <c r="B114" s="22"/>
      <c r="C114" s="22" t="s">
        <v>35</v>
      </c>
      <c r="D114" s="165">
        <v>56794</v>
      </c>
      <c r="E114" s="165">
        <v>130299</v>
      </c>
      <c r="F114" s="165">
        <v>43019</v>
      </c>
      <c r="G114" s="165">
        <v>105179</v>
      </c>
      <c r="H114" s="165">
        <v>337419</v>
      </c>
      <c r="I114" s="165">
        <v>94429</v>
      </c>
      <c r="J114" s="165">
        <v>106252</v>
      </c>
      <c r="K114" s="165">
        <v>330487</v>
      </c>
      <c r="L114" s="165">
        <v>107197</v>
      </c>
      <c r="M114" s="165">
        <v>114332</v>
      </c>
      <c r="N114" s="165">
        <v>17078</v>
      </c>
      <c r="O114" s="165">
        <v>38419</v>
      </c>
      <c r="P114" s="165">
        <v>1489541</v>
      </c>
      <c r="Q114" s="165">
        <v>55853</v>
      </c>
      <c r="R114" s="165">
        <v>44104</v>
      </c>
      <c r="S114" s="165"/>
      <c r="T114" s="166">
        <f t="shared" si="10"/>
        <v>3070402</v>
      </c>
      <c r="U114" s="6"/>
      <c r="V114" s="6"/>
      <c r="W114" s="6"/>
      <c r="X114" s="6"/>
      <c r="Y114" s="6"/>
      <c r="Z114" s="6"/>
      <c r="AA114" s="6"/>
      <c r="AB114" s="6"/>
      <c r="AC114" s="5"/>
    </row>
    <row r="115" spans="2:29" x14ac:dyDescent="0.25">
      <c r="B115" s="34"/>
      <c r="C115" s="22" t="s">
        <v>36</v>
      </c>
      <c r="D115" s="165">
        <v>57168</v>
      </c>
      <c r="E115" s="165">
        <v>129375</v>
      </c>
      <c r="F115" s="165">
        <v>43064</v>
      </c>
      <c r="G115" s="165">
        <v>105129</v>
      </c>
      <c r="H115" s="165">
        <v>338537</v>
      </c>
      <c r="I115" s="165">
        <v>94835</v>
      </c>
      <c r="J115" s="165">
        <v>107647</v>
      </c>
      <c r="K115" s="165">
        <v>330399</v>
      </c>
      <c r="L115" s="165">
        <v>107120</v>
      </c>
      <c r="M115" s="165">
        <v>114025</v>
      </c>
      <c r="N115" s="165">
        <v>17106</v>
      </c>
      <c r="O115" s="165">
        <v>38526</v>
      </c>
      <c r="P115" s="165">
        <v>1484678</v>
      </c>
      <c r="Q115" s="165">
        <v>55746</v>
      </c>
      <c r="R115" s="165">
        <v>44117</v>
      </c>
      <c r="S115" s="165"/>
      <c r="T115" s="166">
        <f t="shared" si="10"/>
        <v>3067472</v>
      </c>
      <c r="U115" s="6"/>
      <c r="V115" s="6"/>
      <c r="W115" s="6"/>
      <c r="X115" s="6"/>
      <c r="Y115" s="6"/>
      <c r="Z115" s="6"/>
      <c r="AA115" s="6"/>
      <c r="AB115" s="6"/>
      <c r="AC115" s="5"/>
    </row>
    <row r="116" spans="2:29" ht="13" thickBot="1" x14ac:dyDescent="0.3">
      <c r="B116" s="35"/>
      <c r="C116" s="27" t="s">
        <v>37</v>
      </c>
      <c r="D116" s="161">
        <v>57293</v>
      </c>
      <c r="E116" s="161">
        <v>129148</v>
      </c>
      <c r="F116" s="161">
        <v>42967</v>
      </c>
      <c r="G116" s="161">
        <v>106028</v>
      </c>
      <c r="H116" s="161">
        <v>338479</v>
      </c>
      <c r="I116" s="161">
        <v>94813</v>
      </c>
      <c r="J116" s="161">
        <v>107743</v>
      </c>
      <c r="K116" s="161">
        <v>329608</v>
      </c>
      <c r="L116" s="161">
        <v>106651</v>
      </c>
      <c r="M116" s="161">
        <v>113995</v>
      </c>
      <c r="N116" s="161">
        <v>17166</v>
      </c>
      <c r="O116" s="161">
        <v>38415</v>
      </c>
      <c r="P116" s="161">
        <v>1486501</v>
      </c>
      <c r="Q116" s="161">
        <v>55539</v>
      </c>
      <c r="R116" s="161">
        <v>44182</v>
      </c>
      <c r="S116" s="161"/>
      <c r="T116" s="162">
        <f t="shared" si="10"/>
        <v>3068528</v>
      </c>
      <c r="U116" s="6"/>
      <c r="V116" s="6"/>
      <c r="W116" s="6"/>
      <c r="X116" s="6"/>
      <c r="Y116" s="6"/>
      <c r="Z116" s="6"/>
      <c r="AA116" s="6"/>
      <c r="AB116" s="6"/>
      <c r="AC116" s="5"/>
    </row>
    <row r="117" spans="2:29" x14ac:dyDescent="0.25">
      <c r="B117" s="21">
        <v>2018</v>
      </c>
      <c r="C117" s="21" t="s">
        <v>38</v>
      </c>
      <c r="D117" s="163">
        <v>57536</v>
      </c>
      <c r="E117" s="163">
        <v>129096</v>
      </c>
      <c r="F117" s="163">
        <v>42984</v>
      </c>
      <c r="G117" s="163">
        <v>106848</v>
      </c>
      <c r="H117" s="163">
        <v>338383</v>
      </c>
      <c r="I117" s="163">
        <v>95444</v>
      </c>
      <c r="J117" s="163">
        <v>108296</v>
      </c>
      <c r="K117" s="163">
        <v>331371</v>
      </c>
      <c r="L117" s="163">
        <v>106775</v>
      </c>
      <c r="M117" s="163">
        <v>114236</v>
      </c>
      <c r="N117" s="163">
        <v>17125</v>
      </c>
      <c r="O117" s="163">
        <v>38384</v>
      </c>
      <c r="P117" s="163">
        <v>1485862</v>
      </c>
      <c r="Q117" s="163">
        <v>55604</v>
      </c>
      <c r="R117" s="163">
        <v>44306</v>
      </c>
      <c r="S117" s="163"/>
      <c r="T117" s="164">
        <f t="shared" si="10"/>
        <v>3072250</v>
      </c>
      <c r="U117" s="6"/>
      <c r="V117" s="6"/>
      <c r="W117" s="6"/>
      <c r="X117" s="6"/>
      <c r="Y117" s="6"/>
      <c r="Z117" s="6"/>
      <c r="AA117" s="6"/>
      <c r="AB117" s="6"/>
      <c r="AC117" s="5"/>
    </row>
    <row r="118" spans="2:29" x14ac:dyDescent="0.25">
      <c r="B118" s="34"/>
      <c r="C118" s="22" t="s">
        <v>39</v>
      </c>
      <c r="D118" s="165">
        <v>57744</v>
      </c>
      <c r="E118" s="165">
        <v>129053</v>
      </c>
      <c r="F118" s="165">
        <v>42933</v>
      </c>
      <c r="G118" s="165">
        <v>107099</v>
      </c>
      <c r="H118" s="165">
        <v>339263</v>
      </c>
      <c r="I118" s="165">
        <v>95647</v>
      </c>
      <c r="J118" s="165">
        <v>109209</v>
      </c>
      <c r="K118" s="165">
        <v>331469</v>
      </c>
      <c r="L118" s="165">
        <v>106531</v>
      </c>
      <c r="M118" s="165">
        <v>114008</v>
      </c>
      <c r="N118" s="165">
        <v>17114</v>
      </c>
      <c r="O118" s="165">
        <v>38444</v>
      </c>
      <c r="P118" s="165">
        <v>1477507</v>
      </c>
      <c r="Q118" s="165">
        <v>55485</v>
      </c>
      <c r="R118" s="165">
        <v>43876</v>
      </c>
      <c r="S118" s="165"/>
      <c r="T118" s="166">
        <f t="shared" si="10"/>
        <v>3065382</v>
      </c>
      <c r="U118" s="6"/>
      <c r="V118" s="6"/>
      <c r="W118" s="6"/>
      <c r="X118" s="6"/>
      <c r="Y118" s="6"/>
      <c r="Z118" s="6"/>
      <c r="AA118" s="6"/>
      <c r="AB118" s="6"/>
      <c r="AC118" s="5"/>
    </row>
    <row r="119" spans="2:29" x14ac:dyDescent="0.25">
      <c r="B119" s="34"/>
      <c r="C119" s="22" t="s">
        <v>40</v>
      </c>
      <c r="D119" s="165">
        <v>58083</v>
      </c>
      <c r="E119" s="165">
        <v>129693</v>
      </c>
      <c r="F119" s="165">
        <v>43546</v>
      </c>
      <c r="G119" s="165">
        <v>107917</v>
      </c>
      <c r="H119" s="165">
        <v>342003</v>
      </c>
      <c r="I119" s="165">
        <v>96622</v>
      </c>
      <c r="J119" s="165">
        <v>111235</v>
      </c>
      <c r="K119" s="165">
        <v>337306</v>
      </c>
      <c r="L119" s="165">
        <v>107462</v>
      </c>
      <c r="M119" s="165">
        <v>114369</v>
      </c>
      <c r="N119" s="165">
        <v>17159</v>
      </c>
      <c r="O119" s="165">
        <v>38630</v>
      </c>
      <c r="P119" s="165">
        <v>1494723</v>
      </c>
      <c r="Q119" s="165">
        <v>55541</v>
      </c>
      <c r="R119" s="165">
        <v>43854</v>
      </c>
      <c r="S119" s="165"/>
      <c r="T119" s="166">
        <f t="shared" si="10"/>
        <v>3098143</v>
      </c>
      <c r="U119" s="6"/>
      <c r="V119" s="6"/>
      <c r="W119" s="6"/>
      <c r="X119" s="6"/>
      <c r="Y119" s="6"/>
      <c r="Z119" s="6"/>
      <c r="AA119" s="6"/>
      <c r="AB119" s="6"/>
      <c r="AC119" s="5"/>
    </row>
    <row r="120" spans="2:29" x14ac:dyDescent="0.25">
      <c r="B120" s="22"/>
      <c r="C120" s="22" t="s">
        <v>41</v>
      </c>
      <c r="D120" s="165">
        <v>58562</v>
      </c>
      <c r="E120" s="165">
        <v>130319</v>
      </c>
      <c r="F120" s="165">
        <v>44043</v>
      </c>
      <c r="G120" s="165">
        <v>108658</v>
      </c>
      <c r="H120" s="165">
        <v>342851</v>
      </c>
      <c r="I120" s="165">
        <v>97586</v>
      </c>
      <c r="J120" s="165">
        <v>112246</v>
      </c>
      <c r="K120" s="165">
        <v>341217</v>
      </c>
      <c r="L120" s="165">
        <v>108461</v>
      </c>
      <c r="M120" s="165">
        <v>114640</v>
      </c>
      <c r="N120" s="165">
        <v>17190</v>
      </c>
      <c r="O120" s="165">
        <v>38837</v>
      </c>
      <c r="P120" s="165">
        <v>1505297</v>
      </c>
      <c r="Q120" s="165">
        <v>55954</v>
      </c>
      <c r="R120" s="165">
        <v>44435</v>
      </c>
      <c r="S120" s="165"/>
      <c r="T120" s="166">
        <f>SUM(D120:R120)</f>
        <v>3120296</v>
      </c>
      <c r="U120" s="6"/>
      <c r="V120" s="6"/>
      <c r="W120" s="6"/>
      <c r="X120" s="6"/>
      <c r="Y120" s="6"/>
      <c r="Z120" s="6"/>
      <c r="AA120" s="6"/>
      <c r="AB120" s="6"/>
      <c r="AC120" s="5"/>
    </row>
    <row r="121" spans="2:29" x14ac:dyDescent="0.25">
      <c r="B121" s="34"/>
      <c r="C121" s="22" t="s">
        <v>42</v>
      </c>
      <c r="D121" s="165">
        <v>59002</v>
      </c>
      <c r="E121" s="165">
        <v>130846</v>
      </c>
      <c r="F121" s="165">
        <v>44556</v>
      </c>
      <c r="G121" s="165">
        <v>109030</v>
      </c>
      <c r="H121" s="165">
        <v>344158</v>
      </c>
      <c r="I121" s="165">
        <v>98661</v>
      </c>
      <c r="J121" s="165">
        <v>113382</v>
      </c>
      <c r="K121" s="165">
        <v>344743</v>
      </c>
      <c r="L121" s="165">
        <v>108967</v>
      </c>
      <c r="M121" s="165">
        <v>114836</v>
      </c>
      <c r="N121" s="165">
        <v>17216</v>
      </c>
      <c r="O121" s="165">
        <v>38913</v>
      </c>
      <c r="P121" s="165">
        <v>1511133</v>
      </c>
      <c r="Q121" s="165">
        <v>56088</v>
      </c>
      <c r="R121" s="165">
        <v>44626</v>
      </c>
      <c r="S121" s="165"/>
      <c r="T121" s="166">
        <f>SUM(D121:R121)</f>
        <v>3136157</v>
      </c>
      <c r="U121" s="6"/>
      <c r="V121" s="6"/>
      <c r="W121" s="6"/>
      <c r="X121" s="6"/>
      <c r="Y121" s="6"/>
      <c r="Z121" s="6"/>
      <c r="AA121" s="6"/>
      <c r="AB121" s="6"/>
      <c r="AC121" s="5"/>
    </row>
    <row r="122" spans="2:29" x14ac:dyDescent="0.25">
      <c r="B122" s="34"/>
      <c r="C122" s="22" t="s">
        <v>43</v>
      </c>
      <c r="D122" s="165">
        <v>59471</v>
      </c>
      <c r="E122" s="165">
        <v>131810</v>
      </c>
      <c r="F122" s="165">
        <v>44925</v>
      </c>
      <c r="G122" s="165">
        <v>110362</v>
      </c>
      <c r="H122" s="165">
        <v>346503</v>
      </c>
      <c r="I122" s="165">
        <v>99454</v>
      </c>
      <c r="J122" s="165">
        <v>115108</v>
      </c>
      <c r="K122" s="165">
        <v>346597</v>
      </c>
      <c r="L122" s="165">
        <v>109507</v>
      </c>
      <c r="M122" s="165">
        <v>114918</v>
      </c>
      <c r="N122" s="165">
        <v>17241</v>
      </c>
      <c r="O122" s="165">
        <v>39083</v>
      </c>
      <c r="P122" s="165">
        <v>1519527</v>
      </c>
      <c r="Q122" s="165">
        <v>56178</v>
      </c>
      <c r="R122" s="165">
        <v>44957</v>
      </c>
      <c r="S122" s="165"/>
      <c r="T122" s="166">
        <f>SUM(D122:R122)</f>
        <v>3155641</v>
      </c>
      <c r="U122" s="6"/>
      <c r="V122" s="6"/>
      <c r="W122" s="6"/>
      <c r="X122" s="6"/>
      <c r="Y122" s="6"/>
      <c r="Z122" s="6"/>
      <c r="AA122" s="6"/>
      <c r="AB122" s="6"/>
      <c r="AC122" s="5"/>
    </row>
    <row r="123" spans="2:29" x14ac:dyDescent="0.25">
      <c r="B123" s="22"/>
      <c r="C123" s="22" t="s">
        <v>32</v>
      </c>
      <c r="D123" s="165">
        <v>59808</v>
      </c>
      <c r="E123" s="165">
        <v>132249</v>
      </c>
      <c r="F123" s="165">
        <v>45019</v>
      </c>
      <c r="G123" s="165">
        <v>111438</v>
      </c>
      <c r="H123" s="165">
        <v>347184</v>
      </c>
      <c r="I123" s="165">
        <v>99813</v>
      </c>
      <c r="J123" s="165">
        <v>117755</v>
      </c>
      <c r="K123" s="165">
        <v>347992</v>
      </c>
      <c r="L123" s="165">
        <v>110407</v>
      </c>
      <c r="M123" s="165">
        <v>115507</v>
      </c>
      <c r="N123" s="165">
        <v>17301</v>
      </c>
      <c r="O123" s="165">
        <v>39173</v>
      </c>
      <c r="P123" s="165">
        <v>1525430</v>
      </c>
      <c r="Q123" s="165">
        <v>56417</v>
      </c>
      <c r="R123" s="165">
        <v>44853</v>
      </c>
      <c r="S123" s="165"/>
      <c r="T123" s="166">
        <f>SUM(D123:R123)</f>
        <v>3170346</v>
      </c>
      <c r="U123" s="6"/>
      <c r="V123" s="6"/>
      <c r="W123" s="6"/>
      <c r="X123" s="6"/>
      <c r="Y123" s="6"/>
      <c r="Z123" s="6"/>
      <c r="AA123" s="6"/>
      <c r="AB123" s="6"/>
      <c r="AC123" s="5"/>
    </row>
    <row r="124" spans="2:29" x14ac:dyDescent="0.25">
      <c r="B124" s="34"/>
      <c r="C124" s="22" t="s">
        <v>33</v>
      </c>
      <c r="D124" s="165">
        <v>60230</v>
      </c>
      <c r="E124" s="165">
        <v>133341</v>
      </c>
      <c r="F124" s="165">
        <v>45511</v>
      </c>
      <c r="G124" s="165">
        <v>112842</v>
      </c>
      <c r="H124" s="165">
        <v>349301</v>
      </c>
      <c r="I124" s="165">
        <v>101330</v>
      </c>
      <c r="J124" s="165">
        <v>121737</v>
      </c>
      <c r="K124" s="165">
        <v>350187</v>
      </c>
      <c r="L124" s="165">
        <v>111469</v>
      </c>
      <c r="M124" s="165">
        <v>116048</v>
      </c>
      <c r="N124" s="165">
        <v>17385</v>
      </c>
      <c r="O124" s="165">
        <v>39253</v>
      </c>
      <c r="P124" s="165">
        <v>1536912</v>
      </c>
      <c r="Q124" s="165">
        <v>56577</v>
      </c>
      <c r="R124" s="165">
        <v>45264</v>
      </c>
      <c r="S124" s="165"/>
      <c r="T124" s="166">
        <f>SUM(D124:R124)</f>
        <v>3197387</v>
      </c>
      <c r="U124" s="6"/>
      <c r="V124" s="6"/>
      <c r="W124" s="6"/>
      <c r="X124" s="6"/>
      <c r="Y124" s="6"/>
      <c r="Z124" s="6"/>
      <c r="AA124" s="6"/>
      <c r="AB124" s="6"/>
      <c r="AC124" s="5"/>
    </row>
    <row r="125" spans="2:29" x14ac:dyDescent="0.25">
      <c r="B125" s="34"/>
      <c r="C125" s="22" t="s">
        <v>34</v>
      </c>
      <c r="D125" s="165">
        <v>59838</v>
      </c>
      <c r="E125" s="165">
        <v>133598</v>
      </c>
      <c r="F125" s="165">
        <v>41395</v>
      </c>
      <c r="G125" s="165">
        <v>108962</v>
      </c>
      <c r="H125" s="165">
        <v>347946</v>
      </c>
      <c r="I125" s="165">
        <v>98017</v>
      </c>
      <c r="J125" s="165">
        <v>125684</v>
      </c>
      <c r="K125" s="165">
        <v>300172</v>
      </c>
      <c r="L125" s="165">
        <v>113223</v>
      </c>
      <c r="M125" s="165">
        <v>115170</v>
      </c>
      <c r="N125" s="165">
        <v>17425</v>
      </c>
      <c r="O125" s="165">
        <v>40495</v>
      </c>
      <c r="P125" s="165">
        <v>1545820</v>
      </c>
      <c r="Q125" s="165">
        <v>56498</v>
      </c>
      <c r="R125" s="165">
        <v>45885</v>
      </c>
      <c r="S125" s="165">
        <v>53690</v>
      </c>
      <c r="T125" s="166">
        <f t="shared" ref="T125:T137" si="11">SUM(D125:S125)</f>
        <v>3203818</v>
      </c>
      <c r="U125" s="6"/>
      <c r="V125" s="6"/>
      <c r="W125" s="6"/>
      <c r="X125" s="6"/>
      <c r="Y125" s="6"/>
      <c r="Z125" s="6"/>
      <c r="AA125" s="6"/>
      <c r="AB125" s="6"/>
      <c r="AC125" s="5"/>
    </row>
    <row r="126" spans="2:29" x14ac:dyDescent="0.25">
      <c r="B126" s="22"/>
      <c r="C126" s="22" t="s">
        <v>35</v>
      </c>
      <c r="D126" s="165">
        <v>60202</v>
      </c>
      <c r="E126" s="165">
        <v>135729</v>
      </c>
      <c r="F126" s="165">
        <v>42692</v>
      </c>
      <c r="G126" s="165">
        <v>110017</v>
      </c>
      <c r="H126" s="165">
        <v>352388</v>
      </c>
      <c r="I126" s="165">
        <v>99900</v>
      </c>
      <c r="J126" s="165">
        <v>129257</v>
      </c>
      <c r="K126" s="165">
        <v>303392</v>
      </c>
      <c r="L126" s="165">
        <v>113781</v>
      </c>
      <c r="M126" s="165">
        <v>118393</v>
      </c>
      <c r="N126" s="165">
        <v>17551</v>
      </c>
      <c r="O126" s="165">
        <v>39453</v>
      </c>
      <c r="P126" s="165">
        <v>1545466</v>
      </c>
      <c r="Q126" s="165">
        <v>57147</v>
      </c>
      <c r="R126" s="165">
        <v>46800</v>
      </c>
      <c r="S126" s="165">
        <v>54712</v>
      </c>
      <c r="T126" s="166">
        <f t="shared" si="11"/>
        <v>3226880</v>
      </c>
      <c r="U126" s="6"/>
      <c r="V126" s="6"/>
      <c r="W126" s="6"/>
      <c r="X126" s="6"/>
      <c r="Y126" s="6"/>
      <c r="Z126" s="6"/>
      <c r="AA126" s="6"/>
      <c r="AB126" s="6"/>
      <c r="AC126" s="5"/>
    </row>
    <row r="127" spans="2:29" x14ac:dyDescent="0.25">
      <c r="B127" s="34"/>
      <c r="C127" s="22" t="s">
        <v>36</v>
      </c>
      <c r="D127" s="165">
        <v>61203</v>
      </c>
      <c r="E127" s="165">
        <v>135315</v>
      </c>
      <c r="F127" s="165">
        <v>42819</v>
      </c>
      <c r="G127" s="165">
        <v>112622</v>
      </c>
      <c r="H127" s="165">
        <v>350476</v>
      </c>
      <c r="I127" s="165">
        <v>102688</v>
      </c>
      <c r="J127" s="165">
        <v>129932</v>
      </c>
      <c r="K127" s="165">
        <v>304407</v>
      </c>
      <c r="L127" s="165">
        <v>113106</v>
      </c>
      <c r="M127" s="165">
        <v>117282</v>
      </c>
      <c r="N127" s="165">
        <v>17427</v>
      </c>
      <c r="O127" s="165">
        <v>39380</v>
      </c>
      <c r="P127" s="165">
        <v>1548920</v>
      </c>
      <c r="Q127" s="165">
        <v>57049</v>
      </c>
      <c r="R127" s="165">
        <v>46422</v>
      </c>
      <c r="S127" s="165">
        <v>54871</v>
      </c>
      <c r="T127" s="166">
        <f t="shared" si="11"/>
        <v>3233919</v>
      </c>
      <c r="U127" s="6"/>
      <c r="V127" s="6"/>
      <c r="W127" s="6"/>
      <c r="X127" s="6"/>
      <c r="Y127" s="6"/>
      <c r="Z127" s="6"/>
      <c r="AA127" s="6"/>
      <c r="AB127" s="6"/>
      <c r="AC127" s="5"/>
    </row>
    <row r="128" spans="2:29" ht="13" thickBot="1" x14ac:dyDescent="0.3">
      <c r="B128" s="35"/>
      <c r="C128" s="27" t="s">
        <v>37</v>
      </c>
      <c r="D128" s="161">
        <v>61423</v>
      </c>
      <c r="E128" s="161">
        <v>136557</v>
      </c>
      <c r="F128" s="161">
        <v>46405</v>
      </c>
      <c r="G128" s="161">
        <v>116371</v>
      </c>
      <c r="H128" s="161">
        <v>352456</v>
      </c>
      <c r="I128" s="161">
        <v>106398</v>
      </c>
      <c r="J128" s="161">
        <v>131204</v>
      </c>
      <c r="K128" s="161">
        <v>303536</v>
      </c>
      <c r="L128" s="161">
        <v>112408</v>
      </c>
      <c r="M128" s="161">
        <v>118836</v>
      </c>
      <c r="N128" s="161">
        <v>17343</v>
      </c>
      <c r="O128" s="161">
        <v>39409</v>
      </c>
      <c r="P128" s="161">
        <v>1555111</v>
      </c>
      <c r="Q128" s="161">
        <v>56736</v>
      </c>
      <c r="R128" s="161">
        <v>46494</v>
      </c>
      <c r="S128" s="161">
        <v>55410</v>
      </c>
      <c r="T128" s="162">
        <f t="shared" si="11"/>
        <v>3256097</v>
      </c>
      <c r="U128" s="6"/>
      <c r="V128" s="6"/>
      <c r="W128" s="6"/>
      <c r="X128" s="6"/>
      <c r="Y128" s="6"/>
      <c r="Z128" s="6"/>
      <c r="AA128" s="6"/>
      <c r="AB128" s="6"/>
      <c r="AC128" s="5"/>
    </row>
    <row r="129" spans="2:29" x14ac:dyDescent="0.25">
      <c r="B129" s="21">
        <v>2019</v>
      </c>
      <c r="C129" s="21" t="s">
        <v>38</v>
      </c>
      <c r="D129" s="163">
        <v>62375</v>
      </c>
      <c r="E129" s="163">
        <v>138987</v>
      </c>
      <c r="F129" s="163">
        <v>46987</v>
      </c>
      <c r="G129" s="163">
        <v>118983</v>
      </c>
      <c r="H129" s="163">
        <v>364578</v>
      </c>
      <c r="I129" s="163">
        <v>113101</v>
      </c>
      <c r="J129" s="163">
        <v>136519</v>
      </c>
      <c r="K129" s="163">
        <v>304292</v>
      </c>
      <c r="L129" s="163">
        <v>112986</v>
      </c>
      <c r="M129" s="163">
        <v>119811</v>
      </c>
      <c r="N129" s="163">
        <v>17372</v>
      </c>
      <c r="O129" s="163">
        <v>39324</v>
      </c>
      <c r="P129" s="163">
        <v>1590010</v>
      </c>
      <c r="Q129" s="163">
        <v>56545</v>
      </c>
      <c r="R129" s="163">
        <v>47657</v>
      </c>
      <c r="S129" s="163">
        <v>56125</v>
      </c>
      <c r="T129" s="164">
        <f t="shared" si="11"/>
        <v>3325652</v>
      </c>
      <c r="U129" s="6"/>
      <c r="V129" s="6"/>
      <c r="W129" s="6"/>
      <c r="X129" s="6"/>
      <c r="Y129" s="6"/>
      <c r="Z129" s="6"/>
      <c r="AA129" s="6"/>
      <c r="AB129" s="6"/>
      <c r="AC129" s="5"/>
    </row>
    <row r="130" spans="2:29" x14ac:dyDescent="0.25">
      <c r="B130" s="34"/>
      <c r="C130" s="22" t="s">
        <v>39</v>
      </c>
      <c r="D130" s="165">
        <v>62559</v>
      </c>
      <c r="E130" s="165">
        <v>139045</v>
      </c>
      <c r="F130" s="165">
        <v>46826</v>
      </c>
      <c r="G130" s="165">
        <v>119791</v>
      </c>
      <c r="H130" s="165">
        <v>364666</v>
      </c>
      <c r="I130" s="165">
        <v>115001</v>
      </c>
      <c r="J130" s="165">
        <v>134504</v>
      </c>
      <c r="K130" s="165">
        <v>305094</v>
      </c>
      <c r="L130" s="165">
        <v>112781</v>
      </c>
      <c r="M130" s="165">
        <v>119657</v>
      </c>
      <c r="N130" s="165">
        <v>17318</v>
      </c>
      <c r="O130" s="165">
        <v>39192</v>
      </c>
      <c r="P130" s="165">
        <v>1594775</v>
      </c>
      <c r="Q130" s="165">
        <v>56439</v>
      </c>
      <c r="R130" s="165">
        <v>47724</v>
      </c>
      <c r="S130" s="165">
        <v>56094</v>
      </c>
      <c r="T130" s="166">
        <f t="shared" si="11"/>
        <v>3331466</v>
      </c>
      <c r="U130" s="6"/>
      <c r="V130" s="6"/>
      <c r="W130" s="6"/>
      <c r="X130" s="6"/>
      <c r="Y130" s="6"/>
      <c r="Z130" s="6"/>
      <c r="AA130" s="6"/>
      <c r="AB130" s="6"/>
      <c r="AC130" s="5"/>
    </row>
    <row r="131" spans="2:29" x14ac:dyDescent="0.25">
      <c r="B131" s="34"/>
      <c r="C131" s="22" t="s">
        <v>40</v>
      </c>
      <c r="D131" s="165">
        <v>62874</v>
      </c>
      <c r="E131" s="165">
        <v>139826</v>
      </c>
      <c r="F131" s="165">
        <v>47200</v>
      </c>
      <c r="G131" s="165">
        <v>120748</v>
      </c>
      <c r="H131" s="165">
        <v>367762</v>
      </c>
      <c r="I131" s="165">
        <v>116299</v>
      </c>
      <c r="J131" s="165">
        <v>136385</v>
      </c>
      <c r="K131" s="165">
        <v>308394</v>
      </c>
      <c r="L131" s="165">
        <v>113965</v>
      </c>
      <c r="M131" s="165">
        <v>120266</v>
      </c>
      <c r="N131" s="165">
        <v>17323</v>
      </c>
      <c r="O131" s="165">
        <v>39691</v>
      </c>
      <c r="P131" s="165">
        <v>1610143</v>
      </c>
      <c r="Q131" s="165">
        <v>56678</v>
      </c>
      <c r="R131" s="165">
        <v>47738</v>
      </c>
      <c r="S131" s="165">
        <v>56896</v>
      </c>
      <c r="T131" s="166">
        <f t="shared" si="11"/>
        <v>3362188</v>
      </c>
      <c r="U131" s="6"/>
      <c r="V131" s="6"/>
      <c r="W131" s="6"/>
      <c r="X131" s="6"/>
      <c r="Y131" s="6"/>
      <c r="Z131" s="6"/>
      <c r="AA131" s="6"/>
      <c r="AB131" s="6"/>
      <c r="AC131" s="5"/>
    </row>
    <row r="132" spans="2:29" x14ac:dyDescent="0.25">
      <c r="B132" s="22"/>
      <c r="C132" s="22" t="s">
        <v>41</v>
      </c>
      <c r="D132" s="165">
        <v>63077</v>
      </c>
      <c r="E132" s="165">
        <v>139931</v>
      </c>
      <c r="F132" s="165">
        <v>47468</v>
      </c>
      <c r="G132" s="165">
        <v>121249</v>
      </c>
      <c r="H132" s="165">
        <v>368330</v>
      </c>
      <c r="I132" s="165">
        <v>116016</v>
      </c>
      <c r="J132" s="165">
        <v>136787</v>
      </c>
      <c r="K132" s="165">
        <v>308777</v>
      </c>
      <c r="L132" s="165">
        <v>114203</v>
      </c>
      <c r="M132" s="165">
        <v>120124</v>
      </c>
      <c r="N132" s="165">
        <v>17326</v>
      </c>
      <c r="O132" s="165">
        <v>39902</v>
      </c>
      <c r="P132" s="165">
        <v>1614674</v>
      </c>
      <c r="Q132" s="165">
        <v>56693</v>
      </c>
      <c r="R132" s="165">
        <v>47922</v>
      </c>
      <c r="S132" s="165">
        <v>57098</v>
      </c>
      <c r="T132" s="166">
        <f t="shared" si="11"/>
        <v>3369577</v>
      </c>
      <c r="U132" s="6"/>
      <c r="V132" s="6"/>
      <c r="W132" s="6"/>
      <c r="X132" s="6"/>
      <c r="Y132" s="6"/>
      <c r="Z132" s="6"/>
      <c r="AA132" s="6"/>
      <c r="AB132" s="6"/>
      <c r="AC132" s="5"/>
    </row>
    <row r="133" spans="2:29" x14ac:dyDescent="0.25">
      <c r="B133" s="34"/>
      <c r="C133" s="22" t="s">
        <v>42</v>
      </c>
      <c r="D133" s="165">
        <v>63036</v>
      </c>
      <c r="E133" s="165">
        <v>140211</v>
      </c>
      <c r="F133" s="165">
        <v>47605</v>
      </c>
      <c r="G133" s="165">
        <v>121352</v>
      </c>
      <c r="H133" s="165">
        <v>368603</v>
      </c>
      <c r="I133" s="165">
        <v>115770</v>
      </c>
      <c r="J133" s="165">
        <v>133683</v>
      </c>
      <c r="K133" s="165">
        <v>311269</v>
      </c>
      <c r="L133" s="165">
        <v>114076</v>
      </c>
      <c r="M133" s="165">
        <v>120334</v>
      </c>
      <c r="N133" s="165">
        <v>17340</v>
      </c>
      <c r="O133" s="165">
        <v>39847</v>
      </c>
      <c r="P133" s="165">
        <v>1622368</v>
      </c>
      <c r="Q133" s="165">
        <v>56338</v>
      </c>
      <c r="R133" s="165">
        <v>47896</v>
      </c>
      <c r="S133" s="165">
        <v>56410</v>
      </c>
      <c r="T133" s="166">
        <f t="shared" si="11"/>
        <v>3376138</v>
      </c>
      <c r="U133" s="6"/>
      <c r="V133" s="6"/>
      <c r="W133" s="6"/>
      <c r="X133" s="6"/>
      <c r="Y133" s="6"/>
      <c r="Z133" s="6"/>
      <c r="AA133" s="6"/>
      <c r="AB133" s="6"/>
      <c r="AC133" s="5"/>
    </row>
    <row r="134" spans="2:29" x14ac:dyDescent="0.25">
      <c r="B134" s="34"/>
      <c r="C134" s="22" t="s">
        <v>43</v>
      </c>
      <c r="D134" s="165">
        <v>63832</v>
      </c>
      <c r="E134" s="165">
        <v>141072</v>
      </c>
      <c r="F134" s="165">
        <v>48071</v>
      </c>
      <c r="G134" s="165">
        <v>122596</v>
      </c>
      <c r="H134" s="165">
        <v>370216</v>
      </c>
      <c r="I134" s="165">
        <v>116532</v>
      </c>
      <c r="J134" s="165">
        <v>134377</v>
      </c>
      <c r="K134" s="165">
        <v>312241</v>
      </c>
      <c r="L134" s="165">
        <v>114667</v>
      </c>
      <c r="M134" s="165">
        <v>120790</v>
      </c>
      <c r="N134" s="165">
        <v>17457</v>
      </c>
      <c r="O134" s="165">
        <v>40250</v>
      </c>
      <c r="P134" s="165">
        <v>1637012</v>
      </c>
      <c r="Q134" s="165">
        <v>56656</v>
      </c>
      <c r="R134" s="165">
        <v>47888</v>
      </c>
      <c r="S134" s="165">
        <v>56537</v>
      </c>
      <c r="T134" s="166">
        <f t="shared" si="11"/>
        <v>3400194</v>
      </c>
      <c r="U134" s="6"/>
      <c r="V134" s="6"/>
      <c r="W134" s="6"/>
      <c r="X134" s="6"/>
      <c r="Y134" s="6"/>
      <c r="Z134" s="6"/>
      <c r="AA134" s="6"/>
      <c r="AB134" s="6"/>
      <c r="AC134" s="5"/>
    </row>
    <row r="135" spans="2:29" x14ac:dyDescent="0.25">
      <c r="B135" s="22"/>
      <c r="C135" s="22" t="s">
        <v>32</v>
      </c>
      <c r="D135" s="165">
        <v>64302</v>
      </c>
      <c r="E135" s="165">
        <v>141349</v>
      </c>
      <c r="F135" s="165">
        <v>48548</v>
      </c>
      <c r="G135" s="165">
        <v>123003</v>
      </c>
      <c r="H135" s="165">
        <v>371835</v>
      </c>
      <c r="I135" s="165">
        <v>116819</v>
      </c>
      <c r="J135" s="165">
        <v>135058</v>
      </c>
      <c r="K135" s="165">
        <v>312538</v>
      </c>
      <c r="L135" s="165">
        <v>115255</v>
      </c>
      <c r="M135" s="165">
        <v>121052</v>
      </c>
      <c r="N135" s="165">
        <v>17421</v>
      </c>
      <c r="O135" s="165">
        <v>40681</v>
      </c>
      <c r="P135" s="165">
        <v>1646711</v>
      </c>
      <c r="Q135" s="165">
        <v>56585</v>
      </c>
      <c r="R135" s="165">
        <v>47836</v>
      </c>
      <c r="S135" s="165">
        <v>56773</v>
      </c>
      <c r="T135" s="166">
        <f t="shared" si="11"/>
        <v>3415766</v>
      </c>
      <c r="U135" s="6"/>
      <c r="V135" s="6"/>
      <c r="W135" s="6"/>
      <c r="X135" s="6"/>
      <c r="Y135" s="6"/>
      <c r="Z135" s="6"/>
      <c r="AA135" s="6"/>
      <c r="AB135" s="6"/>
      <c r="AC135" s="5"/>
    </row>
    <row r="136" spans="2:29" x14ac:dyDescent="0.25">
      <c r="B136" s="34"/>
      <c r="C136" s="22" t="s">
        <v>33</v>
      </c>
      <c r="D136" s="165">
        <v>64731</v>
      </c>
      <c r="E136" s="165">
        <v>141854</v>
      </c>
      <c r="F136" s="165">
        <v>48717</v>
      </c>
      <c r="G136" s="165">
        <v>123263</v>
      </c>
      <c r="H136" s="165">
        <v>373293</v>
      </c>
      <c r="I136" s="165">
        <v>117694</v>
      </c>
      <c r="J136" s="165">
        <v>135427</v>
      </c>
      <c r="K136" s="165">
        <v>311454</v>
      </c>
      <c r="L136" s="165">
        <v>115367</v>
      </c>
      <c r="M136" s="165">
        <v>121175</v>
      </c>
      <c r="N136" s="165">
        <v>17444</v>
      </c>
      <c r="O136" s="165">
        <v>41011</v>
      </c>
      <c r="P136" s="165">
        <v>1658299</v>
      </c>
      <c r="Q136" s="165">
        <v>56476</v>
      </c>
      <c r="R136" s="165">
        <v>47821</v>
      </c>
      <c r="S136" s="165">
        <v>56896</v>
      </c>
      <c r="T136" s="166">
        <f t="shared" si="11"/>
        <v>3430922</v>
      </c>
      <c r="U136" s="6"/>
      <c r="V136" s="6"/>
      <c r="W136" s="6"/>
      <c r="X136" s="6"/>
      <c r="Y136" s="6"/>
      <c r="Z136" s="6"/>
      <c r="AA136" s="6"/>
      <c r="AB136" s="6"/>
      <c r="AC136" s="5"/>
    </row>
    <row r="137" spans="2:29" x14ac:dyDescent="0.25">
      <c r="B137" s="34"/>
      <c r="C137" s="22" t="s">
        <v>34</v>
      </c>
      <c r="D137" s="165">
        <v>64648</v>
      </c>
      <c r="E137" s="165">
        <v>141536</v>
      </c>
      <c r="F137" s="165">
        <v>48294</v>
      </c>
      <c r="G137" s="165">
        <v>122820</v>
      </c>
      <c r="H137" s="165">
        <v>373470</v>
      </c>
      <c r="I137" s="165">
        <v>118008</v>
      </c>
      <c r="J137" s="165">
        <v>135655</v>
      </c>
      <c r="K137" s="165">
        <v>310747</v>
      </c>
      <c r="L137" s="165">
        <v>115005</v>
      </c>
      <c r="M137" s="165">
        <v>120976</v>
      </c>
      <c r="N137" s="165">
        <v>17402</v>
      </c>
      <c r="O137" s="165">
        <v>40835</v>
      </c>
      <c r="P137" s="165">
        <v>1661323</v>
      </c>
      <c r="Q137" s="165">
        <v>56379</v>
      </c>
      <c r="R137" s="165">
        <v>47897</v>
      </c>
      <c r="S137" s="165">
        <v>56961</v>
      </c>
      <c r="T137" s="166">
        <f t="shared" si="11"/>
        <v>3431956</v>
      </c>
      <c r="U137" s="6"/>
      <c r="V137" s="6"/>
      <c r="W137" s="6"/>
      <c r="X137" s="6"/>
      <c r="Y137" s="6"/>
      <c r="Z137" s="6"/>
      <c r="AA137" s="6"/>
      <c r="AB137" s="6"/>
      <c r="AC137" s="5"/>
    </row>
    <row r="138" spans="2:29" x14ac:dyDescent="0.25">
      <c r="B138" s="22"/>
      <c r="C138" s="22" t="s">
        <v>35</v>
      </c>
      <c r="D138" s="165">
        <v>64652</v>
      </c>
      <c r="E138" s="165">
        <v>141390</v>
      </c>
      <c r="F138" s="165">
        <v>48690</v>
      </c>
      <c r="G138" s="165">
        <v>122568</v>
      </c>
      <c r="H138" s="165">
        <v>373725</v>
      </c>
      <c r="I138" s="165">
        <v>118650</v>
      </c>
      <c r="J138" s="165">
        <v>135835</v>
      </c>
      <c r="K138" s="165">
        <v>309019</v>
      </c>
      <c r="L138" s="165">
        <v>114694</v>
      </c>
      <c r="M138" s="165">
        <v>120762</v>
      </c>
      <c r="N138" s="165">
        <v>17436</v>
      </c>
      <c r="O138" s="165">
        <v>41024</v>
      </c>
      <c r="P138" s="165">
        <v>1664308</v>
      </c>
      <c r="Q138" s="165">
        <v>56259</v>
      </c>
      <c r="R138" s="165">
        <v>47944</v>
      </c>
      <c r="S138" s="165">
        <v>57193</v>
      </c>
      <c r="T138" s="166">
        <f t="shared" ref="T138:T143" si="12">SUM(D138:S138)</f>
        <v>3434149</v>
      </c>
      <c r="U138" s="6"/>
      <c r="V138" s="6"/>
      <c r="W138" s="6"/>
      <c r="X138" s="6"/>
      <c r="Y138" s="6"/>
      <c r="Z138" s="6"/>
      <c r="AA138" s="6"/>
      <c r="AB138" s="6"/>
      <c r="AC138" s="5"/>
    </row>
    <row r="139" spans="2:29" x14ac:dyDescent="0.25">
      <c r="B139" s="34"/>
      <c r="C139" s="22" t="s">
        <v>36</v>
      </c>
      <c r="D139" s="165">
        <v>64714</v>
      </c>
      <c r="E139" s="165">
        <v>141133</v>
      </c>
      <c r="F139" s="165">
        <v>48582</v>
      </c>
      <c r="G139" s="165">
        <v>122426</v>
      </c>
      <c r="H139" s="165">
        <v>372704</v>
      </c>
      <c r="I139" s="165">
        <v>118900</v>
      </c>
      <c r="J139" s="165">
        <v>136405</v>
      </c>
      <c r="K139" s="165">
        <v>311697</v>
      </c>
      <c r="L139" s="165">
        <v>114367</v>
      </c>
      <c r="M139" s="165">
        <v>120757</v>
      </c>
      <c r="N139" s="165">
        <v>17410</v>
      </c>
      <c r="O139" s="165">
        <v>41252</v>
      </c>
      <c r="P139" s="165">
        <v>1664545</v>
      </c>
      <c r="Q139" s="165">
        <v>56216</v>
      </c>
      <c r="R139" s="165">
        <v>47969</v>
      </c>
      <c r="S139" s="165">
        <v>57354</v>
      </c>
      <c r="T139" s="166">
        <f t="shared" si="12"/>
        <v>3436431</v>
      </c>
      <c r="U139" s="6"/>
      <c r="V139" s="6"/>
      <c r="W139" s="6"/>
      <c r="X139" s="6"/>
      <c r="Y139" s="6"/>
      <c r="Z139" s="6"/>
      <c r="AA139" s="6"/>
      <c r="AB139" s="6"/>
      <c r="AC139" s="5"/>
    </row>
    <row r="140" spans="2:29" ht="13" thickBot="1" x14ac:dyDescent="0.3">
      <c r="B140" s="35"/>
      <c r="C140" s="27" t="s">
        <v>37</v>
      </c>
      <c r="D140" s="161">
        <v>65009</v>
      </c>
      <c r="E140" s="161">
        <v>140862</v>
      </c>
      <c r="F140" s="161">
        <v>48738</v>
      </c>
      <c r="G140" s="161">
        <v>122593</v>
      </c>
      <c r="H140" s="161">
        <v>373295</v>
      </c>
      <c r="I140" s="161">
        <v>118684</v>
      </c>
      <c r="J140" s="161">
        <v>136011</v>
      </c>
      <c r="K140" s="161">
        <v>310664</v>
      </c>
      <c r="L140" s="161">
        <v>113813</v>
      </c>
      <c r="M140" s="161">
        <v>120735</v>
      </c>
      <c r="N140" s="161">
        <v>17409</v>
      </c>
      <c r="O140" s="161">
        <v>41383</v>
      </c>
      <c r="P140" s="161">
        <v>1664387</v>
      </c>
      <c r="Q140" s="161">
        <v>55973</v>
      </c>
      <c r="R140" s="161">
        <v>48069</v>
      </c>
      <c r="S140" s="161">
        <v>57142</v>
      </c>
      <c r="T140" s="162">
        <f t="shared" si="12"/>
        <v>3434767</v>
      </c>
      <c r="U140" s="6"/>
      <c r="V140" s="6"/>
      <c r="W140" s="6"/>
      <c r="X140" s="6"/>
      <c r="Y140" s="6"/>
      <c r="Z140" s="6"/>
      <c r="AA140" s="6"/>
      <c r="AB140" s="6"/>
      <c r="AC140" s="5"/>
    </row>
    <row r="141" spans="2:29" x14ac:dyDescent="0.25">
      <c r="B141" s="21">
        <v>2020</v>
      </c>
      <c r="C141" s="21" t="s">
        <v>38</v>
      </c>
      <c r="D141" s="163">
        <v>65042</v>
      </c>
      <c r="E141" s="163">
        <v>140478</v>
      </c>
      <c r="F141" s="163">
        <v>48525</v>
      </c>
      <c r="G141" s="163">
        <v>123221</v>
      </c>
      <c r="H141" s="163">
        <v>373107</v>
      </c>
      <c r="I141" s="163">
        <v>119093</v>
      </c>
      <c r="J141" s="163">
        <v>136312</v>
      </c>
      <c r="K141" s="163">
        <v>310360</v>
      </c>
      <c r="L141" s="163">
        <v>113640</v>
      </c>
      <c r="M141" s="163">
        <v>120795</v>
      </c>
      <c r="N141" s="163">
        <v>17337</v>
      </c>
      <c r="O141" s="163">
        <v>41253</v>
      </c>
      <c r="P141" s="163">
        <v>1662857</v>
      </c>
      <c r="Q141" s="163">
        <v>55887</v>
      </c>
      <c r="R141" s="163">
        <v>48022</v>
      </c>
      <c r="S141" s="163">
        <v>57077</v>
      </c>
      <c r="T141" s="164">
        <f t="shared" si="12"/>
        <v>3433006</v>
      </c>
      <c r="U141" s="6"/>
      <c r="V141" s="6"/>
      <c r="W141" s="6"/>
      <c r="X141" s="6"/>
      <c r="Y141" s="6"/>
      <c r="Z141" s="6"/>
      <c r="AA141" s="6"/>
      <c r="AB141" s="6"/>
      <c r="AC141" s="5"/>
    </row>
    <row r="142" spans="2:29" x14ac:dyDescent="0.25">
      <c r="B142" s="34"/>
      <c r="C142" s="22" t="s">
        <v>39</v>
      </c>
      <c r="D142" s="165">
        <v>65607</v>
      </c>
      <c r="E142" s="165">
        <v>141065</v>
      </c>
      <c r="F142" s="165">
        <v>48741</v>
      </c>
      <c r="G142" s="165">
        <v>123809</v>
      </c>
      <c r="H142" s="165">
        <v>373635</v>
      </c>
      <c r="I142" s="165">
        <v>120148</v>
      </c>
      <c r="J142" s="165">
        <v>137789</v>
      </c>
      <c r="K142" s="165">
        <v>310405</v>
      </c>
      <c r="L142" s="165">
        <v>113901</v>
      </c>
      <c r="M142" s="165">
        <v>120854</v>
      </c>
      <c r="N142" s="165">
        <v>17372</v>
      </c>
      <c r="O142" s="165">
        <v>41685</v>
      </c>
      <c r="P142" s="165">
        <v>1666918</v>
      </c>
      <c r="Q142" s="165">
        <v>55904</v>
      </c>
      <c r="R142" s="165">
        <v>48319</v>
      </c>
      <c r="S142" s="165">
        <v>57216</v>
      </c>
      <c r="T142" s="166">
        <f t="shared" si="12"/>
        <v>3443368</v>
      </c>
      <c r="U142" s="6"/>
      <c r="V142" s="6"/>
      <c r="W142" s="6"/>
      <c r="X142" s="6"/>
      <c r="Y142" s="6"/>
      <c r="Z142" s="6"/>
      <c r="AA142" s="6"/>
      <c r="AB142" s="6"/>
      <c r="AC142" s="5"/>
    </row>
    <row r="143" spans="2:29" x14ac:dyDescent="0.25">
      <c r="B143" s="34"/>
      <c r="C143" s="22" t="s">
        <v>40</v>
      </c>
      <c r="D143" s="165">
        <v>65981</v>
      </c>
      <c r="E143" s="165">
        <v>142246</v>
      </c>
      <c r="F143" s="165">
        <v>49330</v>
      </c>
      <c r="G143" s="165">
        <v>125149</v>
      </c>
      <c r="H143" s="165">
        <v>376827</v>
      </c>
      <c r="I143" s="165">
        <v>121965</v>
      </c>
      <c r="J143" s="165">
        <v>139655</v>
      </c>
      <c r="K143" s="165">
        <v>312362</v>
      </c>
      <c r="L143" s="165">
        <v>115781</v>
      </c>
      <c r="M143" s="165">
        <v>122253</v>
      </c>
      <c r="N143" s="165">
        <v>17822</v>
      </c>
      <c r="O143" s="165">
        <v>41861</v>
      </c>
      <c r="P143" s="165">
        <v>1694529</v>
      </c>
      <c r="Q143" s="165">
        <v>56582</v>
      </c>
      <c r="R143" s="165">
        <v>48714</v>
      </c>
      <c r="S143" s="165">
        <v>57990</v>
      </c>
      <c r="T143" s="166">
        <f t="shared" si="12"/>
        <v>3489047</v>
      </c>
      <c r="U143" s="6"/>
      <c r="V143" s="6"/>
      <c r="W143" s="6"/>
      <c r="X143" s="6"/>
      <c r="Y143" s="6"/>
      <c r="Z143" s="6"/>
      <c r="AA143" s="6"/>
      <c r="AB143" s="6"/>
      <c r="AC143" s="5"/>
    </row>
    <row r="144" spans="2:29" x14ac:dyDescent="0.25">
      <c r="B144" s="22"/>
      <c r="C144" s="22" t="s">
        <v>41</v>
      </c>
      <c r="D144" s="165">
        <v>66565</v>
      </c>
      <c r="E144" s="165">
        <v>143456</v>
      </c>
      <c r="F144" s="165">
        <v>50283</v>
      </c>
      <c r="G144" s="165">
        <v>127006</v>
      </c>
      <c r="H144" s="165">
        <v>379987</v>
      </c>
      <c r="I144" s="165">
        <v>124948</v>
      </c>
      <c r="J144" s="165">
        <v>142374</v>
      </c>
      <c r="K144" s="165">
        <v>314029</v>
      </c>
      <c r="L144" s="165">
        <v>116076</v>
      </c>
      <c r="M144" s="165">
        <v>122640</v>
      </c>
      <c r="N144" s="165">
        <v>17541</v>
      </c>
      <c r="O144" s="165">
        <v>42423</v>
      </c>
      <c r="P144" s="165">
        <v>1720103</v>
      </c>
      <c r="Q144" s="165">
        <v>56649</v>
      </c>
      <c r="R144" s="165">
        <v>49508</v>
      </c>
      <c r="S144" s="165">
        <v>58922</v>
      </c>
      <c r="T144" s="166">
        <f t="shared" ref="T144:T155" si="13">SUM(D144:S144)</f>
        <v>3532510</v>
      </c>
      <c r="U144" s="6"/>
      <c r="V144" s="6"/>
      <c r="W144" s="6"/>
      <c r="X144" s="6"/>
      <c r="Y144" s="6"/>
      <c r="Z144" s="6"/>
      <c r="AA144" s="6"/>
      <c r="AB144" s="6"/>
      <c r="AC144" s="5"/>
    </row>
    <row r="145" spans="2:29" x14ac:dyDescent="0.25">
      <c r="B145" s="34"/>
      <c r="C145" s="22" t="s">
        <v>42</v>
      </c>
      <c r="D145" s="165">
        <v>66968</v>
      </c>
      <c r="E145" s="165">
        <v>144540</v>
      </c>
      <c r="F145" s="165">
        <v>50877</v>
      </c>
      <c r="G145" s="165">
        <v>128453</v>
      </c>
      <c r="H145" s="165">
        <v>381699</v>
      </c>
      <c r="I145" s="165">
        <v>127464</v>
      </c>
      <c r="J145" s="165">
        <v>144353</v>
      </c>
      <c r="K145" s="165">
        <v>316591</v>
      </c>
      <c r="L145" s="165">
        <v>118325</v>
      </c>
      <c r="M145" s="165">
        <v>123762</v>
      </c>
      <c r="N145" s="165">
        <v>17619</v>
      </c>
      <c r="O145" s="165">
        <v>42878</v>
      </c>
      <c r="P145" s="165">
        <v>1730554</v>
      </c>
      <c r="Q145" s="165">
        <v>56888</v>
      </c>
      <c r="R145" s="165">
        <v>49863</v>
      </c>
      <c r="S145" s="165">
        <v>59886</v>
      </c>
      <c r="T145" s="166">
        <f t="shared" si="13"/>
        <v>3560720</v>
      </c>
      <c r="U145" s="6"/>
      <c r="V145" s="6"/>
      <c r="W145" s="6"/>
      <c r="X145" s="6"/>
      <c r="Y145" s="6"/>
      <c r="Z145" s="6"/>
      <c r="AA145" s="6"/>
      <c r="AB145" s="6"/>
      <c r="AC145" s="5"/>
    </row>
    <row r="146" spans="2:29" x14ac:dyDescent="0.25">
      <c r="B146" s="34"/>
      <c r="C146" s="22" t="s">
        <v>43</v>
      </c>
      <c r="D146" s="165">
        <v>67102</v>
      </c>
      <c r="E146" s="165">
        <v>146153</v>
      </c>
      <c r="F146" s="165">
        <v>51683</v>
      </c>
      <c r="G146" s="165">
        <v>129220</v>
      </c>
      <c r="H146" s="165">
        <v>382942</v>
      </c>
      <c r="I146" s="165">
        <v>129658</v>
      </c>
      <c r="J146" s="165">
        <v>146795</v>
      </c>
      <c r="K146" s="165">
        <v>319134</v>
      </c>
      <c r="L146" s="165">
        <v>120937</v>
      </c>
      <c r="M146" s="165">
        <v>124585</v>
      </c>
      <c r="N146" s="165">
        <v>17746</v>
      </c>
      <c r="O146" s="165">
        <v>43017</v>
      </c>
      <c r="P146" s="165">
        <v>1740673</v>
      </c>
      <c r="Q146" s="165">
        <v>57255</v>
      </c>
      <c r="R146" s="165">
        <v>50593</v>
      </c>
      <c r="S146" s="165">
        <v>60768</v>
      </c>
      <c r="T146" s="166">
        <f t="shared" si="13"/>
        <v>3588261</v>
      </c>
      <c r="U146" s="6"/>
      <c r="V146" s="6"/>
      <c r="W146" s="6"/>
      <c r="X146" s="6"/>
      <c r="Y146" s="6"/>
      <c r="Z146" s="6"/>
      <c r="AA146" s="6"/>
      <c r="AB146" s="6"/>
      <c r="AC146" s="5"/>
    </row>
    <row r="147" spans="2:29" x14ac:dyDescent="0.25">
      <c r="B147" s="22"/>
      <c r="C147" s="22" t="s">
        <v>32</v>
      </c>
      <c r="D147" s="165">
        <v>67442</v>
      </c>
      <c r="E147" s="165">
        <v>147189</v>
      </c>
      <c r="F147" s="165">
        <v>52647</v>
      </c>
      <c r="G147" s="165">
        <v>130387</v>
      </c>
      <c r="H147" s="165">
        <v>383162</v>
      </c>
      <c r="I147" s="165">
        <v>132320</v>
      </c>
      <c r="J147" s="165">
        <v>149067</v>
      </c>
      <c r="K147" s="165">
        <v>323157</v>
      </c>
      <c r="L147" s="165">
        <v>122778</v>
      </c>
      <c r="M147" s="165">
        <v>125805</v>
      </c>
      <c r="N147" s="165">
        <v>17792</v>
      </c>
      <c r="O147" s="165">
        <v>43254</v>
      </c>
      <c r="P147" s="165">
        <v>1755690</v>
      </c>
      <c r="Q147" s="165">
        <v>57465</v>
      </c>
      <c r="R147" s="165">
        <v>51603</v>
      </c>
      <c r="S147" s="165">
        <v>61508</v>
      </c>
      <c r="T147" s="166">
        <f t="shared" si="13"/>
        <v>3621266</v>
      </c>
      <c r="U147" s="6"/>
      <c r="V147" s="6"/>
      <c r="W147" s="6"/>
      <c r="X147" s="6"/>
      <c r="Y147" s="6"/>
      <c r="Z147" s="6"/>
      <c r="AA147" s="6"/>
      <c r="AB147" s="6"/>
      <c r="AC147" s="5"/>
    </row>
    <row r="148" spans="2:29" x14ac:dyDescent="0.25">
      <c r="B148" s="34"/>
      <c r="C148" s="22" t="s">
        <v>33</v>
      </c>
      <c r="D148" s="165">
        <v>67961</v>
      </c>
      <c r="E148" s="165">
        <v>148563</v>
      </c>
      <c r="F148" s="165">
        <v>53651</v>
      </c>
      <c r="G148" s="165">
        <v>131068</v>
      </c>
      <c r="H148" s="165">
        <v>385477</v>
      </c>
      <c r="I148" s="165">
        <v>134729</v>
      </c>
      <c r="J148" s="165">
        <v>151139</v>
      </c>
      <c r="K148" s="165">
        <v>327100</v>
      </c>
      <c r="L148" s="165">
        <v>124015</v>
      </c>
      <c r="M148" s="165">
        <v>126715</v>
      </c>
      <c r="N148" s="165">
        <v>17880</v>
      </c>
      <c r="O148" s="165">
        <v>43519</v>
      </c>
      <c r="P148" s="165">
        <v>1769468</v>
      </c>
      <c r="Q148" s="165">
        <v>57702</v>
      </c>
      <c r="R148" s="165">
        <v>52498</v>
      </c>
      <c r="S148" s="165">
        <v>62388</v>
      </c>
      <c r="T148" s="166">
        <f t="shared" si="13"/>
        <v>3653873</v>
      </c>
      <c r="U148" s="6"/>
      <c r="V148" s="6"/>
      <c r="W148" s="6"/>
      <c r="X148" s="6"/>
      <c r="Y148" s="6"/>
      <c r="Z148" s="6"/>
      <c r="AA148" s="6"/>
      <c r="AB148" s="6"/>
      <c r="AC148" s="5"/>
    </row>
    <row r="149" spans="2:29" x14ac:dyDescent="0.25">
      <c r="B149" s="34"/>
      <c r="C149" s="22" t="s">
        <v>34</v>
      </c>
      <c r="D149" s="165">
        <v>69013</v>
      </c>
      <c r="E149" s="165">
        <v>150784</v>
      </c>
      <c r="F149" s="165">
        <v>54411</v>
      </c>
      <c r="G149" s="165">
        <v>132914</v>
      </c>
      <c r="H149" s="165">
        <v>390390</v>
      </c>
      <c r="I149" s="165">
        <v>137345</v>
      </c>
      <c r="J149" s="165">
        <v>153077</v>
      </c>
      <c r="K149" s="165">
        <v>331752</v>
      </c>
      <c r="L149" s="165">
        <v>125080</v>
      </c>
      <c r="M149" s="165">
        <v>127843</v>
      </c>
      <c r="N149" s="165">
        <v>17967</v>
      </c>
      <c r="O149" s="165">
        <v>43467</v>
      </c>
      <c r="P149" s="165">
        <v>1792211</v>
      </c>
      <c r="Q149" s="165">
        <v>57931</v>
      </c>
      <c r="R149" s="165">
        <v>53509</v>
      </c>
      <c r="S149" s="165">
        <v>63754</v>
      </c>
      <c r="T149" s="166">
        <f t="shared" si="13"/>
        <v>3701448</v>
      </c>
      <c r="U149" s="6"/>
      <c r="V149" s="6"/>
      <c r="W149" s="6"/>
      <c r="X149" s="6"/>
      <c r="Y149" s="6"/>
      <c r="Z149" s="6"/>
      <c r="AA149" s="6"/>
      <c r="AB149" s="6"/>
      <c r="AC149" s="5"/>
    </row>
    <row r="150" spans="2:29" x14ac:dyDescent="0.25">
      <c r="B150" s="22"/>
      <c r="C150" s="22" t="s">
        <v>35</v>
      </c>
      <c r="D150" s="165">
        <v>70127</v>
      </c>
      <c r="E150" s="165">
        <v>152546</v>
      </c>
      <c r="F150" s="165">
        <v>55205</v>
      </c>
      <c r="G150" s="165">
        <v>135188</v>
      </c>
      <c r="H150" s="165">
        <v>396384</v>
      </c>
      <c r="I150" s="165">
        <v>139473</v>
      </c>
      <c r="J150" s="165">
        <v>155034</v>
      </c>
      <c r="K150" s="165">
        <v>335914</v>
      </c>
      <c r="L150" s="165">
        <v>127406</v>
      </c>
      <c r="M150" s="165">
        <v>129133</v>
      </c>
      <c r="N150" s="165">
        <v>18079</v>
      </c>
      <c r="O150" s="165">
        <v>43774</v>
      </c>
      <c r="P150" s="165">
        <v>1812643</v>
      </c>
      <c r="Q150" s="165">
        <v>58329</v>
      </c>
      <c r="R150" s="165">
        <v>54293</v>
      </c>
      <c r="S150" s="165">
        <v>64868</v>
      </c>
      <c r="T150" s="166">
        <f t="shared" si="13"/>
        <v>3748396</v>
      </c>
      <c r="U150" s="6"/>
      <c r="V150" s="6"/>
      <c r="W150" s="6"/>
      <c r="X150" s="6"/>
      <c r="Y150" s="6"/>
      <c r="Z150" s="6"/>
      <c r="AA150" s="6"/>
      <c r="AB150" s="6"/>
      <c r="AC150" s="5"/>
    </row>
    <row r="151" spans="2:29" x14ac:dyDescent="0.25">
      <c r="B151" s="34"/>
      <c r="C151" s="22" t="s">
        <v>36</v>
      </c>
      <c r="D151" s="165">
        <v>70749</v>
      </c>
      <c r="E151" s="165">
        <v>153686</v>
      </c>
      <c r="F151" s="165">
        <v>54279</v>
      </c>
      <c r="G151" s="165">
        <v>139091</v>
      </c>
      <c r="H151" s="165">
        <v>401885</v>
      </c>
      <c r="I151" s="165">
        <v>140948</v>
      </c>
      <c r="J151" s="165">
        <v>155764</v>
      </c>
      <c r="K151" s="165">
        <v>338776</v>
      </c>
      <c r="L151" s="165">
        <v>128718</v>
      </c>
      <c r="M151" s="165">
        <v>130049</v>
      </c>
      <c r="N151" s="165">
        <v>18210</v>
      </c>
      <c r="O151" s="165">
        <v>44218</v>
      </c>
      <c r="P151" s="165">
        <v>1825413</v>
      </c>
      <c r="Q151" s="165">
        <v>58870</v>
      </c>
      <c r="R151" s="165">
        <v>54676</v>
      </c>
      <c r="S151" s="165">
        <v>65318</v>
      </c>
      <c r="T151" s="166">
        <f t="shared" si="13"/>
        <v>3780650</v>
      </c>
      <c r="U151" s="6"/>
      <c r="V151" s="6"/>
      <c r="W151" s="6"/>
      <c r="X151" s="6"/>
      <c r="Y151" s="6"/>
      <c r="Z151" s="6"/>
      <c r="AA151" s="6"/>
      <c r="AB151" s="6"/>
      <c r="AC151" s="5"/>
    </row>
    <row r="152" spans="2:29" ht="13" thickBot="1" x14ac:dyDescent="0.3">
      <c r="B152" s="35"/>
      <c r="C152" s="27" t="s">
        <v>37</v>
      </c>
      <c r="D152" s="161">
        <v>71026</v>
      </c>
      <c r="E152" s="161">
        <v>154364</v>
      </c>
      <c r="F152" s="161">
        <v>54318</v>
      </c>
      <c r="G152" s="161">
        <v>140515</v>
      </c>
      <c r="H152" s="161">
        <v>405881</v>
      </c>
      <c r="I152" s="161">
        <v>141389</v>
      </c>
      <c r="J152" s="161">
        <v>156325</v>
      </c>
      <c r="K152" s="161">
        <v>342405</v>
      </c>
      <c r="L152" s="161">
        <v>130395</v>
      </c>
      <c r="M152" s="161">
        <v>130534</v>
      </c>
      <c r="N152" s="161">
        <v>18266</v>
      </c>
      <c r="O152" s="161">
        <v>44512</v>
      </c>
      <c r="P152" s="161">
        <v>1832531</v>
      </c>
      <c r="Q152" s="161">
        <v>59093</v>
      </c>
      <c r="R152" s="161">
        <v>54826</v>
      </c>
      <c r="S152" s="161">
        <v>65653</v>
      </c>
      <c r="T152" s="162">
        <f t="shared" si="13"/>
        <v>3802033</v>
      </c>
      <c r="U152" s="6"/>
      <c r="V152" s="6"/>
      <c r="W152" s="6"/>
      <c r="X152" s="6"/>
      <c r="Y152" s="6"/>
      <c r="Z152" s="6"/>
      <c r="AA152" s="6"/>
      <c r="AB152" s="6"/>
      <c r="AC152" s="5"/>
    </row>
    <row r="153" spans="2:29" x14ac:dyDescent="0.25">
      <c r="B153" s="21">
        <v>2021</v>
      </c>
      <c r="C153" s="21" t="s">
        <v>38</v>
      </c>
      <c r="D153" s="163">
        <v>71582</v>
      </c>
      <c r="E153" s="163">
        <v>154378</v>
      </c>
      <c r="F153" s="163">
        <v>54762</v>
      </c>
      <c r="G153" s="163">
        <v>142429</v>
      </c>
      <c r="H153" s="163">
        <v>411201</v>
      </c>
      <c r="I153" s="163">
        <v>142044</v>
      </c>
      <c r="J153" s="163">
        <v>157267</v>
      </c>
      <c r="K153" s="163">
        <v>345877</v>
      </c>
      <c r="L153" s="163">
        <v>131542</v>
      </c>
      <c r="M153" s="163">
        <v>131549</v>
      </c>
      <c r="N153" s="163">
        <v>18340</v>
      </c>
      <c r="O153" s="163">
        <v>45216</v>
      </c>
      <c r="P153" s="163">
        <v>1839156</v>
      </c>
      <c r="Q153" s="163">
        <v>59447</v>
      </c>
      <c r="R153" s="163">
        <v>54955</v>
      </c>
      <c r="S153" s="163">
        <v>66039</v>
      </c>
      <c r="T153" s="164">
        <f t="shared" si="13"/>
        <v>3825784</v>
      </c>
      <c r="U153" s="6"/>
      <c r="V153" s="6"/>
      <c r="W153" s="6"/>
      <c r="X153" s="6"/>
      <c r="Y153" s="6"/>
      <c r="Z153" s="6"/>
      <c r="AA153" s="6"/>
      <c r="AB153" s="6"/>
      <c r="AC153" s="5"/>
    </row>
    <row r="154" spans="2:29" x14ac:dyDescent="0.25">
      <c r="B154" s="34"/>
      <c r="C154" s="22" t="s">
        <v>39</v>
      </c>
      <c r="D154" s="165">
        <v>72103</v>
      </c>
      <c r="E154" s="165">
        <v>157152</v>
      </c>
      <c r="F154" s="165">
        <v>54923</v>
      </c>
      <c r="G154" s="165">
        <v>143832</v>
      </c>
      <c r="H154" s="165">
        <v>417732</v>
      </c>
      <c r="I154" s="165">
        <v>144796</v>
      </c>
      <c r="J154" s="165">
        <v>159317</v>
      </c>
      <c r="K154" s="165">
        <v>349891</v>
      </c>
      <c r="L154" s="165">
        <v>132762</v>
      </c>
      <c r="M154" s="165">
        <v>132602</v>
      </c>
      <c r="N154" s="165">
        <v>18431</v>
      </c>
      <c r="O154" s="165">
        <v>44827</v>
      </c>
      <c r="P154" s="165">
        <v>1860042</v>
      </c>
      <c r="Q154" s="165">
        <v>59807</v>
      </c>
      <c r="R154" s="165">
        <v>55748</v>
      </c>
      <c r="S154" s="165">
        <v>66974</v>
      </c>
      <c r="T154" s="166">
        <f t="shared" si="13"/>
        <v>3870939</v>
      </c>
      <c r="U154" s="6"/>
      <c r="V154" s="6"/>
      <c r="W154" s="6"/>
      <c r="X154" s="6"/>
      <c r="Y154" s="6"/>
      <c r="Z154" s="6"/>
      <c r="AA154" s="6"/>
      <c r="AB154" s="6"/>
      <c r="AC154" s="5"/>
    </row>
    <row r="155" spans="2:29" x14ac:dyDescent="0.25">
      <c r="B155" s="34"/>
      <c r="C155" s="22" t="s">
        <v>40</v>
      </c>
      <c r="D155" s="165">
        <v>73039</v>
      </c>
      <c r="E155" s="165">
        <v>158702</v>
      </c>
      <c r="F155" s="165">
        <v>55803</v>
      </c>
      <c r="G155" s="165">
        <v>146913</v>
      </c>
      <c r="H155" s="165">
        <v>424019</v>
      </c>
      <c r="I155" s="165">
        <v>148557</v>
      </c>
      <c r="J155" s="165">
        <v>163651</v>
      </c>
      <c r="K155" s="165">
        <v>356876</v>
      </c>
      <c r="L155" s="165">
        <v>135747</v>
      </c>
      <c r="M155" s="165">
        <v>134645</v>
      </c>
      <c r="N155" s="165">
        <v>18639</v>
      </c>
      <c r="O155" s="165">
        <v>45490</v>
      </c>
      <c r="P155" s="165">
        <v>1889571</v>
      </c>
      <c r="Q155" s="165">
        <v>60862</v>
      </c>
      <c r="R155" s="165">
        <v>56328</v>
      </c>
      <c r="S155" s="165">
        <v>68761</v>
      </c>
      <c r="T155" s="166">
        <f t="shared" si="13"/>
        <v>3937603</v>
      </c>
      <c r="U155" s="6"/>
      <c r="V155" s="6"/>
      <c r="W155" s="6"/>
      <c r="X155" s="6"/>
      <c r="Y155" s="6"/>
      <c r="Z155" s="6"/>
      <c r="AA155" s="6"/>
      <c r="AB155" s="6"/>
      <c r="AC155" s="5"/>
    </row>
    <row r="156" spans="2:29" x14ac:dyDescent="0.25">
      <c r="B156" s="22"/>
      <c r="C156" s="22" t="s">
        <v>41</v>
      </c>
      <c r="D156" s="165">
        <v>73746</v>
      </c>
      <c r="E156" s="165">
        <v>161255</v>
      </c>
      <c r="F156" s="165">
        <v>56465</v>
      </c>
      <c r="G156" s="165">
        <v>149127</v>
      </c>
      <c r="H156" s="165">
        <v>431526</v>
      </c>
      <c r="I156" s="165">
        <v>152539</v>
      </c>
      <c r="J156" s="165">
        <v>167189</v>
      </c>
      <c r="K156" s="165">
        <v>362889</v>
      </c>
      <c r="L156" s="165">
        <v>139137</v>
      </c>
      <c r="M156" s="165">
        <v>136611</v>
      </c>
      <c r="N156" s="165">
        <v>18714</v>
      </c>
      <c r="O156" s="165">
        <v>46096</v>
      </c>
      <c r="P156" s="165">
        <v>1921309</v>
      </c>
      <c r="Q156" s="165">
        <v>61852</v>
      </c>
      <c r="R156" s="165">
        <v>56973</v>
      </c>
      <c r="S156" s="165">
        <v>70214</v>
      </c>
      <c r="T156" s="166">
        <f t="shared" ref="T156:T167" si="14">SUM(D156:S156)</f>
        <v>4005642</v>
      </c>
      <c r="U156" s="6"/>
      <c r="V156" s="6"/>
      <c r="W156" s="6"/>
      <c r="X156" s="6"/>
      <c r="Y156" s="6"/>
      <c r="Z156" s="6"/>
      <c r="AA156" s="6"/>
      <c r="AB156" s="6"/>
      <c r="AC156" s="5"/>
    </row>
    <row r="157" spans="2:29" x14ac:dyDescent="0.25">
      <c r="B157" s="34"/>
      <c r="C157" s="22" t="s">
        <v>42</v>
      </c>
      <c r="D157" s="165">
        <v>75008</v>
      </c>
      <c r="E157" s="165">
        <v>162735</v>
      </c>
      <c r="F157" s="165">
        <v>57402</v>
      </c>
      <c r="G157" s="165">
        <v>154742</v>
      </c>
      <c r="H157" s="165">
        <v>441619</v>
      </c>
      <c r="I157" s="165">
        <v>155476</v>
      </c>
      <c r="J157" s="165">
        <v>169421</v>
      </c>
      <c r="K157" s="165">
        <v>369033</v>
      </c>
      <c r="L157" s="165">
        <v>142828</v>
      </c>
      <c r="M157" s="165">
        <v>139017</v>
      </c>
      <c r="N157" s="165">
        <v>18966</v>
      </c>
      <c r="O157" s="165">
        <v>46651</v>
      </c>
      <c r="P157" s="165">
        <v>1924408</v>
      </c>
      <c r="Q157" s="165">
        <v>62940</v>
      </c>
      <c r="R157" s="165">
        <v>57484</v>
      </c>
      <c r="S157" s="165">
        <v>71507</v>
      </c>
      <c r="T157" s="166">
        <f t="shared" si="14"/>
        <v>4049237</v>
      </c>
      <c r="U157" s="6"/>
      <c r="V157" s="6"/>
      <c r="W157" s="6"/>
      <c r="X157" s="6"/>
      <c r="Y157" s="6"/>
      <c r="Z157" s="6"/>
      <c r="AA157" s="6"/>
      <c r="AB157" s="6"/>
      <c r="AC157" s="5"/>
    </row>
    <row r="158" spans="2:29" x14ac:dyDescent="0.25">
      <c r="B158" s="34"/>
      <c r="C158" s="22" t="s">
        <v>43</v>
      </c>
      <c r="D158" s="165">
        <v>75602</v>
      </c>
      <c r="E158" s="165">
        <v>164029</v>
      </c>
      <c r="F158" s="165">
        <v>58036</v>
      </c>
      <c r="G158" s="165">
        <v>157245</v>
      </c>
      <c r="H158" s="165">
        <v>447670</v>
      </c>
      <c r="I158" s="165">
        <v>157295</v>
      </c>
      <c r="J158" s="165">
        <v>172473</v>
      </c>
      <c r="K158" s="165">
        <v>372349</v>
      </c>
      <c r="L158" s="165">
        <v>146291</v>
      </c>
      <c r="M158" s="165">
        <v>140015</v>
      </c>
      <c r="N158" s="165">
        <v>19105</v>
      </c>
      <c r="O158" s="165">
        <v>47118</v>
      </c>
      <c r="P158" s="165">
        <v>1937422</v>
      </c>
      <c r="Q158" s="165">
        <v>63351</v>
      </c>
      <c r="R158" s="165">
        <v>57781</v>
      </c>
      <c r="S158" s="165">
        <v>73818</v>
      </c>
      <c r="T158" s="166">
        <f t="shared" si="14"/>
        <v>4089600</v>
      </c>
      <c r="U158" s="6"/>
      <c r="V158" s="6"/>
      <c r="W158" s="6"/>
      <c r="X158" s="6"/>
      <c r="Y158" s="6"/>
      <c r="Z158" s="6"/>
      <c r="AA158" s="6"/>
      <c r="AB158" s="6"/>
      <c r="AC158" s="5"/>
    </row>
    <row r="159" spans="2:29" x14ac:dyDescent="0.25">
      <c r="B159" s="22"/>
      <c r="C159" s="22" t="s">
        <v>32</v>
      </c>
      <c r="D159" s="165">
        <v>76270</v>
      </c>
      <c r="E159" s="165">
        <v>165755</v>
      </c>
      <c r="F159" s="165">
        <v>58356</v>
      </c>
      <c r="G159" s="165">
        <v>158647</v>
      </c>
      <c r="H159" s="165">
        <v>454965</v>
      </c>
      <c r="I159" s="165">
        <v>158141</v>
      </c>
      <c r="J159" s="165">
        <v>174485</v>
      </c>
      <c r="K159" s="165">
        <v>376197</v>
      </c>
      <c r="L159" s="165">
        <v>149219</v>
      </c>
      <c r="M159" s="165">
        <v>141258</v>
      </c>
      <c r="N159" s="165">
        <v>19244</v>
      </c>
      <c r="O159" s="165">
        <v>47726</v>
      </c>
      <c r="P159" s="165">
        <v>1946825</v>
      </c>
      <c r="Q159" s="165">
        <v>63884</v>
      </c>
      <c r="R159" s="165">
        <v>58278</v>
      </c>
      <c r="S159" s="165">
        <v>75143</v>
      </c>
      <c r="T159" s="166">
        <f t="shared" si="14"/>
        <v>4124393</v>
      </c>
      <c r="U159" s="6"/>
      <c r="V159" s="6"/>
      <c r="W159" s="6"/>
      <c r="X159" s="6"/>
      <c r="Y159" s="6"/>
      <c r="Z159" s="6"/>
      <c r="AA159" s="6"/>
      <c r="AB159" s="6"/>
      <c r="AC159" s="5"/>
    </row>
    <row r="160" spans="2:29" x14ac:dyDescent="0.25">
      <c r="B160" s="34"/>
      <c r="C160" s="22" t="s">
        <v>33</v>
      </c>
      <c r="D160" s="165">
        <v>76517</v>
      </c>
      <c r="E160" s="165">
        <v>166058</v>
      </c>
      <c r="F160" s="165">
        <v>58720</v>
      </c>
      <c r="G160" s="165">
        <v>158621</v>
      </c>
      <c r="H160" s="165">
        <v>462861</v>
      </c>
      <c r="I160" s="165">
        <v>159559</v>
      </c>
      <c r="J160" s="165">
        <v>175899</v>
      </c>
      <c r="K160" s="165">
        <v>377821</v>
      </c>
      <c r="L160" s="165">
        <v>152632</v>
      </c>
      <c r="M160" s="165">
        <v>141931</v>
      </c>
      <c r="N160" s="165">
        <v>19358</v>
      </c>
      <c r="O160" s="165">
        <v>47839</v>
      </c>
      <c r="P160" s="165">
        <v>1948269</v>
      </c>
      <c r="Q160" s="165">
        <v>65393</v>
      </c>
      <c r="R160" s="165">
        <v>58134</v>
      </c>
      <c r="S160" s="165">
        <v>76202</v>
      </c>
      <c r="T160" s="166">
        <f t="shared" si="14"/>
        <v>4145814</v>
      </c>
      <c r="U160" s="6"/>
      <c r="V160" s="6"/>
      <c r="W160" s="6"/>
      <c r="X160" s="6"/>
      <c r="Y160" s="6"/>
      <c r="Z160" s="6"/>
      <c r="AA160" s="6"/>
      <c r="AB160" s="6"/>
      <c r="AC160" s="5"/>
    </row>
    <row r="161" spans="2:29" x14ac:dyDescent="0.25">
      <c r="B161" s="34"/>
      <c r="C161" s="22" t="s">
        <v>34</v>
      </c>
      <c r="D161" s="165">
        <v>77818</v>
      </c>
      <c r="E161" s="165">
        <v>170124</v>
      </c>
      <c r="F161" s="165">
        <v>58978</v>
      </c>
      <c r="G161" s="165">
        <v>160450</v>
      </c>
      <c r="H161" s="165">
        <v>472490</v>
      </c>
      <c r="I161" s="165">
        <v>162128</v>
      </c>
      <c r="J161" s="165">
        <v>176860</v>
      </c>
      <c r="K161" s="165">
        <v>382385</v>
      </c>
      <c r="L161" s="165">
        <v>157872</v>
      </c>
      <c r="M161" s="165">
        <v>143915</v>
      </c>
      <c r="N161" s="165">
        <v>19516</v>
      </c>
      <c r="O161" s="165">
        <v>48533</v>
      </c>
      <c r="P161" s="165">
        <v>1965119</v>
      </c>
      <c r="Q161" s="165">
        <v>66014</v>
      </c>
      <c r="R161" s="165">
        <v>58995</v>
      </c>
      <c r="S161" s="165">
        <v>77251</v>
      </c>
      <c r="T161" s="166">
        <f t="shared" si="14"/>
        <v>4198448</v>
      </c>
      <c r="U161" s="6"/>
      <c r="V161" s="6"/>
      <c r="W161" s="6"/>
      <c r="X161" s="6"/>
      <c r="Y161" s="6"/>
      <c r="Z161" s="6"/>
      <c r="AA161" s="6"/>
      <c r="AB161" s="6"/>
      <c r="AC161" s="5"/>
    </row>
    <row r="162" spans="2:29" x14ac:dyDescent="0.25">
      <c r="B162" s="22"/>
      <c r="C162" s="22" t="s">
        <v>35</v>
      </c>
      <c r="D162" s="165">
        <v>77988</v>
      </c>
      <c r="E162" s="165">
        <v>171556</v>
      </c>
      <c r="F162" s="165">
        <v>59081</v>
      </c>
      <c r="G162" s="165">
        <v>161255</v>
      </c>
      <c r="H162" s="165">
        <v>480060</v>
      </c>
      <c r="I162" s="165">
        <v>164167</v>
      </c>
      <c r="J162" s="165">
        <v>178414</v>
      </c>
      <c r="K162" s="165">
        <v>384902</v>
      </c>
      <c r="L162" s="165">
        <v>161350</v>
      </c>
      <c r="M162" s="165">
        <v>145010</v>
      </c>
      <c r="N162" s="165">
        <v>19565</v>
      </c>
      <c r="O162" s="165">
        <v>48915</v>
      </c>
      <c r="P162" s="165">
        <v>1980132</v>
      </c>
      <c r="Q162" s="165">
        <v>66125</v>
      </c>
      <c r="R162" s="165">
        <v>59426</v>
      </c>
      <c r="S162" s="165">
        <v>78115</v>
      </c>
      <c r="T162" s="166">
        <f t="shared" si="14"/>
        <v>4236061</v>
      </c>
      <c r="U162" s="6"/>
      <c r="V162" s="6"/>
      <c r="W162" s="6"/>
      <c r="X162" s="6"/>
      <c r="Y162" s="6"/>
      <c r="Z162" s="6"/>
      <c r="AA162" s="6"/>
      <c r="AB162" s="6"/>
      <c r="AC162" s="5"/>
    </row>
    <row r="163" spans="2:29" x14ac:dyDescent="0.25">
      <c r="B163" s="34"/>
      <c r="C163" s="22" t="s">
        <v>36</v>
      </c>
      <c r="D163" s="165">
        <v>78401</v>
      </c>
      <c r="E163" s="165">
        <v>171563</v>
      </c>
      <c r="F163" s="165">
        <v>58749</v>
      </c>
      <c r="G163" s="165">
        <v>160844</v>
      </c>
      <c r="H163" s="165">
        <v>485139</v>
      </c>
      <c r="I163" s="165">
        <v>167170</v>
      </c>
      <c r="J163" s="165">
        <v>179604</v>
      </c>
      <c r="K163" s="165">
        <v>386289</v>
      </c>
      <c r="L163" s="165">
        <v>162023</v>
      </c>
      <c r="M163" s="165">
        <v>145415</v>
      </c>
      <c r="N163" s="165">
        <v>19568</v>
      </c>
      <c r="O163" s="165">
        <v>49236</v>
      </c>
      <c r="P163" s="165">
        <v>1987599</v>
      </c>
      <c r="Q163" s="165">
        <v>66248</v>
      </c>
      <c r="R163" s="165">
        <v>59333</v>
      </c>
      <c r="S163" s="165">
        <v>78591</v>
      </c>
      <c r="T163" s="166">
        <f t="shared" si="14"/>
        <v>4255772</v>
      </c>
      <c r="U163" s="6"/>
      <c r="V163" s="6"/>
      <c r="W163" s="6"/>
      <c r="X163" s="6"/>
      <c r="Y163" s="6"/>
      <c r="Z163" s="6"/>
      <c r="AA163" s="6"/>
      <c r="AB163" s="6"/>
      <c r="AC163" s="5"/>
    </row>
    <row r="164" spans="2:29" ht="13" thickBot="1" x14ac:dyDescent="0.3">
      <c r="B164" s="35"/>
      <c r="C164" s="27" t="s">
        <v>37</v>
      </c>
      <c r="D164" s="161">
        <v>78802</v>
      </c>
      <c r="E164" s="161">
        <v>170988</v>
      </c>
      <c r="F164" s="161">
        <v>61567</v>
      </c>
      <c r="G164" s="161">
        <v>164644</v>
      </c>
      <c r="H164" s="161">
        <v>486339</v>
      </c>
      <c r="I164" s="161">
        <v>170294</v>
      </c>
      <c r="J164" s="161">
        <v>181767</v>
      </c>
      <c r="K164" s="161">
        <v>388972</v>
      </c>
      <c r="L164" s="161">
        <v>166827</v>
      </c>
      <c r="M164" s="161">
        <v>148416</v>
      </c>
      <c r="N164" s="161">
        <v>19807</v>
      </c>
      <c r="O164" s="161">
        <v>49343</v>
      </c>
      <c r="P164" s="161">
        <v>1994178</v>
      </c>
      <c r="Q164" s="161">
        <v>67602</v>
      </c>
      <c r="R164" s="161">
        <v>59366</v>
      </c>
      <c r="S164" s="161">
        <v>78579</v>
      </c>
      <c r="T164" s="162">
        <f t="shared" si="14"/>
        <v>4287491</v>
      </c>
      <c r="U164" s="6"/>
      <c r="V164" s="6"/>
      <c r="W164" s="6"/>
      <c r="X164" s="6"/>
      <c r="Y164" s="6"/>
      <c r="Z164" s="6"/>
      <c r="AA164" s="6"/>
      <c r="AB164" s="6"/>
      <c r="AC164" s="5"/>
    </row>
    <row r="165" spans="2:29" x14ac:dyDescent="0.25">
      <c r="B165" s="21">
        <v>2022</v>
      </c>
      <c r="C165" s="21" t="s">
        <v>38</v>
      </c>
      <c r="D165" s="163">
        <v>78245</v>
      </c>
      <c r="E165" s="163">
        <v>170724</v>
      </c>
      <c r="F165" s="163">
        <v>61454</v>
      </c>
      <c r="G165" s="163">
        <v>164972</v>
      </c>
      <c r="H165" s="163">
        <v>489904</v>
      </c>
      <c r="I165" s="163">
        <v>171290</v>
      </c>
      <c r="J165" s="163">
        <v>181587</v>
      </c>
      <c r="K165" s="163">
        <v>389645</v>
      </c>
      <c r="L165" s="163">
        <v>167250</v>
      </c>
      <c r="M165" s="163">
        <v>150294</v>
      </c>
      <c r="N165" s="163">
        <v>19920</v>
      </c>
      <c r="O165" s="163">
        <v>49194</v>
      </c>
      <c r="P165" s="163">
        <v>1995126</v>
      </c>
      <c r="Q165" s="163">
        <v>68741</v>
      </c>
      <c r="R165" s="163">
        <v>59323</v>
      </c>
      <c r="S165" s="163">
        <v>78495</v>
      </c>
      <c r="T165" s="164">
        <f t="shared" si="14"/>
        <v>4296164</v>
      </c>
      <c r="U165" s="6"/>
      <c r="V165" s="6"/>
      <c r="W165" s="6"/>
      <c r="X165" s="6"/>
      <c r="Y165" s="6"/>
      <c r="Z165" s="6"/>
      <c r="AA165" s="6"/>
      <c r="AB165" s="6"/>
      <c r="AC165" s="5"/>
    </row>
    <row r="166" spans="2:29" x14ac:dyDescent="0.25">
      <c r="B166" s="34"/>
      <c r="C166" s="22" t="s">
        <v>39</v>
      </c>
      <c r="D166" s="165">
        <v>77785</v>
      </c>
      <c r="E166" s="165">
        <v>169527</v>
      </c>
      <c r="F166" s="165">
        <v>60887</v>
      </c>
      <c r="G166" s="165">
        <v>164246</v>
      </c>
      <c r="H166" s="165">
        <v>491604</v>
      </c>
      <c r="I166" s="165">
        <v>172323</v>
      </c>
      <c r="J166" s="165">
        <v>181976</v>
      </c>
      <c r="K166" s="165">
        <v>389582</v>
      </c>
      <c r="L166" s="165">
        <v>166421</v>
      </c>
      <c r="M166" s="165">
        <v>150078</v>
      </c>
      <c r="N166" s="165">
        <v>20049</v>
      </c>
      <c r="O166" s="165">
        <v>48913</v>
      </c>
      <c r="P166" s="165">
        <v>1986376</v>
      </c>
      <c r="Q166" s="165">
        <v>69426</v>
      </c>
      <c r="R166" s="165">
        <v>59126</v>
      </c>
      <c r="S166" s="165">
        <v>78699</v>
      </c>
      <c r="T166" s="166">
        <f t="shared" si="14"/>
        <v>4287018</v>
      </c>
      <c r="U166" s="6"/>
      <c r="V166" s="6"/>
      <c r="W166" s="6"/>
      <c r="X166" s="6"/>
      <c r="Y166" s="6"/>
      <c r="Z166" s="6"/>
      <c r="AA166" s="6"/>
      <c r="AB166" s="6"/>
      <c r="AC166" s="5"/>
    </row>
    <row r="167" spans="2:29" x14ac:dyDescent="0.25">
      <c r="B167" s="34"/>
      <c r="C167" s="22" t="s">
        <v>40</v>
      </c>
      <c r="D167" s="165">
        <v>79597</v>
      </c>
      <c r="E167" s="165">
        <v>173163</v>
      </c>
      <c r="F167" s="165">
        <v>61687</v>
      </c>
      <c r="G167" s="165">
        <v>166880</v>
      </c>
      <c r="H167" s="165">
        <v>503677</v>
      </c>
      <c r="I167" s="165">
        <v>173374</v>
      </c>
      <c r="J167" s="165">
        <v>185422</v>
      </c>
      <c r="K167" s="165">
        <v>394862</v>
      </c>
      <c r="L167" s="165">
        <v>170298</v>
      </c>
      <c r="M167" s="165">
        <v>152305</v>
      </c>
      <c r="N167" s="165">
        <v>20276</v>
      </c>
      <c r="O167" s="165">
        <v>49925</v>
      </c>
      <c r="P167" s="165">
        <v>2013389</v>
      </c>
      <c r="Q167" s="165">
        <v>71331</v>
      </c>
      <c r="R167" s="165">
        <v>59838</v>
      </c>
      <c r="S167" s="165">
        <v>80272</v>
      </c>
      <c r="T167" s="166">
        <f t="shared" si="14"/>
        <v>4356296</v>
      </c>
      <c r="U167" s="6"/>
      <c r="V167" s="6"/>
      <c r="W167" s="6"/>
      <c r="X167" s="6"/>
      <c r="Y167" s="6"/>
      <c r="Z167" s="6"/>
      <c r="AA167" s="6"/>
      <c r="AB167" s="6"/>
      <c r="AC167" s="5"/>
    </row>
    <row r="168" spans="2:29" x14ac:dyDescent="0.25">
      <c r="B168" s="22"/>
      <c r="C168" s="22" t="s">
        <v>41</v>
      </c>
      <c r="D168" s="165">
        <v>78751</v>
      </c>
      <c r="E168" s="165">
        <v>171793</v>
      </c>
      <c r="F168" s="165">
        <v>62095</v>
      </c>
      <c r="G168" s="165">
        <v>168656</v>
      </c>
      <c r="H168" s="165">
        <v>505462</v>
      </c>
      <c r="I168" s="165">
        <v>175724</v>
      </c>
      <c r="J168" s="165">
        <v>187654</v>
      </c>
      <c r="K168" s="165">
        <v>399686</v>
      </c>
      <c r="L168" s="165">
        <v>174861</v>
      </c>
      <c r="M168" s="165">
        <v>154726</v>
      </c>
      <c r="N168" s="165">
        <v>20358</v>
      </c>
      <c r="O168" s="165">
        <v>50595</v>
      </c>
      <c r="P168" s="165">
        <v>2007067</v>
      </c>
      <c r="Q168" s="165">
        <v>73729</v>
      </c>
      <c r="R168" s="165">
        <v>59632</v>
      </c>
      <c r="S168" s="165">
        <v>81072</v>
      </c>
      <c r="T168" s="166">
        <f t="shared" ref="T168:T178" si="15">SUM(D168:S168)</f>
        <v>4371861</v>
      </c>
      <c r="U168" s="6"/>
      <c r="V168" s="6"/>
      <c r="W168" s="6"/>
      <c r="X168" s="6"/>
      <c r="Y168" s="6"/>
      <c r="Z168" s="6"/>
      <c r="AA168" s="6"/>
      <c r="AB168" s="6"/>
      <c r="AC168" s="5"/>
    </row>
    <row r="169" spans="2:29" x14ac:dyDescent="0.25">
      <c r="B169" s="22"/>
      <c r="C169" s="22" t="s">
        <v>42</v>
      </c>
      <c r="D169" s="165">
        <v>79027</v>
      </c>
      <c r="E169" s="165">
        <v>172233</v>
      </c>
      <c r="F169" s="165">
        <v>62265</v>
      </c>
      <c r="G169" s="165">
        <v>168892</v>
      </c>
      <c r="H169" s="165">
        <v>506907</v>
      </c>
      <c r="I169" s="165">
        <v>176713</v>
      </c>
      <c r="J169" s="165">
        <v>188268</v>
      </c>
      <c r="K169" s="165">
        <v>400119</v>
      </c>
      <c r="L169" s="165">
        <v>176003</v>
      </c>
      <c r="M169" s="165">
        <v>155019</v>
      </c>
      <c r="N169" s="165">
        <v>20291</v>
      </c>
      <c r="O169" s="165">
        <v>51148</v>
      </c>
      <c r="P169" s="165">
        <v>2009206</v>
      </c>
      <c r="Q169" s="165">
        <v>73935</v>
      </c>
      <c r="R169" s="165">
        <v>59602</v>
      </c>
      <c r="S169" s="165">
        <v>81521</v>
      </c>
      <c r="T169" s="166">
        <f t="shared" si="15"/>
        <v>4381149</v>
      </c>
      <c r="U169" s="6"/>
      <c r="V169" s="6"/>
      <c r="W169" s="6"/>
      <c r="X169" s="6"/>
      <c r="Y169" s="6"/>
      <c r="Z169" s="6"/>
      <c r="AA169" s="6"/>
      <c r="AB169" s="6"/>
      <c r="AC169" s="5"/>
    </row>
    <row r="170" spans="2:29" x14ac:dyDescent="0.25">
      <c r="B170" s="34"/>
      <c r="C170" s="22" t="s">
        <v>43</v>
      </c>
      <c r="D170" s="165">
        <v>79292</v>
      </c>
      <c r="E170" s="165">
        <v>172475</v>
      </c>
      <c r="F170" s="165">
        <v>62325</v>
      </c>
      <c r="G170" s="165">
        <v>169664</v>
      </c>
      <c r="H170" s="165">
        <v>509129</v>
      </c>
      <c r="I170" s="165">
        <v>178053</v>
      </c>
      <c r="J170" s="165">
        <v>188859</v>
      </c>
      <c r="K170" s="165">
        <v>402364</v>
      </c>
      <c r="L170" s="165">
        <v>177868</v>
      </c>
      <c r="M170" s="165">
        <v>155097</v>
      </c>
      <c r="N170" s="165">
        <v>20330</v>
      </c>
      <c r="O170" s="165">
        <v>51609</v>
      </c>
      <c r="P170" s="165">
        <v>2039347</v>
      </c>
      <c r="Q170" s="165">
        <v>74634</v>
      </c>
      <c r="R170" s="165">
        <v>59642</v>
      </c>
      <c r="S170" s="165">
        <v>81937</v>
      </c>
      <c r="T170" s="166">
        <f t="shared" si="15"/>
        <v>4422625</v>
      </c>
      <c r="U170" s="6"/>
      <c r="V170" s="6"/>
      <c r="W170" s="6"/>
      <c r="X170" s="6"/>
      <c r="Y170" s="6"/>
      <c r="Z170" s="6"/>
      <c r="AA170" s="6"/>
      <c r="AB170" s="6"/>
      <c r="AC170" s="5"/>
    </row>
    <row r="171" spans="2:29" x14ac:dyDescent="0.25">
      <c r="B171" s="22"/>
      <c r="C171" s="22" t="s">
        <v>32</v>
      </c>
      <c r="D171" s="165">
        <v>79865</v>
      </c>
      <c r="E171" s="165">
        <v>172509</v>
      </c>
      <c r="F171" s="165">
        <v>62150</v>
      </c>
      <c r="G171" s="165">
        <v>169953</v>
      </c>
      <c r="H171" s="165">
        <v>513240</v>
      </c>
      <c r="I171" s="165">
        <v>179213</v>
      </c>
      <c r="J171" s="165">
        <v>189545</v>
      </c>
      <c r="K171" s="165">
        <v>404049</v>
      </c>
      <c r="L171" s="165">
        <v>177873</v>
      </c>
      <c r="M171" s="165">
        <v>155608</v>
      </c>
      <c r="N171" s="165">
        <v>20422</v>
      </c>
      <c r="O171" s="165">
        <v>51755</v>
      </c>
      <c r="P171" s="165">
        <v>2052479</v>
      </c>
      <c r="Q171" s="165">
        <v>75789</v>
      </c>
      <c r="R171" s="165">
        <v>59665</v>
      </c>
      <c r="S171" s="165">
        <v>82982</v>
      </c>
      <c r="T171" s="166">
        <f t="shared" si="15"/>
        <v>4447097</v>
      </c>
      <c r="U171" s="6"/>
      <c r="V171" s="6"/>
      <c r="W171" s="6"/>
      <c r="X171" s="6"/>
      <c r="Y171" s="6"/>
      <c r="Z171" s="6"/>
      <c r="AA171" s="6"/>
      <c r="AB171" s="6"/>
      <c r="AC171" s="5"/>
    </row>
    <row r="172" spans="2:29" x14ac:dyDescent="0.25">
      <c r="B172" s="34"/>
      <c r="C172" s="22" t="s">
        <v>33</v>
      </c>
      <c r="D172" s="165">
        <v>80240</v>
      </c>
      <c r="E172" s="165">
        <v>173183</v>
      </c>
      <c r="F172" s="165">
        <v>62647</v>
      </c>
      <c r="G172" s="165">
        <v>172166</v>
      </c>
      <c r="H172" s="165">
        <v>517323</v>
      </c>
      <c r="I172" s="165">
        <v>181481</v>
      </c>
      <c r="J172" s="165">
        <v>191797</v>
      </c>
      <c r="K172" s="165">
        <v>408283</v>
      </c>
      <c r="L172" s="165">
        <v>182060</v>
      </c>
      <c r="M172" s="165">
        <v>158648</v>
      </c>
      <c r="N172" s="165">
        <v>20632</v>
      </c>
      <c r="O172" s="165">
        <v>51990</v>
      </c>
      <c r="P172" s="165">
        <v>2054651</v>
      </c>
      <c r="Q172" s="165">
        <v>76606</v>
      </c>
      <c r="R172" s="165">
        <v>59917</v>
      </c>
      <c r="S172" s="165">
        <v>84262</v>
      </c>
      <c r="T172" s="166">
        <f t="shared" si="15"/>
        <v>4475886</v>
      </c>
      <c r="U172" s="6"/>
      <c r="V172" s="6"/>
      <c r="W172" s="6"/>
      <c r="X172" s="6"/>
      <c r="Y172" s="6"/>
      <c r="Z172" s="6"/>
      <c r="AA172" s="6"/>
      <c r="AB172" s="6"/>
      <c r="AC172" s="5"/>
    </row>
    <row r="173" spans="2:29" x14ac:dyDescent="0.25">
      <c r="B173" s="34"/>
      <c r="C173" s="22" t="s">
        <v>34</v>
      </c>
      <c r="D173" s="165">
        <v>80651</v>
      </c>
      <c r="E173" s="165">
        <v>173613</v>
      </c>
      <c r="F173" s="165">
        <v>62683</v>
      </c>
      <c r="G173" s="165">
        <v>172618</v>
      </c>
      <c r="H173" s="165">
        <v>519597</v>
      </c>
      <c r="I173" s="165">
        <v>181580</v>
      </c>
      <c r="J173" s="165">
        <v>192462</v>
      </c>
      <c r="K173" s="165">
        <v>409374</v>
      </c>
      <c r="L173" s="165">
        <v>182003</v>
      </c>
      <c r="M173" s="165">
        <v>159655</v>
      </c>
      <c r="N173" s="165">
        <v>20754</v>
      </c>
      <c r="O173" s="165">
        <v>52157</v>
      </c>
      <c r="P173" s="165">
        <v>2052191</v>
      </c>
      <c r="Q173" s="165">
        <v>76788</v>
      </c>
      <c r="R173" s="165">
        <v>60000</v>
      </c>
      <c r="S173" s="165">
        <v>85048</v>
      </c>
      <c r="T173" s="166">
        <f t="shared" si="15"/>
        <v>4481174</v>
      </c>
      <c r="U173" s="6"/>
      <c r="V173" s="6"/>
      <c r="W173" s="6"/>
      <c r="X173" s="6"/>
      <c r="Y173" s="6"/>
      <c r="Z173" s="6"/>
      <c r="AA173" s="6"/>
      <c r="AB173" s="6"/>
      <c r="AC173" s="5"/>
    </row>
    <row r="174" spans="2:29" x14ac:dyDescent="0.25">
      <c r="B174" s="22"/>
      <c r="C174" s="22" t="s">
        <v>35</v>
      </c>
      <c r="D174" s="165">
        <v>81010</v>
      </c>
      <c r="E174" s="165">
        <v>174379</v>
      </c>
      <c r="F174" s="165">
        <v>62797</v>
      </c>
      <c r="G174" s="165">
        <v>173663</v>
      </c>
      <c r="H174" s="165">
        <v>523193</v>
      </c>
      <c r="I174" s="165">
        <v>183520</v>
      </c>
      <c r="J174" s="165">
        <v>193878</v>
      </c>
      <c r="K174" s="165">
        <v>411479</v>
      </c>
      <c r="L174" s="165">
        <v>184073</v>
      </c>
      <c r="M174" s="165">
        <v>161752</v>
      </c>
      <c r="N174" s="165">
        <v>20958</v>
      </c>
      <c r="O174" s="165">
        <v>52490</v>
      </c>
      <c r="P174" s="165">
        <v>2057525</v>
      </c>
      <c r="Q174" s="165">
        <v>77187</v>
      </c>
      <c r="R174" s="165">
        <v>60210</v>
      </c>
      <c r="S174" s="165">
        <v>85763</v>
      </c>
      <c r="T174" s="166">
        <f t="shared" si="15"/>
        <v>4503877</v>
      </c>
      <c r="U174" s="6"/>
      <c r="V174" s="6"/>
      <c r="W174" s="6"/>
      <c r="X174" s="6"/>
      <c r="Y174" s="6"/>
      <c r="Z174" s="6"/>
      <c r="AA174" s="6"/>
      <c r="AB174" s="6"/>
      <c r="AC174" s="5"/>
    </row>
    <row r="175" spans="2:29" x14ac:dyDescent="0.25">
      <c r="B175" s="34"/>
      <c r="C175" s="22" t="s">
        <v>36</v>
      </c>
      <c r="D175" s="165">
        <v>81596</v>
      </c>
      <c r="E175" s="165">
        <v>175041</v>
      </c>
      <c r="F175" s="165">
        <v>62994</v>
      </c>
      <c r="G175" s="165">
        <v>176090</v>
      </c>
      <c r="H175" s="165">
        <v>524311</v>
      </c>
      <c r="I175" s="165">
        <v>183938</v>
      </c>
      <c r="J175" s="165">
        <v>194541</v>
      </c>
      <c r="K175" s="165">
        <v>412870</v>
      </c>
      <c r="L175" s="165">
        <v>185907</v>
      </c>
      <c r="M175" s="165">
        <v>165865</v>
      </c>
      <c r="N175" s="165">
        <v>21056</v>
      </c>
      <c r="O175" s="165">
        <v>52671</v>
      </c>
      <c r="P175" s="165">
        <v>2063004</v>
      </c>
      <c r="Q175" s="165">
        <v>77477</v>
      </c>
      <c r="R175" s="165">
        <v>60150</v>
      </c>
      <c r="S175" s="165">
        <v>86521</v>
      </c>
      <c r="T175" s="166">
        <f t="shared" si="15"/>
        <v>4524032</v>
      </c>
      <c r="U175" s="6"/>
      <c r="V175" s="6"/>
      <c r="W175" s="6"/>
      <c r="X175" s="6"/>
      <c r="Y175" s="6"/>
      <c r="Z175" s="6"/>
      <c r="AA175" s="6"/>
      <c r="AB175" s="6"/>
      <c r="AC175" s="5"/>
    </row>
    <row r="176" spans="2:29" ht="13" thickBot="1" x14ac:dyDescent="0.3">
      <c r="B176" s="35"/>
      <c r="C176" s="27" t="s">
        <v>37</v>
      </c>
      <c r="D176" s="161">
        <v>81157</v>
      </c>
      <c r="E176" s="161">
        <v>173756</v>
      </c>
      <c r="F176" s="161">
        <v>61739</v>
      </c>
      <c r="G176" s="161">
        <v>174516</v>
      </c>
      <c r="H176" s="161">
        <v>520317</v>
      </c>
      <c r="I176" s="161">
        <v>182173</v>
      </c>
      <c r="J176" s="161">
        <v>191083</v>
      </c>
      <c r="K176" s="161">
        <v>407586</v>
      </c>
      <c r="L176" s="161">
        <v>183862</v>
      </c>
      <c r="M176" s="161">
        <v>166710</v>
      </c>
      <c r="N176" s="161">
        <v>21125</v>
      </c>
      <c r="O176" s="161">
        <v>52299</v>
      </c>
      <c r="P176" s="161">
        <v>2021507</v>
      </c>
      <c r="Q176" s="161">
        <v>77197</v>
      </c>
      <c r="R176" s="161">
        <v>59757</v>
      </c>
      <c r="S176" s="161">
        <v>85428</v>
      </c>
      <c r="T176" s="162">
        <f t="shared" si="15"/>
        <v>4460212</v>
      </c>
      <c r="U176" s="6"/>
      <c r="V176" s="6"/>
      <c r="W176" s="6"/>
      <c r="X176" s="6"/>
      <c r="Y176" s="6"/>
      <c r="Z176" s="6"/>
      <c r="AA176" s="6"/>
      <c r="AB176" s="6"/>
      <c r="AC176" s="5"/>
    </row>
    <row r="177" spans="2:29" x14ac:dyDescent="0.25">
      <c r="B177" s="21">
        <v>2023</v>
      </c>
      <c r="C177" s="21" t="s">
        <v>38</v>
      </c>
      <c r="D177" s="163">
        <v>80678</v>
      </c>
      <c r="E177" s="163">
        <v>172482</v>
      </c>
      <c r="F177" s="163">
        <v>61300</v>
      </c>
      <c r="G177" s="163">
        <v>175463</v>
      </c>
      <c r="H177" s="163">
        <v>518668</v>
      </c>
      <c r="I177" s="163">
        <v>183206</v>
      </c>
      <c r="J177" s="163">
        <v>189228</v>
      </c>
      <c r="K177" s="163">
        <v>404713</v>
      </c>
      <c r="L177" s="163">
        <v>184077</v>
      </c>
      <c r="M177" s="163">
        <v>166570</v>
      </c>
      <c r="N177" s="163">
        <v>21176</v>
      </c>
      <c r="O177" s="163">
        <v>52202</v>
      </c>
      <c r="P177" s="163">
        <v>1997407</v>
      </c>
      <c r="Q177" s="163">
        <v>76614</v>
      </c>
      <c r="R177" s="163">
        <v>59453</v>
      </c>
      <c r="S177" s="163">
        <v>84740</v>
      </c>
      <c r="T177" s="164">
        <f t="shared" si="15"/>
        <v>4427977</v>
      </c>
      <c r="U177" s="6"/>
      <c r="V177" s="6"/>
      <c r="W177" s="6"/>
      <c r="X177" s="6"/>
      <c r="Y177" s="6"/>
      <c r="Z177" s="6"/>
      <c r="AA177" s="6"/>
      <c r="AB177" s="6"/>
      <c r="AC177" s="5"/>
    </row>
    <row r="178" spans="2:29" x14ac:dyDescent="0.25">
      <c r="B178" s="34"/>
      <c r="C178" s="22" t="s">
        <v>39</v>
      </c>
      <c r="D178" s="165">
        <v>80571</v>
      </c>
      <c r="E178" s="165">
        <v>172133</v>
      </c>
      <c r="F178" s="165">
        <v>61366</v>
      </c>
      <c r="G178" s="165">
        <v>177888</v>
      </c>
      <c r="H178" s="165">
        <v>518312</v>
      </c>
      <c r="I178" s="165">
        <v>183151</v>
      </c>
      <c r="J178" s="165">
        <v>189287</v>
      </c>
      <c r="K178" s="165">
        <v>405479</v>
      </c>
      <c r="L178" s="165">
        <v>184339</v>
      </c>
      <c r="M178" s="165">
        <v>166150</v>
      </c>
      <c r="N178" s="165">
        <v>21218</v>
      </c>
      <c r="O178" s="165">
        <v>52430</v>
      </c>
      <c r="P178" s="165">
        <v>1994138</v>
      </c>
      <c r="Q178" s="165">
        <v>76554</v>
      </c>
      <c r="R178" s="165">
        <v>59568</v>
      </c>
      <c r="S178" s="165">
        <v>85249</v>
      </c>
      <c r="T178" s="166">
        <f t="shared" si="15"/>
        <v>4427833</v>
      </c>
      <c r="U178" s="6"/>
      <c r="V178" s="6"/>
      <c r="W178" s="6"/>
      <c r="X178" s="6"/>
      <c r="Y178" s="6"/>
      <c r="Z178" s="6"/>
      <c r="AA178" s="6"/>
      <c r="AB178" s="6"/>
      <c r="AC178" s="5"/>
    </row>
    <row r="179" spans="2:29" x14ac:dyDescent="0.25">
      <c r="B179" s="22"/>
      <c r="C179" s="22" t="s">
        <v>40</v>
      </c>
      <c r="D179" s="165">
        <v>82032</v>
      </c>
      <c r="E179" s="165">
        <v>172876</v>
      </c>
      <c r="F179" s="165">
        <v>62799</v>
      </c>
      <c r="G179" s="165">
        <v>179124</v>
      </c>
      <c r="H179" s="165">
        <v>525588</v>
      </c>
      <c r="I179" s="165">
        <v>184629</v>
      </c>
      <c r="J179" s="165">
        <v>194268</v>
      </c>
      <c r="K179" s="165">
        <v>407969</v>
      </c>
      <c r="L179" s="165">
        <v>188689</v>
      </c>
      <c r="M179" s="165">
        <v>168819</v>
      </c>
      <c r="N179" s="165">
        <v>21399</v>
      </c>
      <c r="O179" s="165">
        <v>52280</v>
      </c>
      <c r="P179" s="165">
        <v>2009122</v>
      </c>
      <c r="Q179" s="165">
        <v>77515</v>
      </c>
      <c r="R179" s="165">
        <v>60107</v>
      </c>
      <c r="S179" s="165">
        <v>86430</v>
      </c>
      <c r="T179" s="166">
        <f t="shared" ref="T179:T189" si="16">SUM(D179:S179)</f>
        <v>4473646</v>
      </c>
      <c r="U179" s="6"/>
      <c r="V179" s="6"/>
      <c r="W179" s="6"/>
      <c r="X179" s="6"/>
      <c r="Y179" s="6"/>
      <c r="Z179" s="6"/>
      <c r="AA179" s="6"/>
      <c r="AB179" s="6"/>
      <c r="AC179" s="5"/>
    </row>
    <row r="180" spans="2:29" x14ac:dyDescent="0.25">
      <c r="B180" s="22"/>
      <c r="C180" s="22" t="s">
        <v>41</v>
      </c>
      <c r="D180" s="165">
        <v>81739</v>
      </c>
      <c r="E180" s="165">
        <v>173342</v>
      </c>
      <c r="F180" s="165">
        <v>62273</v>
      </c>
      <c r="G180" s="165">
        <v>179935</v>
      </c>
      <c r="H180" s="165">
        <v>526288</v>
      </c>
      <c r="I180" s="165">
        <v>185727</v>
      </c>
      <c r="J180" s="165">
        <v>194054</v>
      </c>
      <c r="K180" s="165">
        <v>409219</v>
      </c>
      <c r="L180" s="165">
        <v>188183</v>
      </c>
      <c r="M180" s="165">
        <v>168314</v>
      </c>
      <c r="N180" s="165">
        <v>21478</v>
      </c>
      <c r="O180" s="165">
        <v>52677</v>
      </c>
      <c r="P180" s="165">
        <v>2005697</v>
      </c>
      <c r="Q180" s="165">
        <v>77579</v>
      </c>
      <c r="R180" s="165">
        <v>59337</v>
      </c>
      <c r="S180" s="165">
        <v>87101</v>
      </c>
      <c r="T180" s="166">
        <f t="shared" si="16"/>
        <v>4472943</v>
      </c>
      <c r="U180" s="6"/>
      <c r="V180" s="6"/>
      <c r="W180" s="6"/>
      <c r="X180" s="6"/>
      <c r="Y180" s="6"/>
      <c r="Z180" s="6"/>
      <c r="AA180" s="6"/>
      <c r="AB180" s="6"/>
      <c r="AC180" s="5"/>
    </row>
    <row r="181" spans="2:29" x14ac:dyDescent="0.25">
      <c r="B181" s="22"/>
      <c r="C181" s="22" t="s">
        <v>42</v>
      </c>
      <c r="D181" s="165">
        <v>81167</v>
      </c>
      <c r="E181" s="165">
        <v>172852</v>
      </c>
      <c r="F181" s="165">
        <v>61456</v>
      </c>
      <c r="G181" s="165">
        <v>180613</v>
      </c>
      <c r="H181" s="165">
        <v>525636</v>
      </c>
      <c r="I181" s="165">
        <v>186148</v>
      </c>
      <c r="J181" s="165">
        <v>193513</v>
      </c>
      <c r="K181" s="165">
        <v>409074</v>
      </c>
      <c r="L181" s="165">
        <v>187963</v>
      </c>
      <c r="M181" s="165">
        <v>168707</v>
      </c>
      <c r="N181" s="165">
        <v>21678</v>
      </c>
      <c r="O181" s="165">
        <v>52438</v>
      </c>
      <c r="P181" s="165">
        <v>1998035</v>
      </c>
      <c r="Q181" s="165">
        <v>77515</v>
      </c>
      <c r="R181" s="165">
        <v>58456</v>
      </c>
      <c r="S181" s="165">
        <v>87587</v>
      </c>
      <c r="T181" s="166">
        <f t="shared" si="16"/>
        <v>4462838</v>
      </c>
      <c r="U181" s="6"/>
      <c r="V181" s="6"/>
      <c r="W181" s="6"/>
      <c r="X181" s="6"/>
      <c r="Y181" s="6"/>
      <c r="Z181" s="6"/>
      <c r="AA181" s="6"/>
      <c r="AB181" s="6"/>
      <c r="AC181" s="5"/>
    </row>
    <row r="182" spans="2:29" x14ac:dyDescent="0.25">
      <c r="B182" s="22"/>
      <c r="C182" s="22" t="s">
        <v>43</v>
      </c>
      <c r="D182" s="165">
        <v>81387</v>
      </c>
      <c r="E182" s="165">
        <v>173170</v>
      </c>
      <c r="F182" s="165">
        <v>61869</v>
      </c>
      <c r="G182" s="165">
        <v>181251</v>
      </c>
      <c r="H182" s="165">
        <v>525321</v>
      </c>
      <c r="I182" s="165">
        <v>186245</v>
      </c>
      <c r="J182" s="165">
        <v>193332</v>
      </c>
      <c r="K182" s="165">
        <v>408139</v>
      </c>
      <c r="L182" s="165">
        <v>187688</v>
      </c>
      <c r="M182" s="165">
        <v>168488</v>
      </c>
      <c r="N182" s="165">
        <v>21762</v>
      </c>
      <c r="O182" s="165">
        <v>52928</v>
      </c>
      <c r="P182" s="165">
        <v>1994829</v>
      </c>
      <c r="Q182" s="165">
        <v>77343</v>
      </c>
      <c r="R182" s="165">
        <v>58510</v>
      </c>
      <c r="S182" s="165">
        <v>87580</v>
      </c>
      <c r="T182" s="166">
        <f t="shared" si="16"/>
        <v>4459842</v>
      </c>
      <c r="U182" s="6"/>
      <c r="V182" s="6"/>
      <c r="W182" s="6"/>
      <c r="X182" s="6"/>
      <c r="Y182" s="6"/>
      <c r="Z182" s="6"/>
      <c r="AA182" s="6"/>
      <c r="AB182" s="6"/>
      <c r="AC182" s="5"/>
    </row>
    <row r="183" spans="2:29" x14ac:dyDescent="0.25">
      <c r="B183" s="22"/>
      <c r="C183" s="22" t="s">
        <v>32</v>
      </c>
      <c r="D183" s="165">
        <v>81217</v>
      </c>
      <c r="E183" s="165">
        <v>172805</v>
      </c>
      <c r="F183" s="165">
        <v>61763</v>
      </c>
      <c r="G183" s="165">
        <v>180016</v>
      </c>
      <c r="H183" s="165">
        <v>527155</v>
      </c>
      <c r="I183" s="165">
        <v>187195</v>
      </c>
      <c r="J183" s="165">
        <v>193583</v>
      </c>
      <c r="K183" s="165">
        <v>408749</v>
      </c>
      <c r="L183" s="165">
        <v>187945</v>
      </c>
      <c r="M183" s="165">
        <v>168588</v>
      </c>
      <c r="N183" s="165">
        <v>21867</v>
      </c>
      <c r="O183" s="165">
        <v>52768</v>
      </c>
      <c r="P183" s="165">
        <v>1994225</v>
      </c>
      <c r="Q183" s="165">
        <v>77639</v>
      </c>
      <c r="R183" s="165">
        <v>57961</v>
      </c>
      <c r="S183" s="165">
        <v>88355</v>
      </c>
      <c r="T183" s="166">
        <f t="shared" si="16"/>
        <v>4461831</v>
      </c>
      <c r="U183" s="6"/>
      <c r="V183" s="6"/>
      <c r="W183" s="6"/>
      <c r="X183" s="6"/>
      <c r="Y183" s="6"/>
      <c r="Z183" s="6"/>
      <c r="AA183" s="6"/>
      <c r="AB183" s="6"/>
      <c r="AC183" s="5"/>
    </row>
    <row r="184" spans="2:29" x14ac:dyDescent="0.25">
      <c r="B184" s="34"/>
      <c r="C184" s="22" t="s">
        <v>33</v>
      </c>
      <c r="D184" s="165">
        <v>81991</v>
      </c>
      <c r="E184" s="165">
        <v>174618</v>
      </c>
      <c r="F184" s="165">
        <v>62778</v>
      </c>
      <c r="G184" s="165">
        <v>183493</v>
      </c>
      <c r="H184" s="165">
        <v>530470</v>
      </c>
      <c r="I184" s="165">
        <v>188930</v>
      </c>
      <c r="J184" s="165">
        <v>195990</v>
      </c>
      <c r="K184" s="165">
        <v>414530</v>
      </c>
      <c r="L184" s="165">
        <v>191894</v>
      </c>
      <c r="M184" s="165">
        <v>170628</v>
      </c>
      <c r="N184" s="165">
        <v>21956</v>
      </c>
      <c r="O184" s="165">
        <v>52829</v>
      </c>
      <c r="P184" s="165">
        <v>2006922</v>
      </c>
      <c r="Q184" s="165">
        <v>78750</v>
      </c>
      <c r="R184" s="165">
        <v>58856</v>
      </c>
      <c r="S184" s="165">
        <v>89066</v>
      </c>
      <c r="T184" s="166">
        <f t="shared" si="16"/>
        <v>4503701</v>
      </c>
      <c r="U184" s="6"/>
      <c r="V184" s="6"/>
      <c r="W184" s="6"/>
      <c r="X184" s="6"/>
      <c r="Y184" s="6"/>
      <c r="Z184" s="6"/>
      <c r="AA184" s="6"/>
      <c r="AB184" s="6"/>
      <c r="AC184" s="5"/>
    </row>
    <row r="185" spans="2:29" x14ac:dyDescent="0.25">
      <c r="B185" s="22"/>
      <c r="C185" s="22" t="s">
        <v>34</v>
      </c>
      <c r="D185" s="165">
        <v>81949</v>
      </c>
      <c r="E185" s="165">
        <v>174463</v>
      </c>
      <c r="F185" s="165">
        <v>62941</v>
      </c>
      <c r="G185" s="165">
        <v>183542</v>
      </c>
      <c r="H185" s="165">
        <v>531614</v>
      </c>
      <c r="I185" s="165">
        <v>189381</v>
      </c>
      <c r="J185" s="165">
        <v>196184</v>
      </c>
      <c r="K185" s="165">
        <v>415002</v>
      </c>
      <c r="L185" s="165">
        <v>192062</v>
      </c>
      <c r="M185" s="165">
        <v>170707</v>
      </c>
      <c r="N185" s="165">
        <v>22054</v>
      </c>
      <c r="O185" s="165">
        <v>52893</v>
      </c>
      <c r="P185" s="165">
        <v>2007582</v>
      </c>
      <c r="Q185" s="165">
        <v>78809</v>
      </c>
      <c r="R185" s="165">
        <v>58875</v>
      </c>
      <c r="S185" s="165">
        <v>89211</v>
      </c>
      <c r="T185" s="166">
        <f t="shared" si="16"/>
        <v>4507269</v>
      </c>
      <c r="U185" s="6"/>
      <c r="V185" s="6"/>
      <c r="W185" s="6"/>
      <c r="X185" s="6"/>
      <c r="Y185" s="6"/>
      <c r="Z185" s="6"/>
      <c r="AA185" s="6"/>
      <c r="AB185" s="6"/>
      <c r="AC185" s="5"/>
    </row>
    <row r="186" spans="2:29" x14ac:dyDescent="0.25">
      <c r="B186" s="22"/>
      <c r="C186" s="22" t="s">
        <v>35</v>
      </c>
      <c r="D186" s="165">
        <v>81965</v>
      </c>
      <c r="E186" s="165">
        <v>174581</v>
      </c>
      <c r="F186" s="165">
        <v>63190</v>
      </c>
      <c r="G186" s="165">
        <v>183735</v>
      </c>
      <c r="H186" s="165">
        <v>533891</v>
      </c>
      <c r="I186" s="165">
        <v>189915</v>
      </c>
      <c r="J186" s="165">
        <v>196587</v>
      </c>
      <c r="K186" s="165">
        <v>417279</v>
      </c>
      <c r="L186" s="165">
        <v>193573</v>
      </c>
      <c r="M186" s="165">
        <v>172152</v>
      </c>
      <c r="N186" s="165">
        <v>22151</v>
      </c>
      <c r="O186" s="165">
        <v>52869</v>
      </c>
      <c r="P186" s="165">
        <v>2011064</v>
      </c>
      <c r="Q186" s="165">
        <v>79580</v>
      </c>
      <c r="R186" s="165">
        <v>58897</v>
      </c>
      <c r="S186" s="165">
        <v>89532</v>
      </c>
      <c r="T186" s="166">
        <f t="shared" si="16"/>
        <v>4520961</v>
      </c>
      <c r="U186" s="6"/>
      <c r="V186" s="6"/>
      <c r="W186" s="6"/>
      <c r="X186" s="6"/>
      <c r="Y186" s="6"/>
      <c r="Z186" s="6"/>
      <c r="AA186" s="6"/>
      <c r="AB186" s="6"/>
      <c r="AC186" s="5"/>
    </row>
    <row r="187" spans="2:29" x14ac:dyDescent="0.25">
      <c r="B187" s="22"/>
      <c r="C187" s="22" t="s">
        <v>36</v>
      </c>
      <c r="D187" s="165">
        <v>81910</v>
      </c>
      <c r="E187" s="165">
        <v>174697</v>
      </c>
      <c r="F187" s="165">
        <v>63318</v>
      </c>
      <c r="G187" s="165">
        <v>183759</v>
      </c>
      <c r="H187" s="165">
        <v>533923</v>
      </c>
      <c r="I187" s="165">
        <v>189932</v>
      </c>
      <c r="J187" s="165">
        <v>196477</v>
      </c>
      <c r="K187" s="165">
        <v>417529</v>
      </c>
      <c r="L187" s="165">
        <v>193073</v>
      </c>
      <c r="M187" s="165">
        <v>171846</v>
      </c>
      <c r="N187" s="165">
        <v>22511</v>
      </c>
      <c r="O187" s="165">
        <v>53105</v>
      </c>
      <c r="P187" s="165">
        <v>2013619</v>
      </c>
      <c r="Q187" s="165">
        <v>79548</v>
      </c>
      <c r="R187" s="165">
        <v>58890</v>
      </c>
      <c r="S187" s="165">
        <v>89390</v>
      </c>
      <c r="T187" s="166">
        <f t="shared" si="16"/>
        <v>4523527</v>
      </c>
      <c r="U187" s="6"/>
      <c r="V187" s="6"/>
      <c r="W187" s="6"/>
      <c r="X187" s="6"/>
      <c r="Y187" s="6"/>
      <c r="Z187" s="6"/>
      <c r="AA187" s="6"/>
      <c r="AB187" s="6"/>
      <c r="AC187" s="5"/>
    </row>
    <row r="188" spans="2:29" ht="13" thickBot="1" x14ac:dyDescent="0.3">
      <c r="B188" s="27"/>
      <c r="C188" s="27" t="s">
        <v>37</v>
      </c>
      <c r="D188" s="161">
        <v>81873</v>
      </c>
      <c r="E188" s="161">
        <v>174489</v>
      </c>
      <c r="F188" s="161">
        <v>63627</v>
      </c>
      <c r="G188" s="161">
        <v>184346</v>
      </c>
      <c r="H188" s="161">
        <v>534518</v>
      </c>
      <c r="I188" s="161">
        <v>189995</v>
      </c>
      <c r="J188" s="161">
        <v>196614</v>
      </c>
      <c r="K188" s="161">
        <v>417603</v>
      </c>
      <c r="L188" s="161">
        <v>194438</v>
      </c>
      <c r="M188" s="161">
        <v>173896</v>
      </c>
      <c r="N188" s="161">
        <v>22917</v>
      </c>
      <c r="O188" s="161">
        <v>53384</v>
      </c>
      <c r="P188" s="161">
        <v>2007885</v>
      </c>
      <c r="Q188" s="161">
        <v>80337</v>
      </c>
      <c r="R188" s="161">
        <v>58928</v>
      </c>
      <c r="S188" s="161">
        <v>89729</v>
      </c>
      <c r="T188" s="162">
        <f t="shared" si="16"/>
        <v>4524579</v>
      </c>
      <c r="U188" s="6"/>
      <c r="V188" s="6"/>
      <c r="W188" s="6"/>
      <c r="X188" s="6"/>
      <c r="Y188" s="6"/>
      <c r="Z188" s="6"/>
      <c r="AA188" s="6"/>
      <c r="AB188" s="6"/>
      <c r="AC188" s="5"/>
    </row>
    <row r="189" spans="2:29" x14ac:dyDescent="0.25">
      <c r="B189" s="21">
        <v>2024</v>
      </c>
      <c r="C189" s="21" t="s">
        <v>38</v>
      </c>
      <c r="D189" s="163">
        <v>81980</v>
      </c>
      <c r="E189" s="163">
        <v>174362</v>
      </c>
      <c r="F189" s="163">
        <v>64209</v>
      </c>
      <c r="G189" s="163">
        <v>185822</v>
      </c>
      <c r="H189" s="163">
        <v>536376</v>
      </c>
      <c r="I189" s="163">
        <v>190116</v>
      </c>
      <c r="J189" s="163">
        <v>196475</v>
      </c>
      <c r="K189" s="163">
        <v>417876</v>
      </c>
      <c r="L189" s="163">
        <v>195452</v>
      </c>
      <c r="M189" s="163">
        <v>174811</v>
      </c>
      <c r="N189" s="163">
        <v>22739</v>
      </c>
      <c r="O189" s="163">
        <v>53510</v>
      </c>
      <c r="P189" s="163">
        <v>2005748</v>
      </c>
      <c r="Q189" s="163">
        <v>80875</v>
      </c>
      <c r="R189" s="163">
        <v>58851</v>
      </c>
      <c r="S189" s="163">
        <v>89119</v>
      </c>
      <c r="T189" s="164">
        <f t="shared" si="16"/>
        <v>4528321</v>
      </c>
      <c r="U189" s="6"/>
      <c r="V189" s="6"/>
      <c r="W189" s="6"/>
      <c r="X189" s="6"/>
      <c r="Y189" s="6"/>
      <c r="Z189" s="6"/>
      <c r="AA189" s="6"/>
      <c r="AB189" s="6"/>
      <c r="AC189" s="5"/>
    </row>
    <row r="190" spans="2:29" x14ac:dyDescent="0.25">
      <c r="B190" s="22"/>
      <c r="C190" s="22" t="s">
        <v>39</v>
      </c>
      <c r="D190" s="165">
        <v>82022</v>
      </c>
      <c r="E190" s="165">
        <v>174121</v>
      </c>
      <c r="F190" s="165">
        <v>64189</v>
      </c>
      <c r="G190" s="165">
        <v>186461</v>
      </c>
      <c r="H190" s="165">
        <v>531869</v>
      </c>
      <c r="I190" s="165">
        <v>190601</v>
      </c>
      <c r="J190" s="165">
        <v>196594</v>
      </c>
      <c r="K190" s="165">
        <v>418096</v>
      </c>
      <c r="L190" s="165">
        <v>195074</v>
      </c>
      <c r="M190" s="165">
        <v>173006</v>
      </c>
      <c r="N190" s="165">
        <v>22607</v>
      </c>
      <c r="O190" s="165">
        <v>53745</v>
      </c>
      <c r="P190" s="165">
        <v>2005413</v>
      </c>
      <c r="Q190" s="165">
        <v>80295</v>
      </c>
      <c r="R190" s="165">
        <v>58776</v>
      </c>
      <c r="S190" s="165">
        <v>89853</v>
      </c>
      <c r="T190" s="166">
        <f t="shared" ref="T190:T201" si="17">SUM(D190:S190)</f>
        <v>4522722</v>
      </c>
      <c r="U190" s="6"/>
      <c r="V190" s="6"/>
      <c r="W190" s="6"/>
      <c r="X190" s="6"/>
      <c r="Y190" s="6"/>
      <c r="Z190" s="6"/>
      <c r="AA190" s="6"/>
      <c r="AB190" s="6"/>
      <c r="AC190" s="5"/>
    </row>
    <row r="191" spans="2:29" x14ac:dyDescent="0.25">
      <c r="B191" s="22"/>
      <c r="C191" s="22" t="s">
        <v>40</v>
      </c>
      <c r="D191" s="165">
        <v>82153</v>
      </c>
      <c r="E191" s="165">
        <v>174545</v>
      </c>
      <c r="F191" s="165">
        <v>64845</v>
      </c>
      <c r="G191" s="165">
        <v>187357</v>
      </c>
      <c r="H191" s="165">
        <v>535479</v>
      </c>
      <c r="I191" s="165">
        <v>191602</v>
      </c>
      <c r="J191" s="165">
        <v>198482</v>
      </c>
      <c r="K191" s="165">
        <v>420685</v>
      </c>
      <c r="L191" s="165">
        <v>196786</v>
      </c>
      <c r="M191" s="165">
        <v>174129</v>
      </c>
      <c r="N191" s="165">
        <v>22961</v>
      </c>
      <c r="O191" s="165">
        <v>54023</v>
      </c>
      <c r="P191" s="165">
        <v>2015128</v>
      </c>
      <c r="Q191" s="165">
        <v>80621</v>
      </c>
      <c r="R191" s="165">
        <v>58860</v>
      </c>
      <c r="S191" s="165">
        <v>90403</v>
      </c>
      <c r="T191" s="166">
        <f t="shared" si="17"/>
        <v>4548059</v>
      </c>
      <c r="U191" s="6"/>
      <c r="V191" s="6"/>
      <c r="W191" s="6"/>
      <c r="X191" s="6"/>
      <c r="Y191" s="6"/>
      <c r="Z191" s="6"/>
      <c r="AA191" s="6"/>
      <c r="AB191" s="6"/>
      <c r="AC191" s="5"/>
    </row>
    <row r="192" spans="2:29" x14ac:dyDescent="0.25">
      <c r="B192" s="22"/>
      <c r="C192" s="22" t="s">
        <v>41</v>
      </c>
      <c r="D192" s="165">
        <v>82449</v>
      </c>
      <c r="E192" s="165">
        <v>175124</v>
      </c>
      <c r="F192" s="165">
        <v>65615</v>
      </c>
      <c r="G192" s="165">
        <v>188135</v>
      </c>
      <c r="H192" s="165">
        <v>539359</v>
      </c>
      <c r="I192" s="165">
        <v>193246</v>
      </c>
      <c r="J192" s="165">
        <v>200259</v>
      </c>
      <c r="K192" s="165">
        <v>423092</v>
      </c>
      <c r="L192" s="165">
        <v>198213</v>
      </c>
      <c r="M192" s="165">
        <v>175224</v>
      </c>
      <c r="N192" s="165">
        <v>23164</v>
      </c>
      <c r="O192" s="165">
        <v>54194</v>
      </c>
      <c r="P192" s="165">
        <v>2028492</v>
      </c>
      <c r="Q192" s="165">
        <v>81034</v>
      </c>
      <c r="R192" s="165">
        <v>58984</v>
      </c>
      <c r="S192" s="165">
        <v>91153</v>
      </c>
      <c r="T192" s="166">
        <f t="shared" si="17"/>
        <v>4577737</v>
      </c>
      <c r="U192" s="6"/>
      <c r="V192" s="6"/>
      <c r="W192" s="6"/>
      <c r="X192" s="6"/>
      <c r="Y192" s="6"/>
      <c r="Z192" s="6"/>
      <c r="AA192" s="6"/>
      <c r="AB192" s="6"/>
      <c r="AC192" s="5"/>
    </row>
    <row r="193" spans="2:29" x14ac:dyDescent="0.25">
      <c r="B193" s="22"/>
      <c r="C193" s="22" t="s">
        <v>42</v>
      </c>
      <c r="D193" s="165">
        <v>82687</v>
      </c>
      <c r="E193" s="165">
        <v>175752</v>
      </c>
      <c r="F193" s="165">
        <v>65858</v>
      </c>
      <c r="G193" s="165">
        <v>188951</v>
      </c>
      <c r="H193" s="165">
        <v>543329</v>
      </c>
      <c r="I193" s="165">
        <v>194137</v>
      </c>
      <c r="J193" s="165">
        <v>201593</v>
      </c>
      <c r="K193" s="165">
        <v>424821</v>
      </c>
      <c r="L193" s="165">
        <v>199706</v>
      </c>
      <c r="M193" s="165">
        <v>176068</v>
      </c>
      <c r="N193" s="165">
        <v>23246</v>
      </c>
      <c r="O193" s="165">
        <v>54382</v>
      </c>
      <c r="P193" s="165">
        <v>2034972</v>
      </c>
      <c r="Q193" s="165">
        <v>81372</v>
      </c>
      <c r="R193" s="165">
        <v>59040</v>
      </c>
      <c r="S193" s="165">
        <v>90375</v>
      </c>
      <c r="T193" s="166">
        <f t="shared" si="17"/>
        <v>4596289</v>
      </c>
      <c r="U193" s="6"/>
      <c r="V193" s="6"/>
      <c r="W193" s="6"/>
      <c r="X193" s="6"/>
      <c r="Y193" s="6"/>
      <c r="Z193" s="6"/>
      <c r="AA193" s="6"/>
      <c r="AB193" s="6"/>
      <c r="AC193" s="5"/>
    </row>
    <row r="194" spans="2:29" x14ac:dyDescent="0.25">
      <c r="B194" s="22"/>
      <c r="C194" s="22" t="s">
        <v>43</v>
      </c>
      <c r="D194" s="165">
        <v>82857</v>
      </c>
      <c r="E194" s="165">
        <v>175998</v>
      </c>
      <c r="F194" s="165">
        <v>66059</v>
      </c>
      <c r="G194" s="165">
        <v>189540</v>
      </c>
      <c r="H194" s="165">
        <v>546424</v>
      </c>
      <c r="I194" s="165">
        <v>194669</v>
      </c>
      <c r="J194" s="165">
        <v>202166</v>
      </c>
      <c r="K194" s="165">
        <v>425928</v>
      </c>
      <c r="L194" s="165">
        <v>200673</v>
      </c>
      <c r="M194" s="165">
        <v>176435</v>
      </c>
      <c r="N194" s="165">
        <v>23364</v>
      </c>
      <c r="O194" s="165">
        <v>54515</v>
      </c>
      <c r="P194" s="165">
        <v>2039155</v>
      </c>
      <c r="Q194" s="165">
        <v>81624</v>
      </c>
      <c r="R194" s="165">
        <v>59142</v>
      </c>
      <c r="S194" s="165">
        <v>92291</v>
      </c>
      <c r="T194" s="166">
        <f t="shared" si="17"/>
        <v>4610840</v>
      </c>
      <c r="U194" s="6"/>
      <c r="V194" s="6"/>
      <c r="W194" s="6"/>
      <c r="X194" s="6"/>
      <c r="Y194" s="6"/>
      <c r="Z194" s="6"/>
      <c r="AA194" s="6"/>
      <c r="AB194" s="6"/>
      <c r="AC194" s="5"/>
    </row>
    <row r="195" spans="2:29" x14ac:dyDescent="0.25">
      <c r="B195" s="22"/>
      <c r="C195" s="22" t="s">
        <v>32</v>
      </c>
      <c r="D195" s="165">
        <v>83086</v>
      </c>
      <c r="E195" s="165">
        <v>175995</v>
      </c>
      <c r="F195" s="165">
        <v>66107</v>
      </c>
      <c r="G195" s="165">
        <v>189973</v>
      </c>
      <c r="H195" s="165">
        <v>547384</v>
      </c>
      <c r="I195" s="165">
        <v>195365</v>
      </c>
      <c r="J195" s="165">
        <v>202485</v>
      </c>
      <c r="K195" s="165">
        <v>426620</v>
      </c>
      <c r="L195" s="165">
        <v>201098</v>
      </c>
      <c r="M195" s="165">
        <v>176806</v>
      </c>
      <c r="N195" s="165">
        <v>23475</v>
      </c>
      <c r="O195" s="165">
        <v>54557</v>
      </c>
      <c r="P195" s="165">
        <v>2043437</v>
      </c>
      <c r="Q195" s="165">
        <v>81825</v>
      </c>
      <c r="R195" s="165">
        <v>59143</v>
      </c>
      <c r="S195" s="165">
        <v>92704</v>
      </c>
      <c r="T195" s="166">
        <f t="shared" si="17"/>
        <v>4620060</v>
      </c>
      <c r="U195" s="6"/>
      <c r="V195" s="6"/>
      <c r="W195" s="6"/>
      <c r="X195" s="6"/>
      <c r="Y195" s="6"/>
      <c r="Z195" s="6"/>
      <c r="AA195" s="6"/>
      <c r="AB195" s="6"/>
      <c r="AC195" s="5"/>
    </row>
    <row r="196" spans="2:29" x14ac:dyDescent="0.25">
      <c r="B196" s="22"/>
      <c r="C196" s="22" t="s">
        <v>33</v>
      </c>
      <c r="D196" s="165">
        <v>83791</v>
      </c>
      <c r="E196" s="165">
        <v>176779</v>
      </c>
      <c r="F196" s="165">
        <v>66805</v>
      </c>
      <c r="G196" s="165">
        <v>191405</v>
      </c>
      <c r="H196" s="165">
        <v>550915</v>
      </c>
      <c r="I196" s="165">
        <v>196901</v>
      </c>
      <c r="J196" s="165">
        <v>203949</v>
      </c>
      <c r="K196" s="165">
        <v>428484</v>
      </c>
      <c r="L196" s="165">
        <v>203072</v>
      </c>
      <c r="M196" s="165">
        <v>178231</v>
      </c>
      <c r="N196" s="165">
        <v>23712</v>
      </c>
      <c r="O196" s="165">
        <v>54911</v>
      </c>
      <c r="P196" s="165">
        <v>2051676</v>
      </c>
      <c r="Q196" s="165">
        <v>82406</v>
      </c>
      <c r="R196" s="165">
        <v>59282</v>
      </c>
      <c r="S196" s="165">
        <v>93460</v>
      </c>
      <c r="T196" s="166">
        <f t="shared" si="17"/>
        <v>4645779</v>
      </c>
      <c r="U196" s="6"/>
      <c r="V196" s="6"/>
      <c r="W196" s="6"/>
      <c r="X196" s="6"/>
      <c r="Y196" s="6"/>
      <c r="Z196" s="6"/>
      <c r="AA196" s="6"/>
      <c r="AB196" s="6"/>
      <c r="AC196" s="5"/>
    </row>
    <row r="197" spans="2:29" x14ac:dyDescent="0.25">
      <c r="B197" s="22"/>
      <c r="C197" s="22" t="s">
        <v>34</v>
      </c>
      <c r="D197" s="165">
        <v>83629</v>
      </c>
      <c r="E197" s="165">
        <v>176599</v>
      </c>
      <c r="F197" s="165">
        <v>66782</v>
      </c>
      <c r="G197" s="165">
        <v>191080</v>
      </c>
      <c r="H197" s="165">
        <v>550455</v>
      </c>
      <c r="I197" s="165">
        <v>196364</v>
      </c>
      <c r="J197" s="165">
        <v>209357</v>
      </c>
      <c r="K197" s="165">
        <v>428209</v>
      </c>
      <c r="L197" s="165">
        <v>202933</v>
      </c>
      <c r="M197" s="165">
        <v>179743</v>
      </c>
      <c r="N197" s="165">
        <v>23785</v>
      </c>
      <c r="O197" s="165">
        <v>54777</v>
      </c>
      <c r="P197" s="165">
        <v>2052515</v>
      </c>
      <c r="Q197" s="165">
        <v>82208</v>
      </c>
      <c r="R197" s="165">
        <v>58923</v>
      </c>
      <c r="S197" s="165">
        <v>93632</v>
      </c>
      <c r="T197" s="166">
        <f t="shared" si="17"/>
        <v>4650991</v>
      </c>
      <c r="U197" s="6"/>
      <c r="V197" s="6"/>
      <c r="W197" s="6"/>
      <c r="X197" s="6"/>
      <c r="Y197" s="6"/>
      <c r="Z197" s="6"/>
      <c r="AA197" s="6"/>
      <c r="AB197" s="6"/>
      <c r="AC197" s="5"/>
    </row>
    <row r="198" spans="2:29" x14ac:dyDescent="0.25">
      <c r="B198" s="22"/>
      <c r="C198" s="22" t="s">
        <v>35</v>
      </c>
      <c r="D198" s="165">
        <v>84322</v>
      </c>
      <c r="E198" s="165">
        <v>176783</v>
      </c>
      <c r="F198" s="165">
        <v>66921</v>
      </c>
      <c r="G198" s="165">
        <v>191744</v>
      </c>
      <c r="H198" s="165">
        <v>552547</v>
      </c>
      <c r="I198" s="165">
        <v>196873</v>
      </c>
      <c r="J198" s="165">
        <v>210330</v>
      </c>
      <c r="K198" s="165">
        <v>429115</v>
      </c>
      <c r="L198" s="165">
        <v>203270</v>
      </c>
      <c r="M198" s="165">
        <v>180403</v>
      </c>
      <c r="N198" s="165">
        <v>23915</v>
      </c>
      <c r="O198" s="165">
        <v>54948</v>
      </c>
      <c r="P198" s="165">
        <v>2059965</v>
      </c>
      <c r="Q198" s="165">
        <v>82180</v>
      </c>
      <c r="R198" s="165">
        <v>59094</v>
      </c>
      <c r="S198" s="165">
        <v>93712</v>
      </c>
      <c r="T198" s="166">
        <f t="shared" si="17"/>
        <v>4666122</v>
      </c>
      <c r="U198" s="6"/>
      <c r="V198" s="6"/>
      <c r="W198" s="6"/>
      <c r="X198" s="6"/>
      <c r="Y198" s="6"/>
      <c r="Z198" s="6"/>
      <c r="AA198" s="6"/>
      <c r="AB198" s="6"/>
      <c r="AC198" s="5"/>
    </row>
    <row r="199" spans="2:29" x14ac:dyDescent="0.25">
      <c r="B199" s="22"/>
      <c r="C199" s="22" t="s">
        <v>36</v>
      </c>
      <c r="D199" s="165">
        <v>84519</v>
      </c>
      <c r="E199" s="165">
        <v>176760</v>
      </c>
      <c r="F199" s="165">
        <v>66852</v>
      </c>
      <c r="G199" s="165">
        <v>191746</v>
      </c>
      <c r="H199" s="165">
        <v>553219</v>
      </c>
      <c r="I199" s="165">
        <v>196905</v>
      </c>
      <c r="J199" s="165">
        <v>210435</v>
      </c>
      <c r="K199" s="165">
        <v>429403</v>
      </c>
      <c r="L199" s="165">
        <v>202890</v>
      </c>
      <c r="M199" s="165">
        <v>180363</v>
      </c>
      <c r="N199" s="165">
        <v>24050</v>
      </c>
      <c r="O199" s="165">
        <v>54642</v>
      </c>
      <c r="P199" s="165">
        <v>2058204</v>
      </c>
      <c r="Q199" s="165">
        <v>82199</v>
      </c>
      <c r="R199" s="165">
        <v>58991</v>
      </c>
      <c r="S199" s="165">
        <v>93773</v>
      </c>
      <c r="T199" s="166">
        <f t="shared" si="17"/>
        <v>4664951</v>
      </c>
      <c r="U199" s="6"/>
      <c r="V199" s="6"/>
      <c r="W199" s="6"/>
      <c r="X199" s="6"/>
      <c r="Y199" s="6"/>
      <c r="Z199" s="6"/>
      <c r="AA199" s="6"/>
      <c r="AB199" s="6"/>
      <c r="AC199" s="5"/>
    </row>
    <row r="200" spans="2:29" ht="13" thickBot="1" x14ac:dyDescent="0.3">
      <c r="B200" s="27"/>
      <c r="C200" s="27" t="s">
        <v>37</v>
      </c>
      <c r="D200" s="161">
        <v>84941</v>
      </c>
      <c r="E200" s="161">
        <v>177427</v>
      </c>
      <c r="F200" s="161">
        <v>67297</v>
      </c>
      <c r="G200" s="161">
        <v>193881</v>
      </c>
      <c r="H200" s="161">
        <v>556780</v>
      </c>
      <c r="I200" s="161">
        <v>197878</v>
      </c>
      <c r="J200" s="161">
        <v>211205</v>
      </c>
      <c r="K200" s="161">
        <v>430835</v>
      </c>
      <c r="L200" s="161">
        <v>204369</v>
      </c>
      <c r="M200" s="161">
        <v>181616</v>
      </c>
      <c r="N200" s="161">
        <v>24074</v>
      </c>
      <c r="O200" s="161">
        <v>55072</v>
      </c>
      <c r="P200" s="161">
        <v>2068575</v>
      </c>
      <c r="Q200" s="161">
        <v>82720</v>
      </c>
      <c r="R200" s="161">
        <v>59498</v>
      </c>
      <c r="S200" s="161">
        <v>94723</v>
      </c>
      <c r="T200" s="162">
        <f t="shared" si="17"/>
        <v>4690891</v>
      </c>
      <c r="U200" s="6"/>
      <c r="V200" s="6"/>
      <c r="W200" s="6"/>
      <c r="X200" s="6"/>
      <c r="Y200" s="6"/>
      <c r="Z200" s="6"/>
      <c r="AA200" s="6"/>
      <c r="AB200" s="6"/>
      <c r="AC200" s="5"/>
    </row>
    <row r="201" spans="2:29" x14ac:dyDescent="0.25">
      <c r="B201" s="21">
        <v>2025</v>
      </c>
      <c r="C201" s="21" t="s">
        <v>38</v>
      </c>
      <c r="D201" s="163">
        <v>84826</v>
      </c>
      <c r="E201" s="163">
        <v>176907</v>
      </c>
      <c r="F201" s="163">
        <v>66921</v>
      </c>
      <c r="G201" s="163">
        <v>193877</v>
      </c>
      <c r="H201" s="163">
        <v>557191</v>
      </c>
      <c r="I201" s="163">
        <v>197838</v>
      </c>
      <c r="J201" s="163">
        <v>210564</v>
      </c>
      <c r="K201" s="163">
        <v>429219</v>
      </c>
      <c r="L201" s="163">
        <v>203778</v>
      </c>
      <c r="M201" s="163">
        <v>181647</v>
      </c>
      <c r="N201" s="163">
        <v>24183</v>
      </c>
      <c r="O201" s="163">
        <v>54826</v>
      </c>
      <c r="P201" s="163">
        <v>2057750</v>
      </c>
      <c r="Q201" s="163">
        <v>82826</v>
      </c>
      <c r="R201" s="163">
        <v>59131</v>
      </c>
      <c r="S201" s="163">
        <v>94484</v>
      </c>
      <c r="T201" s="164">
        <f t="shared" si="17"/>
        <v>4675968</v>
      </c>
      <c r="U201" s="6"/>
      <c r="V201" s="6"/>
      <c r="W201" s="6"/>
      <c r="X201" s="6"/>
      <c r="Y201" s="6"/>
      <c r="Z201" s="6"/>
      <c r="AA201" s="6"/>
      <c r="AB201" s="6"/>
      <c r="AC201" s="5"/>
    </row>
    <row r="202" spans="2:29" x14ac:dyDescent="0.25">
      <c r="B202" s="22"/>
      <c r="C202" s="22" t="s">
        <v>39</v>
      </c>
      <c r="D202" s="165">
        <v>85039</v>
      </c>
      <c r="E202" s="165">
        <v>177752</v>
      </c>
      <c r="F202" s="165">
        <v>67212</v>
      </c>
      <c r="G202" s="165">
        <v>195609</v>
      </c>
      <c r="H202" s="165">
        <v>562395</v>
      </c>
      <c r="I202" s="165">
        <v>199193</v>
      </c>
      <c r="J202" s="165">
        <v>211858</v>
      </c>
      <c r="K202" s="165">
        <v>430767</v>
      </c>
      <c r="L202" s="165">
        <v>204873</v>
      </c>
      <c r="M202" s="165">
        <v>182463</v>
      </c>
      <c r="N202" s="165">
        <v>24416</v>
      </c>
      <c r="O202" s="165">
        <v>54954</v>
      </c>
      <c r="P202" s="165">
        <v>2075850</v>
      </c>
      <c r="Q202" s="165">
        <v>83325</v>
      </c>
      <c r="R202" s="165">
        <v>59622</v>
      </c>
      <c r="S202" s="165">
        <v>95127</v>
      </c>
      <c r="T202" s="166">
        <f t="shared" ref="T202:T209" si="18">SUM(D202:S202)</f>
        <v>4710455</v>
      </c>
      <c r="U202" s="6"/>
      <c r="V202" s="6"/>
      <c r="W202" s="6"/>
      <c r="X202" s="6"/>
      <c r="Y202" s="6"/>
      <c r="Z202" s="6"/>
      <c r="AA202" s="6"/>
      <c r="AB202" s="6"/>
      <c r="AC202" s="5"/>
    </row>
    <row r="203" spans="2:29" x14ac:dyDescent="0.25">
      <c r="B203" s="22"/>
      <c r="C203" s="22" t="s">
        <v>40</v>
      </c>
      <c r="D203" s="165">
        <v>85423</v>
      </c>
      <c r="E203" s="165">
        <v>179111</v>
      </c>
      <c r="F203" s="165">
        <v>67538</v>
      </c>
      <c r="G203" s="165">
        <v>195460</v>
      </c>
      <c r="H203" s="165">
        <v>564005</v>
      </c>
      <c r="I203" s="165">
        <v>199518</v>
      </c>
      <c r="J203" s="165">
        <v>213475</v>
      </c>
      <c r="K203" s="165">
        <v>433685</v>
      </c>
      <c r="L203" s="165">
        <v>206192</v>
      </c>
      <c r="M203" s="165">
        <v>183631</v>
      </c>
      <c r="N203" s="165">
        <v>24655</v>
      </c>
      <c r="O203" s="165">
        <v>55560</v>
      </c>
      <c r="P203" s="165">
        <v>2073640</v>
      </c>
      <c r="Q203" s="165">
        <v>84128</v>
      </c>
      <c r="R203" s="165">
        <v>59448</v>
      </c>
      <c r="S203" s="165">
        <v>95748</v>
      </c>
      <c r="T203" s="166">
        <f t="shared" si="18"/>
        <v>4721217</v>
      </c>
      <c r="U203" s="6"/>
      <c r="V203" s="6"/>
      <c r="W203" s="6"/>
      <c r="X203" s="6"/>
      <c r="Y203" s="6"/>
      <c r="Z203" s="6"/>
      <c r="AA203" s="6"/>
      <c r="AB203" s="6"/>
      <c r="AC203" s="5"/>
    </row>
    <row r="204" spans="2:29" x14ac:dyDescent="0.25">
      <c r="B204" s="22"/>
      <c r="C204" s="22" t="s">
        <v>41</v>
      </c>
      <c r="D204" s="165">
        <v>85582</v>
      </c>
      <c r="E204" s="165">
        <v>179729</v>
      </c>
      <c r="F204" s="165">
        <v>68406</v>
      </c>
      <c r="G204" s="165">
        <v>195599</v>
      </c>
      <c r="H204" s="165">
        <v>565176</v>
      </c>
      <c r="I204" s="165">
        <v>200022</v>
      </c>
      <c r="J204" s="165">
        <v>214160</v>
      </c>
      <c r="K204" s="165">
        <v>435062</v>
      </c>
      <c r="L204" s="165">
        <v>207054</v>
      </c>
      <c r="M204" s="165">
        <v>184443</v>
      </c>
      <c r="N204" s="165">
        <v>24821</v>
      </c>
      <c r="O204" s="165">
        <v>55833</v>
      </c>
      <c r="P204" s="165">
        <v>2075438</v>
      </c>
      <c r="Q204" s="165">
        <v>84471</v>
      </c>
      <c r="R204" s="165">
        <v>59643</v>
      </c>
      <c r="S204" s="165">
        <v>96210</v>
      </c>
      <c r="T204" s="166">
        <f t="shared" si="18"/>
        <v>4731649</v>
      </c>
      <c r="U204" s="6"/>
      <c r="V204" s="6"/>
      <c r="W204" s="6"/>
      <c r="X204" s="6"/>
      <c r="Y204" s="6"/>
      <c r="Z204" s="6"/>
      <c r="AA204" s="6"/>
      <c r="AB204" s="6"/>
      <c r="AC204" s="5"/>
    </row>
    <row r="205" spans="2:29" x14ac:dyDescent="0.25">
      <c r="B205" s="22"/>
      <c r="C205" s="22" t="s">
        <v>42</v>
      </c>
      <c r="D205" s="165">
        <v>85866</v>
      </c>
      <c r="E205" s="165">
        <v>180639</v>
      </c>
      <c r="F205" s="165">
        <v>69623</v>
      </c>
      <c r="G205" s="165">
        <v>195528</v>
      </c>
      <c r="H205" s="165">
        <v>566059</v>
      </c>
      <c r="I205" s="165">
        <v>200791</v>
      </c>
      <c r="J205" s="165">
        <v>214763</v>
      </c>
      <c r="K205" s="165">
        <v>436434</v>
      </c>
      <c r="L205" s="165">
        <v>207838</v>
      </c>
      <c r="M205" s="165">
        <v>185154</v>
      </c>
      <c r="N205" s="165">
        <v>24989</v>
      </c>
      <c r="O205" s="165">
        <v>55976</v>
      </c>
      <c r="P205" s="165">
        <v>2080968</v>
      </c>
      <c r="Q205" s="165">
        <v>84802</v>
      </c>
      <c r="R205" s="165">
        <v>59740</v>
      </c>
      <c r="S205" s="165">
        <v>96727</v>
      </c>
      <c r="T205" s="166">
        <f t="shared" si="18"/>
        <v>4745897</v>
      </c>
      <c r="U205" s="6"/>
      <c r="V205" s="6"/>
      <c r="W205" s="6"/>
      <c r="X205" s="6"/>
      <c r="Y205" s="6"/>
      <c r="Z205" s="6"/>
      <c r="AA205" s="6"/>
      <c r="AB205" s="6"/>
      <c r="AC205" s="5"/>
    </row>
    <row r="206" spans="2:29" x14ac:dyDescent="0.25">
      <c r="B206" s="22"/>
      <c r="C206" s="22" t="s">
        <v>43</v>
      </c>
      <c r="D206" s="165">
        <v>86208</v>
      </c>
      <c r="E206" s="165">
        <v>181291</v>
      </c>
      <c r="F206" s="165">
        <v>70486</v>
      </c>
      <c r="G206" s="165">
        <v>195888</v>
      </c>
      <c r="H206" s="165">
        <v>568381</v>
      </c>
      <c r="I206" s="165">
        <v>201862</v>
      </c>
      <c r="J206" s="165">
        <v>215244</v>
      </c>
      <c r="K206" s="165">
        <v>433946</v>
      </c>
      <c r="L206" s="165">
        <v>207906</v>
      </c>
      <c r="M206" s="165">
        <v>182358</v>
      </c>
      <c r="N206" s="165">
        <v>24121</v>
      </c>
      <c r="O206" s="165">
        <v>56254</v>
      </c>
      <c r="P206" s="165">
        <v>2080527</v>
      </c>
      <c r="Q206" s="165">
        <v>83217</v>
      </c>
      <c r="R206" s="165">
        <v>59714</v>
      </c>
      <c r="S206" s="165">
        <v>96773</v>
      </c>
      <c r="T206" s="166">
        <f t="shared" si="18"/>
        <v>4744176</v>
      </c>
      <c r="U206" s="6"/>
      <c r="V206" s="6"/>
      <c r="W206" s="6"/>
      <c r="X206" s="6"/>
      <c r="Y206" s="6"/>
      <c r="Z206" s="6"/>
      <c r="AA206" s="6"/>
      <c r="AB206" s="6"/>
      <c r="AC206" s="5"/>
    </row>
    <row r="207" spans="2:29" x14ac:dyDescent="0.25">
      <c r="B207" s="22"/>
      <c r="C207" s="22" t="s">
        <v>32</v>
      </c>
      <c r="D207" s="165">
        <v>86759</v>
      </c>
      <c r="E207" s="165">
        <v>180854</v>
      </c>
      <c r="F207" s="165">
        <v>70680</v>
      </c>
      <c r="G207" s="165">
        <v>195763</v>
      </c>
      <c r="H207" s="165">
        <v>568472</v>
      </c>
      <c r="I207" s="165">
        <v>201821</v>
      </c>
      <c r="J207" s="165">
        <v>215343</v>
      </c>
      <c r="K207" s="165">
        <v>435040</v>
      </c>
      <c r="L207" s="165">
        <v>210816</v>
      </c>
      <c r="M207" s="165">
        <v>182251</v>
      </c>
      <c r="N207" s="165">
        <v>23866</v>
      </c>
      <c r="O207" s="165">
        <v>56047</v>
      </c>
      <c r="P207" s="165">
        <v>2070969</v>
      </c>
      <c r="Q207" s="165">
        <v>83308</v>
      </c>
      <c r="R207" s="165">
        <v>58691</v>
      </c>
      <c r="S207" s="165">
        <v>96981</v>
      </c>
      <c r="T207" s="166">
        <f t="shared" si="18"/>
        <v>4737661</v>
      </c>
      <c r="U207" s="6"/>
      <c r="V207" s="6"/>
      <c r="W207" s="6"/>
      <c r="X207" s="6"/>
      <c r="Y207" s="6"/>
      <c r="Z207" s="6"/>
      <c r="AA207" s="6"/>
      <c r="AB207" s="6"/>
      <c r="AC207" s="5"/>
    </row>
    <row r="208" spans="2:29" x14ac:dyDescent="0.25">
      <c r="B208" s="22"/>
      <c r="C208" s="22" t="s">
        <v>33</v>
      </c>
      <c r="D208" s="165">
        <v>86823</v>
      </c>
      <c r="E208" s="165">
        <v>183392</v>
      </c>
      <c r="F208" s="165">
        <v>71125</v>
      </c>
      <c r="G208" s="165">
        <v>196236</v>
      </c>
      <c r="H208" s="165">
        <v>568234</v>
      </c>
      <c r="I208" s="165">
        <v>201047</v>
      </c>
      <c r="J208" s="165">
        <v>214425</v>
      </c>
      <c r="K208" s="165">
        <v>446819</v>
      </c>
      <c r="L208" s="165">
        <v>209319</v>
      </c>
      <c r="M208" s="165">
        <v>181956</v>
      </c>
      <c r="N208" s="165">
        <v>23951</v>
      </c>
      <c r="O208" s="165">
        <v>56258</v>
      </c>
      <c r="P208" s="165">
        <v>2083350</v>
      </c>
      <c r="Q208" s="165">
        <v>83070</v>
      </c>
      <c r="R208" s="165">
        <v>59402</v>
      </c>
      <c r="S208" s="165">
        <v>96820</v>
      </c>
      <c r="T208" s="166">
        <f t="shared" si="18"/>
        <v>4762227</v>
      </c>
      <c r="U208" s="6"/>
      <c r="V208" s="6"/>
      <c r="W208" s="6"/>
      <c r="X208" s="6"/>
      <c r="Y208" s="6"/>
      <c r="Z208" s="6"/>
      <c r="AA208" s="6"/>
      <c r="AB208" s="6"/>
      <c r="AC208" s="5"/>
    </row>
    <row r="209" spans="2:39" ht="13" thickBot="1" x14ac:dyDescent="0.3">
      <c r="B209" s="27"/>
      <c r="C209" s="27" t="s">
        <v>34</v>
      </c>
      <c r="D209" s="161">
        <v>87565</v>
      </c>
      <c r="E209" s="161">
        <v>182221</v>
      </c>
      <c r="F209" s="161">
        <v>71743</v>
      </c>
      <c r="G209" s="161">
        <v>197003</v>
      </c>
      <c r="H209" s="161">
        <v>576697</v>
      </c>
      <c r="I209" s="161">
        <v>202256</v>
      </c>
      <c r="J209" s="161">
        <v>215420</v>
      </c>
      <c r="K209" s="161">
        <v>445924</v>
      </c>
      <c r="L209" s="161">
        <v>213205</v>
      </c>
      <c r="M209" s="161">
        <v>182449</v>
      </c>
      <c r="N209" s="161">
        <v>24217</v>
      </c>
      <c r="O209" s="161">
        <v>56715</v>
      </c>
      <c r="P209" s="161">
        <v>2080528</v>
      </c>
      <c r="Q209" s="161">
        <v>83160</v>
      </c>
      <c r="R209" s="161">
        <v>58128</v>
      </c>
      <c r="S209" s="161">
        <v>96969</v>
      </c>
      <c r="T209" s="162">
        <f t="shared" si="18"/>
        <v>4774200</v>
      </c>
      <c r="U209" s="6"/>
      <c r="V209" s="6"/>
      <c r="W209" s="6"/>
      <c r="X209" s="6"/>
      <c r="Y209" s="6"/>
      <c r="Z209" s="6"/>
      <c r="AA209" s="6"/>
      <c r="AB209" s="6"/>
      <c r="AC209" s="5"/>
    </row>
    <row r="210" spans="2:39" ht="13" thickBot="1" x14ac:dyDescent="0.3">
      <c r="C210" s="102"/>
      <c r="D210" s="9"/>
      <c r="E210" s="9"/>
      <c r="F210" s="9"/>
      <c r="G210" s="9"/>
      <c r="H210" s="9"/>
      <c r="I210" s="9"/>
      <c r="J210" s="9"/>
      <c r="K210" s="9"/>
      <c r="L210" s="9"/>
      <c r="M210" s="9"/>
      <c r="N210" s="9"/>
      <c r="O210" s="9"/>
      <c r="P210" s="9"/>
      <c r="Q210" s="9"/>
      <c r="R210" s="9"/>
      <c r="S210" s="9"/>
      <c r="T210" s="104"/>
      <c r="U210" s="6"/>
      <c r="V210" s="6"/>
      <c r="W210" s="6"/>
      <c r="X210" s="6"/>
      <c r="Y210" s="6"/>
      <c r="Z210" s="6"/>
      <c r="AA210" s="6"/>
      <c r="AB210" s="6"/>
      <c r="AC210" s="5"/>
    </row>
    <row r="211" spans="2:39" ht="13" thickBot="1" x14ac:dyDescent="0.3">
      <c r="B211" s="265" t="str">
        <f>VAR</f>
        <v>VAR. SEP.24-SEP.25</v>
      </c>
      <c r="C211" s="190"/>
      <c r="D211" s="188">
        <f t="shared" ref="D211:T211" si="19">+D209/D197-1</f>
        <v>4.7065013332695527E-2</v>
      </c>
      <c r="E211" s="188">
        <f t="shared" si="19"/>
        <v>3.1834834851839577E-2</v>
      </c>
      <c r="F211" s="188">
        <f t="shared" si="19"/>
        <v>7.4286484382019013E-2</v>
      </c>
      <c r="G211" s="188">
        <f t="shared" si="19"/>
        <v>3.0997487963156711E-2</v>
      </c>
      <c r="H211" s="188">
        <f t="shared" si="19"/>
        <v>4.7673288461363761E-2</v>
      </c>
      <c r="I211" s="188">
        <f t="shared" si="19"/>
        <v>3.0005499989814943E-2</v>
      </c>
      <c r="J211" s="188">
        <f t="shared" si="19"/>
        <v>2.8960101644559311E-2</v>
      </c>
      <c r="K211" s="188">
        <f t="shared" si="19"/>
        <v>4.1369985217498906E-2</v>
      </c>
      <c r="L211" s="188">
        <f t="shared" si="19"/>
        <v>5.0617691553369815E-2</v>
      </c>
      <c r="M211" s="188">
        <f t="shared" si="19"/>
        <v>1.5054828282603516E-2</v>
      </c>
      <c r="N211" s="188">
        <f t="shared" si="19"/>
        <v>1.816270758881644E-2</v>
      </c>
      <c r="O211" s="188">
        <f t="shared" si="19"/>
        <v>3.5379812695109258E-2</v>
      </c>
      <c r="P211" s="188">
        <f t="shared" si="19"/>
        <v>1.3648134118386501E-2</v>
      </c>
      <c r="Q211" s="188">
        <f t="shared" si="19"/>
        <v>1.1580381471389734E-2</v>
      </c>
      <c r="R211" s="188">
        <f t="shared" si="19"/>
        <v>-1.3492184715645839E-2</v>
      </c>
      <c r="S211" s="188">
        <f t="shared" si="19"/>
        <v>3.5639524948735568E-2</v>
      </c>
      <c r="T211" s="189">
        <f t="shared" si="19"/>
        <v>2.6490913441888031E-2</v>
      </c>
      <c r="U211" s="6"/>
      <c r="V211" s="6"/>
      <c r="W211" s="6"/>
      <c r="X211" s="6"/>
      <c r="Y211" s="6"/>
      <c r="Z211" s="6"/>
      <c r="AA211" s="6"/>
      <c r="AB211" s="6"/>
      <c r="AC211" s="5"/>
    </row>
    <row r="212" spans="2:39" x14ac:dyDescent="0.25">
      <c r="C212" s="102"/>
      <c r="D212" s="9"/>
      <c r="E212" s="9"/>
      <c r="F212" s="9"/>
      <c r="G212" s="9"/>
      <c r="H212" s="9"/>
      <c r="I212" s="9"/>
      <c r="J212" s="9"/>
      <c r="K212" s="9"/>
      <c r="L212" s="9"/>
      <c r="M212" s="9"/>
      <c r="N212" s="9"/>
      <c r="O212" s="9"/>
      <c r="P212" s="9"/>
      <c r="Q212" s="9"/>
      <c r="R212" s="9"/>
      <c r="S212" s="9"/>
      <c r="T212" s="104"/>
      <c r="U212" s="6"/>
      <c r="V212" s="6"/>
      <c r="W212" s="6"/>
      <c r="X212" s="6"/>
      <c r="Y212" s="6"/>
      <c r="Z212" s="6"/>
      <c r="AA212" s="6"/>
      <c r="AB212" s="6"/>
      <c r="AC212" s="5"/>
    </row>
    <row r="213" spans="2:39" x14ac:dyDescent="0.25">
      <c r="B213" s="25" t="s">
        <v>23</v>
      </c>
      <c r="C213" s="2"/>
      <c r="D213" s="2"/>
      <c r="E213" s="2"/>
      <c r="F213" s="2"/>
      <c r="U213" s="6"/>
      <c r="V213" s="6"/>
      <c r="W213" s="6"/>
      <c r="X213" s="6"/>
      <c r="Y213" s="6"/>
      <c r="Z213" s="6"/>
      <c r="AA213" s="6"/>
      <c r="AB213" s="6"/>
      <c r="AC213" s="6"/>
      <c r="AD213" s="6"/>
      <c r="AE213" s="6"/>
      <c r="AF213" s="6"/>
      <c r="AG213" s="6"/>
      <c r="AH213" s="6"/>
      <c r="AI213" s="6"/>
      <c r="AJ213" s="6"/>
      <c r="AK213" s="6"/>
      <c r="AL213" s="6"/>
      <c r="AM213" s="5"/>
    </row>
    <row r="214" spans="2:39" x14ac:dyDescent="0.25">
      <c r="N214" s="20"/>
      <c r="U214" s="6"/>
      <c r="V214" s="6"/>
      <c r="W214" s="6"/>
      <c r="X214" s="6"/>
      <c r="Y214" s="6"/>
      <c r="Z214" s="6"/>
      <c r="AA214" s="6"/>
      <c r="AB214" s="6"/>
      <c r="AC214" s="6"/>
      <c r="AD214" s="6"/>
      <c r="AE214" s="6"/>
      <c r="AF214" s="6"/>
      <c r="AG214" s="6"/>
      <c r="AH214" s="6"/>
      <c r="AI214" s="6"/>
      <c r="AJ214" s="6"/>
      <c r="AK214" s="6"/>
      <c r="AL214" s="6"/>
      <c r="AM214" s="5"/>
    </row>
    <row r="215" spans="2:39" x14ac:dyDescent="0.25">
      <c r="N215" s="20"/>
      <c r="U215" s="6"/>
      <c r="V215" s="6"/>
      <c r="W215" s="6"/>
      <c r="X215" s="6"/>
      <c r="Y215" s="6"/>
      <c r="Z215" s="6"/>
      <c r="AA215" s="6"/>
      <c r="AB215" s="6"/>
      <c r="AC215" s="6"/>
      <c r="AD215" s="6"/>
      <c r="AE215" s="6"/>
      <c r="AF215" s="6"/>
      <c r="AG215" s="6"/>
      <c r="AH215" s="6"/>
      <c r="AI215" s="6"/>
      <c r="AJ215" s="6"/>
      <c r="AK215" s="6"/>
      <c r="AL215" s="6"/>
      <c r="AM215" s="5"/>
    </row>
    <row r="216" spans="2:39" x14ac:dyDescent="0.25">
      <c r="N216" s="20"/>
      <c r="U216" s="6"/>
      <c r="V216" s="6"/>
      <c r="W216" s="6"/>
      <c r="X216" s="6"/>
      <c r="Y216" s="6"/>
      <c r="Z216" s="6"/>
      <c r="AA216" s="6"/>
      <c r="AB216" s="6"/>
      <c r="AC216" s="6"/>
      <c r="AD216" s="6"/>
      <c r="AE216" s="6"/>
      <c r="AF216" s="6"/>
      <c r="AG216" s="6"/>
      <c r="AH216" s="6"/>
      <c r="AI216" s="6"/>
      <c r="AJ216" s="6"/>
      <c r="AK216" s="6"/>
      <c r="AL216" s="6"/>
      <c r="AM216" s="5"/>
    </row>
    <row r="217" spans="2:39" x14ac:dyDescent="0.25">
      <c r="N217" s="20"/>
      <c r="U217" s="6"/>
      <c r="V217" s="6"/>
      <c r="W217" s="6"/>
      <c r="X217" s="6"/>
      <c r="Y217" s="6"/>
      <c r="Z217" s="6"/>
      <c r="AA217" s="6"/>
      <c r="AB217" s="6"/>
      <c r="AC217" s="6"/>
      <c r="AD217" s="6"/>
      <c r="AE217" s="6"/>
      <c r="AF217" s="6"/>
      <c r="AG217" s="6"/>
      <c r="AH217" s="6"/>
      <c r="AI217" s="6"/>
      <c r="AJ217" s="6"/>
      <c r="AK217" s="6"/>
      <c r="AL217" s="6"/>
      <c r="AM217" s="5"/>
    </row>
    <row r="218" spans="2:39" x14ac:dyDescent="0.25">
      <c r="N218" s="20"/>
      <c r="U218" s="6"/>
      <c r="V218" s="6"/>
      <c r="W218" s="6"/>
      <c r="X218" s="6"/>
      <c r="Y218" s="6"/>
      <c r="Z218" s="6"/>
      <c r="AA218" s="6"/>
      <c r="AB218" s="6"/>
      <c r="AC218" s="6"/>
      <c r="AD218" s="6"/>
      <c r="AE218" s="6"/>
      <c r="AF218" s="6"/>
      <c r="AG218" s="6"/>
      <c r="AH218" s="6"/>
      <c r="AI218" s="6"/>
      <c r="AJ218" s="6"/>
      <c r="AK218" s="6"/>
      <c r="AL218" s="6"/>
      <c r="AM218" s="5"/>
    </row>
    <row r="219" spans="2:39" x14ac:dyDescent="0.25">
      <c r="N219" s="20"/>
      <c r="U219" s="6"/>
      <c r="V219" s="6"/>
      <c r="W219" s="6"/>
      <c r="X219" s="6"/>
      <c r="Y219" s="6"/>
      <c r="Z219" s="6"/>
      <c r="AA219" s="6"/>
      <c r="AB219" s="6"/>
      <c r="AC219" s="6"/>
      <c r="AD219" s="6"/>
      <c r="AE219" s="6"/>
      <c r="AF219" s="6"/>
      <c r="AG219" s="6"/>
      <c r="AH219" s="6"/>
      <c r="AI219" s="6"/>
      <c r="AJ219" s="6"/>
      <c r="AK219" s="6"/>
      <c r="AL219" s="6"/>
      <c r="AM219" s="5"/>
    </row>
    <row r="220" spans="2:39" x14ac:dyDescent="0.25">
      <c r="N220" s="20"/>
      <c r="U220" s="6"/>
      <c r="V220" s="6"/>
      <c r="W220" s="6"/>
      <c r="X220" s="6"/>
      <c r="Y220" s="6"/>
      <c r="Z220" s="6"/>
      <c r="AA220" s="6"/>
      <c r="AB220" s="6"/>
      <c r="AC220" s="6"/>
      <c r="AD220" s="6"/>
      <c r="AE220" s="6"/>
      <c r="AF220" s="6"/>
      <c r="AG220" s="6"/>
      <c r="AH220" s="6"/>
      <c r="AI220" s="6"/>
      <c r="AJ220" s="6"/>
      <c r="AK220" s="6"/>
      <c r="AL220" s="6"/>
      <c r="AM220" s="5"/>
    </row>
    <row r="221" spans="2:39" x14ac:dyDescent="0.25">
      <c r="N221" s="20"/>
      <c r="U221" s="6"/>
      <c r="V221" s="6"/>
      <c r="W221" s="6"/>
      <c r="X221" s="6"/>
      <c r="Y221" s="6"/>
      <c r="Z221" s="6"/>
      <c r="AA221" s="6"/>
      <c r="AB221" s="6"/>
      <c r="AC221" s="6"/>
      <c r="AD221" s="6"/>
      <c r="AE221" s="6"/>
      <c r="AF221" s="6"/>
      <c r="AG221" s="6"/>
      <c r="AH221" s="6"/>
      <c r="AI221" s="6"/>
      <c r="AJ221" s="6"/>
      <c r="AK221" s="6"/>
      <c r="AL221" s="6"/>
      <c r="AM221" s="5"/>
    </row>
    <row r="222" spans="2:39" x14ac:dyDescent="0.25">
      <c r="N222" s="20"/>
      <c r="U222" s="6"/>
      <c r="V222" s="6"/>
      <c r="W222" s="6"/>
      <c r="X222" s="6"/>
      <c r="Y222" s="6"/>
      <c r="Z222" s="6"/>
      <c r="AA222" s="6"/>
      <c r="AB222" s="6"/>
      <c r="AC222" s="6"/>
      <c r="AD222" s="6"/>
      <c r="AE222" s="6"/>
      <c r="AF222" s="6"/>
      <c r="AG222" s="6"/>
      <c r="AH222" s="6"/>
      <c r="AI222" s="6"/>
      <c r="AJ222" s="6"/>
      <c r="AK222" s="6"/>
      <c r="AL222" s="6"/>
      <c r="AM222" s="5"/>
    </row>
    <row r="223" spans="2:39" x14ac:dyDescent="0.25">
      <c r="N223" s="20"/>
      <c r="U223" s="6"/>
      <c r="V223" s="6"/>
      <c r="W223" s="6"/>
      <c r="X223" s="6"/>
      <c r="Y223" s="6"/>
      <c r="Z223" s="6"/>
      <c r="AA223" s="6"/>
      <c r="AB223" s="6"/>
      <c r="AC223" s="6"/>
      <c r="AD223" s="6"/>
      <c r="AE223" s="6"/>
      <c r="AF223" s="6"/>
      <c r="AG223" s="6"/>
      <c r="AH223" s="6"/>
      <c r="AI223" s="6"/>
      <c r="AJ223" s="6"/>
      <c r="AK223" s="6"/>
      <c r="AL223" s="6"/>
      <c r="AM223" s="5"/>
    </row>
    <row r="224" spans="2:39" x14ac:dyDescent="0.25">
      <c r="N224" s="20"/>
      <c r="U224" s="6"/>
      <c r="V224" s="6"/>
      <c r="W224" s="6"/>
      <c r="X224" s="6"/>
      <c r="Y224" s="6"/>
      <c r="Z224" s="6"/>
      <c r="AA224" s="6"/>
      <c r="AB224" s="6"/>
      <c r="AC224" s="6"/>
      <c r="AD224" s="6"/>
      <c r="AE224" s="6"/>
      <c r="AF224" s="6"/>
      <c r="AG224" s="6"/>
      <c r="AH224" s="6"/>
      <c r="AI224" s="6"/>
      <c r="AJ224" s="6"/>
      <c r="AK224" s="6"/>
      <c r="AL224" s="6"/>
      <c r="AM224" s="5"/>
    </row>
    <row r="225" spans="14:39" x14ac:dyDescent="0.25">
      <c r="N225" s="20"/>
      <c r="U225" s="6"/>
      <c r="V225" s="6"/>
      <c r="W225" s="6"/>
      <c r="X225" s="6"/>
      <c r="Y225" s="6"/>
      <c r="Z225" s="6"/>
      <c r="AA225" s="6"/>
      <c r="AB225" s="6"/>
      <c r="AC225" s="6"/>
      <c r="AD225" s="6"/>
      <c r="AE225" s="6"/>
      <c r="AF225" s="6"/>
      <c r="AG225" s="6"/>
      <c r="AH225" s="6"/>
      <c r="AI225" s="6"/>
      <c r="AJ225" s="6"/>
      <c r="AK225" s="6"/>
      <c r="AL225" s="6"/>
      <c r="AM225" s="5"/>
    </row>
    <row r="226" spans="14:39" x14ac:dyDescent="0.25">
      <c r="N226" s="20"/>
      <c r="U226" s="6"/>
      <c r="V226" s="6"/>
      <c r="W226" s="6"/>
      <c r="X226" s="6"/>
      <c r="Y226" s="6"/>
      <c r="Z226" s="6"/>
      <c r="AA226" s="6"/>
      <c r="AB226" s="6"/>
      <c r="AC226" s="6"/>
      <c r="AD226" s="6"/>
      <c r="AE226" s="6"/>
      <c r="AF226" s="6"/>
      <c r="AG226" s="6"/>
      <c r="AH226" s="6"/>
      <c r="AI226" s="6"/>
      <c r="AJ226" s="6"/>
      <c r="AK226" s="6"/>
      <c r="AL226" s="6"/>
      <c r="AM226" s="5"/>
    </row>
    <row r="227" spans="14:39" x14ac:dyDescent="0.25">
      <c r="N227" s="20"/>
      <c r="U227" s="6"/>
      <c r="V227" s="6"/>
      <c r="W227" s="6"/>
      <c r="X227" s="6"/>
      <c r="Y227" s="6"/>
      <c r="Z227" s="6"/>
      <c r="AA227" s="6"/>
      <c r="AB227" s="6"/>
      <c r="AC227" s="6"/>
      <c r="AD227" s="6"/>
      <c r="AE227" s="6"/>
      <c r="AF227" s="6"/>
      <c r="AG227" s="6"/>
      <c r="AH227" s="6"/>
      <c r="AI227" s="6"/>
      <c r="AJ227" s="6"/>
      <c r="AK227" s="6"/>
      <c r="AL227" s="6"/>
      <c r="AM227" s="5"/>
    </row>
    <row r="228" spans="14:39" x14ac:dyDescent="0.25">
      <c r="N228" s="20"/>
      <c r="U228" s="6"/>
      <c r="V228" s="6"/>
      <c r="W228" s="6"/>
      <c r="X228" s="6"/>
      <c r="Y228" s="6"/>
      <c r="Z228" s="6"/>
      <c r="AA228" s="6"/>
      <c r="AB228" s="6"/>
      <c r="AC228" s="6"/>
      <c r="AD228" s="6"/>
      <c r="AE228" s="6"/>
      <c r="AF228" s="6"/>
      <c r="AG228" s="6"/>
      <c r="AH228" s="6"/>
      <c r="AI228" s="6"/>
      <c r="AJ228" s="6"/>
      <c r="AK228" s="6"/>
      <c r="AL228" s="6"/>
      <c r="AM228" s="5"/>
    </row>
    <row r="229" spans="14:39" x14ac:dyDescent="0.25">
      <c r="N229" s="20"/>
      <c r="U229" s="6"/>
      <c r="V229" s="6"/>
      <c r="W229" s="6"/>
      <c r="X229" s="6"/>
      <c r="Y229" s="6"/>
      <c r="Z229" s="6"/>
      <c r="AA229" s="6"/>
      <c r="AB229" s="6"/>
      <c r="AC229" s="6"/>
      <c r="AD229" s="6"/>
      <c r="AE229" s="6"/>
      <c r="AF229" s="6"/>
      <c r="AG229" s="6"/>
      <c r="AH229" s="6"/>
      <c r="AI229" s="6"/>
      <c r="AJ229" s="6"/>
      <c r="AK229" s="6"/>
      <c r="AL229" s="6"/>
      <c r="AM229" s="5"/>
    </row>
    <row r="230" spans="14:39" x14ac:dyDescent="0.25">
      <c r="N230" s="20"/>
      <c r="U230" s="6"/>
      <c r="V230" s="6"/>
      <c r="W230" s="6"/>
      <c r="X230" s="6"/>
      <c r="Y230" s="6"/>
      <c r="Z230" s="6"/>
      <c r="AA230" s="6"/>
      <c r="AB230" s="6"/>
      <c r="AC230" s="6"/>
      <c r="AD230" s="6"/>
      <c r="AE230" s="6"/>
      <c r="AF230" s="6"/>
      <c r="AG230" s="6"/>
      <c r="AH230" s="6"/>
      <c r="AI230" s="6"/>
      <c r="AJ230" s="6"/>
      <c r="AK230" s="6"/>
      <c r="AL230" s="6"/>
      <c r="AM230" s="5"/>
    </row>
    <row r="231" spans="14:39" x14ac:dyDescent="0.25">
      <c r="N231" s="20"/>
      <c r="U231" s="6"/>
      <c r="V231" s="6"/>
      <c r="W231" s="6"/>
      <c r="X231" s="6"/>
      <c r="Y231" s="6"/>
      <c r="Z231" s="6"/>
      <c r="AA231" s="6"/>
      <c r="AB231" s="6"/>
      <c r="AC231" s="6"/>
      <c r="AD231" s="6"/>
      <c r="AE231" s="6"/>
      <c r="AF231" s="6"/>
      <c r="AG231" s="6"/>
      <c r="AH231" s="6"/>
      <c r="AI231" s="6"/>
      <c r="AJ231" s="6"/>
      <c r="AK231" s="6"/>
      <c r="AL231" s="6"/>
      <c r="AM231" s="5"/>
    </row>
    <row r="232" spans="14:39" x14ac:dyDescent="0.25">
      <c r="N232" s="20"/>
      <c r="U232" s="6"/>
      <c r="V232" s="6"/>
      <c r="W232" s="6"/>
      <c r="X232" s="6"/>
      <c r="Y232" s="6"/>
      <c r="Z232" s="6"/>
      <c r="AA232" s="6"/>
      <c r="AB232" s="6"/>
      <c r="AC232" s="6"/>
      <c r="AD232" s="6"/>
      <c r="AE232" s="6"/>
      <c r="AF232" s="6"/>
      <c r="AG232" s="6"/>
      <c r="AH232" s="6"/>
      <c r="AI232" s="6"/>
      <c r="AJ232" s="6"/>
      <c r="AK232" s="6"/>
      <c r="AL232" s="6"/>
      <c r="AM232" s="5"/>
    </row>
    <row r="233" spans="14:39" x14ac:dyDescent="0.25">
      <c r="N233" s="20"/>
      <c r="U233" s="6"/>
      <c r="V233" s="6"/>
      <c r="W233" s="6"/>
      <c r="X233" s="6"/>
      <c r="Y233" s="6"/>
      <c r="Z233" s="6"/>
      <c r="AA233" s="6"/>
      <c r="AB233" s="6"/>
      <c r="AC233" s="6"/>
      <c r="AD233" s="6"/>
      <c r="AE233" s="6"/>
      <c r="AF233" s="6"/>
      <c r="AG233" s="6"/>
      <c r="AH233" s="6"/>
      <c r="AI233" s="6"/>
      <c r="AJ233" s="6"/>
      <c r="AK233" s="6"/>
      <c r="AL233" s="6"/>
      <c r="AM233" s="5"/>
    </row>
    <row r="234" spans="14:39" x14ac:dyDescent="0.25">
      <c r="N234" s="20"/>
      <c r="U234" s="6"/>
      <c r="V234" s="6"/>
      <c r="W234" s="6"/>
      <c r="X234" s="6"/>
      <c r="Y234" s="6"/>
      <c r="Z234" s="6"/>
      <c r="AA234" s="6"/>
      <c r="AB234" s="6"/>
      <c r="AC234" s="6"/>
      <c r="AD234" s="6"/>
      <c r="AE234" s="6"/>
      <c r="AF234" s="6"/>
      <c r="AG234" s="6"/>
      <c r="AH234" s="6"/>
      <c r="AI234" s="6"/>
      <c r="AJ234" s="6"/>
      <c r="AK234" s="6"/>
      <c r="AL234" s="6"/>
      <c r="AM234" s="5"/>
    </row>
    <row r="235" spans="14:39" x14ac:dyDescent="0.25">
      <c r="N235" s="20"/>
      <c r="U235" s="6"/>
      <c r="V235" s="6"/>
      <c r="W235" s="6"/>
      <c r="X235" s="6"/>
      <c r="Y235" s="6"/>
      <c r="Z235" s="6"/>
      <c r="AA235" s="6"/>
      <c r="AB235" s="6"/>
      <c r="AC235" s="6"/>
      <c r="AD235" s="6"/>
      <c r="AE235" s="6"/>
      <c r="AF235" s="6"/>
      <c r="AG235" s="6"/>
      <c r="AH235" s="6"/>
      <c r="AI235" s="6"/>
      <c r="AJ235" s="6"/>
      <c r="AK235" s="6"/>
      <c r="AL235" s="6"/>
      <c r="AM235" s="5"/>
    </row>
    <row r="236" spans="14:39" x14ac:dyDescent="0.25">
      <c r="V236" s="6"/>
      <c r="W236" s="6"/>
      <c r="X236" s="6"/>
      <c r="Y236" s="6"/>
      <c r="Z236" s="6"/>
      <c r="AA236" s="6"/>
      <c r="AB236" s="6"/>
      <c r="AC236" s="6"/>
      <c r="AD236" s="6"/>
      <c r="AE236" s="6"/>
      <c r="AF236" s="6"/>
      <c r="AG236" s="6"/>
      <c r="AH236" s="6"/>
      <c r="AI236" s="6"/>
      <c r="AJ236" s="6"/>
      <c r="AK236" s="6"/>
      <c r="AL236" s="6"/>
      <c r="AM236" s="5"/>
    </row>
    <row r="237" spans="14:39" x14ac:dyDescent="0.25">
      <c r="V237" s="6"/>
      <c r="W237" s="6"/>
      <c r="X237" s="6"/>
      <c r="Y237" s="6"/>
      <c r="Z237" s="6"/>
      <c r="AA237" s="6"/>
      <c r="AB237" s="6"/>
      <c r="AC237" s="6"/>
      <c r="AD237" s="6"/>
      <c r="AE237" s="6"/>
      <c r="AF237" s="6"/>
      <c r="AG237" s="6"/>
      <c r="AH237" s="6"/>
      <c r="AI237" s="6"/>
      <c r="AJ237" s="6"/>
      <c r="AK237" s="6"/>
      <c r="AL237" s="6"/>
      <c r="AM237" s="5"/>
    </row>
    <row r="238" spans="14:39" x14ac:dyDescent="0.25">
      <c r="V238" s="6"/>
      <c r="W238" s="6"/>
      <c r="X238" s="6"/>
      <c r="Y238" s="6"/>
      <c r="Z238" s="6"/>
      <c r="AA238" s="6"/>
      <c r="AB238" s="6"/>
      <c r="AC238" s="6"/>
      <c r="AD238" s="6"/>
      <c r="AE238" s="6"/>
      <c r="AF238" s="6"/>
      <c r="AG238" s="6"/>
      <c r="AH238" s="6"/>
      <c r="AI238" s="6"/>
      <c r="AJ238" s="6"/>
      <c r="AK238" s="6"/>
      <c r="AL238" s="6"/>
      <c r="AM238" s="5"/>
    </row>
    <row r="239" spans="14:39" x14ac:dyDescent="0.25">
      <c r="V239" s="6"/>
      <c r="W239" s="6"/>
      <c r="X239" s="6"/>
      <c r="Y239" s="6"/>
      <c r="Z239" s="6"/>
      <c r="AA239" s="6"/>
      <c r="AB239" s="6"/>
      <c r="AC239" s="6"/>
      <c r="AD239" s="6"/>
      <c r="AE239" s="6"/>
      <c r="AF239" s="6"/>
      <c r="AG239" s="6"/>
      <c r="AH239" s="6"/>
      <c r="AI239" s="6"/>
      <c r="AJ239" s="6"/>
      <c r="AK239" s="6"/>
      <c r="AL239" s="6"/>
      <c r="AM239" s="5"/>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sheetData>
  <phoneticPr fontId="0" type="noConversion"/>
  <hyperlinks>
    <hyperlink ref="B6" location="ÍNDICE!A1" display="&lt;&lt; VOLVER" xr:uid="{00000000-0004-0000-0300-000000000000}"/>
    <hyperlink ref="B213"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34"/>
  <sheetViews>
    <sheetView showGridLines="0" topLeftCell="A216" zoomScaleNormal="100" zoomScaleSheetLayoutView="100" workbookViewId="0">
      <selection activeCell="L219" sqref="L219"/>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3" width="11.08984375" customWidth="1"/>
    <col min="14" max="15" width="8.7265625" customWidth="1"/>
    <col min="16" max="16384" width="8.7265625" hidden="1"/>
  </cols>
  <sheetData>
    <row r="1" spans="2:11" ht="33.75" customHeight="1" x14ac:dyDescent="0.25"/>
    <row r="2" spans="2:11" ht="14" x14ac:dyDescent="0.3">
      <c r="B2" s="80" t="s">
        <v>462</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7" t="s">
        <v>0</v>
      </c>
      <c r="C6" s="197" t="s">
        <v>31</v>
      </c>
      <c r="D6" s="191" t="s">
        <v>77</v>
      </c>
      <c r="E6" s="198" t="s">
        <v>20</v>
      </c>
      <c r="F6" s="193" t="s">
        <v>508</v>
      </c>
      <c r="G6" s="193" t="s">
        <v>497</v>
      </c>
      <c r="H6" s="199" t="s">
        <v>19</v>
      </c>
      <c r="I6" s="3"/>
      <c r="K6" s="3"/>
    </row>
    <row r="7" spans="2:11" x14ac:dyDescent="0.25">
      <c r="B7" s="21">
        <v>2000</v>
      </c>
      <c r="C7" s="133" t="s">
        <v>37</v>
      </c>
      <c r="D7" s="145">
        <f>SUM(E7:H7)</f>
        <v>585489</v>
      </c>
      <c r="E7" s="144" t="s">
        <v>30</v>
      </c>
      <c r="F7" s="144" t="s">
        <v>30</v>
      </c>
      <c r="G7" s="144"/>
      <c r="H7" s="170">
        <v>585489</v>
      </c>
      <c r="I7" s="5"/>
      <c r="K7" s="5"/>
    </row>
    <row r="8" spans="2:11" x14ac:dyDescent="0.25">
      <c r="B8" s="22">
        <v>2001</v>
      </c>
      <c r="C8" s="39" t="s">
        <v>37</v>
      </c>
      <c r="D8" s="148">
        <f t="shared" ref="D8:D24" si="0">SUM(E8:H8)</f>
        <v>698127</v>
      </c>
      <c r="E8" s="147">
        <v>25351</v>
      </c>
      <c r="F8" s="147">
        <v>36669</v>
      </c>
      <c r="G8" s="147"/>
      <c r="H8" s="171">
        <v>636107</v>
      </c>
      <c r="I8" s="200"/>
      <c r="J8" s="201"/>
      <c r="K8" s="5"/>
    </row>
    <row r="9" spans="2:11" x14ac:dyDescent="0.25">
      <c r="B9" s="22">
        <v>2002</v>
      </c>
      <c r="C9" s="39" t="s">
        <v>37</v>
      </c>
      <c r="D9" s="148">
        <f t="shared" si="0"/>
        <v>757760</v>
      </c>
      <c r="E9" s="147">
        <v>72909</v>
      </c>
      <c r="F9" s="147">
        <v>93475</v>
      </c>
      <c r="G9" s="147"/>
      <c r="H9" s="171">
        <v>591376</v>
      </c>
      <c r="I9" s="5"/>
      <c r="K9" s="5"/>
    </row>
    <row r="10" spans="2:11" x14ac:dyDescent="0.25">
      <c r="B10" s="22">
        <v>2003</v>
      </c>
      <c r="C10" s="39" t="s">
        <v>37</v>
      </c>
      <c r="D10" s="148">
        <f t="shared" si="0"/>
        <v>836007</v>
      </c>
      <c r="E10" s="147">
        <v>160448</v>
      </c>
      <c r="F10" s="147">
        <v>161623</v>
      </c>
      <c r="G10" s="147"/>
      <c r="H10" s="171">
        <v>513936</v>
      </c>
      <c r="I10" s="200"/>
      <c r="K10" s="5"/>
    </row>
    <row r="11" spans="2:11" x14ac:dyDescent="0.25">
      <c r="B11" s="22">
        <v>2004</v>
      </c>
      <c r="C11" s="39" t="s">
        <v>37</v>
      </c>
      <c r="D11" s="148">
        <f t="shared" si="0"/>
        <v>805315</v>
      </c>
      <c r="E11" s="147">
        <v>239999</v>
      </c>
      <c r="F11" s="147">
        <v>210250</v>
      </c>
      <c r="G11" s="147"/>
      <c r="H11" s="171">
        <v>355066</v>
      </c>
      <c r="I11" s="5"/>
      <c r="K11" s="5"/>
    </row>
    <row r="12" spans="2:11" x14ac:dyDescent="0.25">
      <c r="B12" s="22">
        <v>2005</v>
      </c>
      <c r="C12" s="39" t="s">
        <v>37</v>
      </c>
      <c r="D12" s="148">
        <f t="shared" si="0"/>
        <v>906079</v>
      </c>
      <c r="E12" s="147">
        <v>379918</v>
      </c>
      <c r="F12" s="147">
        <v>303428</v>
      </c>
      <c r="G12" s="147"/>
      <c r="H12" s="171">
        <v>222733</v>
      </c>
      <c r="I12" s="5"/>
      <c r="K12" s="5"/>
    </row>
    <row r="13" spans="2:11" x14ac:dyDescent="0.25">
      <c r="B13" s="22">
        <v>2006</v>
      </c>
      <c r="C13" s="39" t="s">
        <v>37</v>
      </c>
      <c r="D13" s="148">
        <f t="shared" si="0"/>
        <v>1087738</v>
      </c>
      <c r="E13" s="147">
        <v>584098</v>
      </c>
      <c r="F13" s="147">
        <v>424224</v>
      </c>
      <c r="G13" s="147"/>
      <c r="H13" s="171">
        <v>79416</v>
      </c>
      <c r="I13" s="5"/>
      <c r="K13" s="5"/>
    </row>
    <row r="14" spans="2:11" x14ac:dyDescent="0.25">
      <c r="B14" s="22">
        <v>2007</v>
      </c>
      <c r="C14" s="22" t="s">
        <v>37</v>
      </c>
      <c r="D14" s="148">
        <f t="shared" si="0"/>
        <v>1331919</v>
      </c>
      <c r="E14" s="147">
        <v>760482</v>
      </c>
      <c r="F14" s="147">
        <v>537603</v>
      </c>
      <c r="G14" s="147"/>
      <c r="H14" s="171">
        <v>33834</v>
      </c>
      <c r="I14" s="5"/>
      <c r="K14" s="1"/>
    </row>
    <row r="15" spans="2:11" x14ac:dyDescent="0.25">
      <c r="B15" s="22">
        <v>2008</v>
      </c>
      <c r="C15" s="22" t="s">
        <v>37</v>
      </c>
      <c r="D15" s="148">
        <f t="shared" si="0"/>
        <v>1439009</v>
      </c>
      <c r="E15" s="147">
        <v>816702</v>
      </c>
      <c r="F15" s="147">
        <v>605889</v>
      </c>
      <c r="G15" s="147"/>
      <c r="H15" s="171">
        <v>16418</v>
      </c>
      <c r="I15" s="5"/>
      <c r="K15" s="1"/>
    </row>
    <row r="16" spans="2:11" x14ac:dyDescent="0.25">
      <c r="B16" s="22">
        <v>2009</v>
      </c>
      <c r="C16" s="22" t="s">
        <v>37</v>
      </c>
      <c r="D16" s="148">
        <f t="shared" si="0"/>
        <v>1695034</v>
      </c>
      <c r="E16" s="147">
        <v>905787</v>
      </c>
      <c r="F16" s="147">
        <v>758943</v>
      </c>
      <c r="G16" s="147"/>
      <c r="H16" s="171">
        <v>30304</v>
      </c>
      <c r="I16" s="5"/>
      <c r="K16" s="1"/>
    </row>
    <row r="17" spans="1:11" x14ac:dyDescent="0.25">
      <c r="B17" s="22">
        <v>2010</v>
      </c>
      <c r="C17" s="22" t="s">
        <v>37</v>
      </c>
      <c r="D17" s="148">
        <f t="shared" si="0"/>
        <v>1819564</v>
      </c>
      <c r="E17" s="147">
        <f>+E45</f>
        <v>947781</v>
      </c>
      <c r="F17" s="147">
        <f>+F45</f>
        <v>847117</v>
      </c>
      <c r="G17" s="147">
        <f>H45</f>
        <v>1631</v>
      </c>
      <c r="H17" s="171">
        <f>SUM(I45:K45)+G45</f>
        <v>23035</v>
      </c>
      <c r="I17" s="5"/>
      <c r="K17" s="1"/>
    </row>
    <row r="18" spans="1:11" x14ac:dyDescent="0.25">
      <c r="A18" s="101"/>
      <c r="B18" s="22">
        <v>2011</v>
      </c>
      <c r="C18" s="22" t="s">
        <v>37</v>
      </c>
      <c r="D18" s="148">
        <f t="shared" si="0"/>
        <v>2025042</v>
      </c>
      <c r="E18" s="147">
        <f>+E57</f>
        <v>1012603</v>
      </c>
      <c r="F18" s="147">
        <f>+F57</f>
        <v>977194</v>
      </c>
      <c r="G18" s="147">
        <f>+H57</f>
        <v>11656</v>
      </c>
      <c r="H18" s="171">
        <f>SUM(I57:K57)+G57</f>
        <v>23589</v>
      </c>
      <c r="I18" s="5"/>
      <c r="K18" s="1"/>
    </row>
    <row r="19" spans="1:11" x14ac:dyDescent="0.25">
      <c r="A19" s="101"/>
      <c r="B19" s="22">
        <v>2012</v>
      </c>
      <c r="C19" s="22" t="s">
        <v>37</v>
      </c>
      <c r="D19" s="148">
        <f t="shared" si="0"/>
        <v>2186173</v>
      </c>
      <c r="E19" s="147">
        <f>+E69</f>
        <v>1000444</v>
      </c>
      <c r="F19" s="147">
        <f>+F69</f>
        <v>1075407</v>
      </c>
      <c r="G19" s="147">
        <f>+H69</f>
        <v>40003</v>
      </c>
      <c r="H19" s="171">
        <f>SUM(I69:K69)+G69</f>
        <v>70319</v>
      </c>
      <c r="I19" s="5"/>
      <c r="K19" s="1"/>
    </row>
    <row r="20" spans="1:11" x14ac:dyDescent="0.25">
      <c r="A20" s="101"/>
      <c r="B20" s="22">
        <v>2013</v>
      </c>
      <c r="C20" s="22" t="s">
        <v>37</v>
      </c>
      <c r="D20" s="148">
        <f t="shared" si="0"/>
        <v>2309572</v>
      </c>
      <c r="E20" s="147">
        <f>+E81</f>
        <v>983055</v>
      </c>
      <c r="F20" s="147">
        <f>+F81</f>
        <v>1163502</v>
      </c>
      <c r="G20" s="147">
        <f>+H81</f>
        <v>67059</v>
      </c>
      <c r="H20" s="171">
        <f>SUM(I81:K81)+G81</f>
        <v>95956</v>
      </c>
      <c r="I20" s="5"/>
      <c r="K20" s="1"/>
    </row>
    <row r="21" spans="1:11" x14ac:dyDescent="0.25">
      <c r="A21" s="101"/>
      <c r="B21" s="22">
        <v>2014</v>
      </c>
      <c r="C21" s="22" t="s">
        <v>37</v>
      </c>
      <c r="D21" s="148">
        <f t="shared" si="0"/>
        <v>2501356</v>
      </c>
      <c r="E21" s="147">
        <f>+E93</f>
        <v>956428</v>
      </c>
      <c r="F21" s="147">
        <f>+F93</f>
        <v>1257752</v>
      </c>
      <c r="G21" s="147">
        <f>+H93</f>
        <v>154604</v>
      </c>
      <c r="H21" s="171">
        <f>SUM(I93:K93)+G93</f>
        <v>132572</v>
      </c>
      <c r="I21" s="5"/>
      <c r="K21" s="1"/>
    </row>
    <row r="22" spans="1:11" x14ac:dyDescent="0.25">
      <c r="A22" s="101"/>
      <c r="B22" s="22">
        <v>2015</v>
      </c>
      <c r="C22" s="39" t="s">
        <v>37</v>
      </c>
      <c r="D22" s="148">
        <f t="shared" si="0"/>
        <v>2729251</v>
      </c>
      <c r="E22" s="147">
        <f>+E105</f>
        <v>928851</v>
      </c>
      <c r="F22" s="147">
        <f>+F105</f>
        <v>1394489</v>
      </c>
      <c r="G22" s="147">
        <f>+H105</f>
        <v>224317</v>
      </c>
      <c r="H22" s="171">
        <f>SUM(I105:K105)+G105</f>
        <v>181594</v>
      </c>
      <c r="I22" s="5"/>
      <c r="K22" s="1"/>
    </row>
    <row r="23" spans="1:11" x14ac:dyDescent="0.25">
      <c r="A23" s="101"/>
      <c r="B23" s="22">
        <v>2016</v>
      </c>
      <c r="C23" s="22" t="s">
        <v>37</v>
      </c>
      <c r="D23" s="148">
        <f t="shared" si="0"/>
        <v>2912133</v>
      </c>
      <c r="E23" s="147">
        <f>+E117</f>
        <v>837735</v>
      </c>
      <c r="F23" s="147">
        <f>+F117</f>
        <v>1567991</v>
      </c>
      <c r="G23" s="147">
        <f>+H117</f>
        <v>293504</v>
      </c>
      <c r="H23" s="171">
        <f>SUM(I117:K117)+G117</f>
        <v>212903</v>
      </c>
      <c r="I23" s="5"/>
      <c r="K23" s="1"/>
    </row>
    <row r="24" spans="1:11" x14ac:dyDescent="0.25">
      <c r="A24" s="101"/>
      <c r="B24" s="22">
        <v>2017</v>
      </c>
      <c r="C24" s="22" t="s">
        <v>37</v>
      </c>
      <c r="D24" s="148">
        <f t="shared" si="0"/>
        <v>3068528</v>
      </c>
      <c r="E24" s="147">
        <f>+E129</f>
        <v>773832</v>
      </c>
      <c r="F24" s="147">
        <f>+F129</f>
        <v>1683121</v>
      </c>
      <c r="G24" s="147">
        <f>+H129</f>
        <v>402488</v>
      </c>
      <c r="H24" s="171">
        <f>SUM(I129:K129)+G129</f>
        <v>209087</v>
      </c>
      <c r="I24" s="5"/>
      <c r="K24" s="1"/>
    </row>
    <row r="25" spans="1:11" x14ac:dyDescent="0.25">
      <c r="A25" s="101"/>
      <c r="B25" s="22">
        <v>2018</v>
      </c>
      <c r="C25" s="22" t="s">
        <v>37</v>
      </c>
      <c r="D25" s="148">
        <f>SUM(E25:H25)</f>
        <v>3256097</v>
      </c>
      <c r="E25" s="147">
        <f>+E141</f>
        <v>589162</v>
      </c>
      <c r="F25" s="147">
        <f>+F141</f>
        <v>1782881</v>
      </c>
      <c r="G25" s="147">
        <f>+H141</f>
        <v>703413</v>
      </c>
      <c r="H25" s="171">
        <f>SUM(I141:J141)+G141</f>
        <v>180641</v>
      </c>
      <c r="I25" s="5"/>
      <c r="K25" s="1"/>
    </row>
    <row r="26" spans="1:11" x14ac:dyDescent="0.25">
      <c r="A26" s="101"/>
      <c r="B26" s="22">
        <v>2019</v>
      </c>
      <c r="C26" s="22" t="s">
        <v>37</v>
      </c>
      <c r="D26" s="148">
        <f>SUM(E26:H26)</f>
        <v>3434767</v>
      </c>
      <c r="E26" s="147">
        <f>+E153</f>
        <v>405533</v>
      </c>
      <c r="F26" s="147">
        <f>+F153</f>
        <v>1827499</v>
      </c>
      <c r="G26" s="147">
        <f>+H153</f>
        <v>957916</v>
      </c>
      <c r="H26" s="171">
        <f>SUM(I153:J153)+G153</f>
        <v>243819</v>
      </c>
      <c r="I26" s="5"/>
      <c r="K26" s="1"/>
    </row>
    <row r="27" spans="1:11" x14ac:dyDescent="0.25">
      <c r="A27" s="101"/>
      <c r="B27" s="22">
        <v>2020</v>
      </c>
      <c r="C27" s="22" t="s">
        <v>37</v>
      </c>
      <c r="D27" s="148">
        <f t="shared" ref="D27" si="1">SUM(E27:H27)</f>
        <v>3802033</v>
      </c>
      <c r="E27" s="147">
        <f>+E165</f>
        <v>240540</v>
      </c>
      <c r="F27" s="147">
        <f>+F165</f>
        <v>1785647</v>
      </c>
      <c r="G27" s="147">
        <f>+H165</f>
        <v>1553758</v>
      </c>
      <c r="H27" s="171">
        <f>SUM(I165:J165)+G165</f>
        <v>222088</v>
      </c>
      <c r="I27" s="5"/>
      <c r="K27" s="1"/>
    </row>
    <row r="28" spans="1:11" x14ac:dyDescent="0.25">
      <c r="A28" s="101"/>
      <c r="B28" s="22">
        <v>2021</v>
      </c>
      <c r="C28" s="22" t="s">
        <v>37</v>
      </c>
      <c r="D28" s="148">
        <f t="shared" ref="D28" si="2">SUM(E28:H28)</f>
        <v>4287491</v>
      </c>
      <c r="E28" s="147">
        <f>E177</f>
        <v>139133</v>
      </c>
      <c r="F28" s="147">
        <f>F177</f>
        <v>1553197</v>
      </c>
      <c r="G28" s="147">
        <f>H177</f>
        <v>2430254</v>
      </c>
      <c r="H28" s="171">
        <f>SUM(I177:J177)+G177</f>
        <v>164907</v>
      </c>
      <c r="I28" s="5"/>
      <c r="K28" s="1"/>
    </row>
    <row r="29" spans="1:11" x14ac:dyDescent="0.25">
      <c r="A29" s="101"/>
      <c r="B29" s="22">
        <v>2022</v>
      </c>
      <c r="C29" s="148" t="s">
        <v>37</v>
      </c>
      <c r="D29" s="148">
        <f>SUM(E29:H29)</f>
        <v>4460212</v>
      </c>
      <c r="E29" s="147">
        <f>E189</f>
        <v>66812</v>
      </c>
      <c r="F29" s="147">
        <f t="shared" ref="F29" si="3">F189</f>
        <v>1308282</v>
      </c>
      <c r="G29" s="147">
        <f>H189</f>
        <v>2952947</v>
      </c>
      <c r="H29" s="171">
        <f>SUM(I189:J189)+G189</f>
        <v>132171</v>
      </c>
      <c r="I29" s="5"/>
      <c r="K29" s="1"/>
    </row>
    <row r="30" spans="1:11" x14ac:dyDescent="0.25">
      <c r="A30" s="101"/>
      <c r="B30" s="22">
        <v>2023</v>
      </c>
      <c r="C30" s="22" t="s">
        <v>37</v>
      </c>
      <c r="D30" s="148">
        <f>SUM(E30:H30)</f>
        <v>4524579</v>
      </c>
      <c r="E30" s="147">
        <f>E201</f>
        <v>38251</v>
      </c>
      <c r="F30" s="147">
        <f>F201</f>
        <v>1216916</v>
      </c>
      <c r="G30" s="147">
        <f>H201</f>
        <v>3139674</v>
      </c>
      <c r="H30" s="171">
        <f>SUM(I201:J201)+G201</f>
        <v>129738</v>
      </c>
      <c r="I30" s="5"/>
      <c r="K30" s="1"/>
    </row>
    <row r="31" spans="1:11" ht="13" thickBot="1" x14ac:dyDescent="0.3">
      <c r="A31" s="101"/>
      <c r="B31" s="27">
        <v>2024</v>
      </c>
      <c r="C31" s="353" t="s">
        <v>37</v>
      </c>
      <c r="D31" s="151">
        <f>SUM(E31:H31)</f>
        <v>4690891</v>
      </c>
      <c r="E31" s="150">
        <f>E213</f>
        <v>14189</v>
      </c>
      <c r="F31" s="150">
        <f>F213</f>
        <v>1149853</v>
      </c>
      <c r="G31" s="150">
        <f>H213</f>
        <v>3398012</v>
      </c>
      <c r="H31" s="172">
        <f>SUM(I213:J213)+G213</f>
        <v>128837</v>
      </c>
      <c r="I31" s="5"/>
      <c r="K31" s="1"/>
    </row>
    <row r="32" spans="1:11" ht="13" thickBot="1" x14ac:dyDescent="0.3">
      <c r="A32" s="36"/>
      <c r="B32" s="36"/>
      <c r="C32" s="36"/>
      <c r="D32" s="36"/>
      <c r="E32" s="36"/>
      <c r="F32" s="36"/>
      <c r="G32" s="36"/>
      <c r="H32" s="264"/>
      <c r="I32" s="6"/>
      <c r="J32" s="6"/>
      <c r="K32" s="6"/>
    </row>
    <row r="33" spans="1:14" ht="35" thickBot="1" x14ac:dyDescent="0.3">
      <c r="A33" s="36"/>
      <c r="B33" s="197" t="s">
        <v>0</v>
      </c>
      <c r="C33" s="197" t="s">
        <v>31</v>
      </c>
      <c r="D33" s="191" t="s">
        <v>77</v>
      </c>
      <c r="E33" s="198" t="s">
        <v>20</v>
      </c>
      <c r="F33" s="193" t="s">
        <v>508</v>
      </c>
      <c r="G33" s="193" t="s">
        <v>84</v>
      </c>
      <c r="H33" s="193" t="s">
        <v>497</v>
      </c>
      <c r="I33" s="193" t="s">
        <v>85</v>
      </c>
      <c r="J33" s="193" t="s">
        <v>86</v>
      </c>
      <c r="K33" s="199" t="s">
        <v>92</v>
      </c>
    </row>
    <row r="34" spans="1:14" x14ac:dyDescent="0.25">
      <c r="A34" s="36"/>
      <c r="B34" s="22">
        <v>2010</v>
      </c>
      <c r="C34" s="22" t="s">
        <v>38</v>
      </c>
      <c r="D34" s="166">
        <f>SUM(E34:K34)</f>
        <v>1698908</v>
      </c>
      <c r="E34" s="147">
        <v>907511</v>
      </c>
      <c r="F34" s="147">
        <v>764226</v>
      </c>
      <c r="G34" s="147">
        <v>7908</v>
      </c>
      <c r="H34" s="147">
        <v>1492</v>
      </c>
      <c r="I34" s="147">
        <v>6656</v>
      </c>
      <c r="J34" s="147">
        <v>8644</v>
      </c>
      <c r="K34" s="171">
        <v>2471</v>
      </c>
      <c r="M34" s="101"/>
      <c r="N34" s="101"/>
    </row>
    <row r="35" spans="1:14" x14ac:dyDescent="0.25">
      <c r="A35" s="36"/>
      <c r="B35" s="34"/>
      <c r="C35" s="22" t="s">
        <v>39</v>
      </c>
      <c r="D35" s="166">
        <f t="shared" ref="D35:D45" si="4">SUM(E35:K35)</f>
        <v>1697983</v>
      </c>
      <c r="E35" s="147">
        <v>905491</v>
      </c>
      <c r="F35" s="147">
        <v>766744</v>
      </c>
      <c r="G35" s="147">
        <v>8273</v>
      </c>
      <c r="H35" s="147">
        <v>1487</v>
      </c>
      <c r="I35" s="147">
        <v>6686</v>
      </c>
      <c r="J35" s="147">
        <v>7066</v>
      </c>
      <c r="K35" s="171">
        <v>2236</v>
      </c>
      <c r="M35" s="101"/>
      <c r="N35" s="101"/>
    </row>
    <row r="36" spans="1:14" x14ac:dyDescent="0.25">
      <c r="A36" s="36"/>
      <c r="B36" s="34"/>
      <c r="C36" s="22" t="s">
        <v>40</v>
      </c>
      <c r="D36" s="166">
        <f t="shared" si="4"/>
        <v>1708303</v>
      </c>
      <c r="E36" s="147">
        <v>904943</v>
      </c>
      <c r="F36" s="147">
        <v>777926</v>
      </c>
      <c r="G36" s="147">
        <v>8633</v>
      </c>
      <c r="H36" s="147">
        <v>1388</v>
      </c>
      <c r="I36" s="147">
        <v>6218</v>
      </c>
      <c r="J36" s="147">
        <v>7014</v>
      </c>
      <c r="K36" s="171">
        <v>2181</v>
      </c>
      <c r="M36" s="101"/>
      <c r="N36" s="101"/>
    </row>
    <row r="37" spans="1:14" x14ac:dyDescent="0.25">
      <c r="A37" s="36"/>
      <c r="B37" s="34"/>
      <c r="C37" s="22" t="s">
        <v>41</v>
      </c>
      <c r="D37" s="166">
        <f t="shared" si="4"/>
        <v>1731518</v>
      </c>
      <c r="E37" s="147">
        <v>909469</v>
      </c>
      <c r="F37" s="147">
        <v>796184</v>
      </c>
      <c r="G37" s="147">
        <v>9181</v>
      </c>
      <c r="H37" s="147">
        <v>1500</v>
      </c>
      <c r="I37" s="147">
        <v>6252</v>
      </c>
      <c r="J37" s="147">
        <v>6961</v>
      </c>
      <c r="K37" s="171">
        <v>1971</v>
      </c>
      <c r="M37" s="101"/>
      <c r="N37" s="101"/>
    </row>
    <row r="38" spans="1:14" x14ac:dyDescent="0.25">
      <c r="A38" s="36"/>
      <c r="B38" s="34"/>
      <c r="C38" s="22" t="s">
        <v>42</v>
      </c>
      <c r="D38" s="166">
        <f t="shared" si="4"/>
        <v>1752810</v>
      </c>
      <c r="E38" s="147">
        <v>916400</v>
      </c>
      <c r="F38" s="147">
        <v>810089</v>
      </c>
      <c r="G38" s="147">
        <v>9152</v>
      </c>
      <c r="H38" s="147">
        <v>1454</v>
      </c>
      <c r="I38" s="147">
        <v>6840</v>
      </c>
      <c r="J38" s="147">
        <v>6986</v>
      </c>
      <c r="K38" s="171">
        <v>1889</v>
      </c>
      <c r="M38" s="101"/>
      <c r="N38" s="101"/>
    </row>
    <row r="39" spans="1:14" x14ac:dyDescent="0.25">
      <c r="A39" s="36"/>
      <c r="B39" s="34"/>
      <c r="C39" s="22" t="s">
        <v>43</v>
      </c>
      <c r="D39" s="166">
        <f t="shared" si="4"/>
        <v>1749458</v>
      </c>
      <c r="E39" s="147">
        <v>918023</v>
      </c>
      <c r="F39" s="147">
        <v>804850</v>
      </c>
      <c r="G39" s="147">
        <v>9319</v>
      </c>
      <c r="H39" s="147">
        <v>1540</v>
      </c>
      <c r="I39" s="147">
        <v>6978</v>
      </c>
      <c r="J39" s="147">
        <v>6961</v>
      </c>
      <c r="K39" s="171">
        <v>1787</v>
      </c>
      <c r="M39" s="101"/>
      <c r="N39" s="101"/>
    </row>
    <row r="40" spans="1:14" x14ac:dyDescent="0.25">
      <c r="A40" s="36"/>
      <c r="B40" s="34"/>
      <c r="C40" s="22" t="s">
        <v>32</v>
      </c>
      <c r="D40" s="166">
        <f t="shared" si="4"/>
        <v>1770485</v>
      </c>
      <c r="E40" s="147">
        <v>929037</v>
      </c>
      <c r="F40" s="147">
        <v>815346</v>
      </c>
      <c r="G40" s="147">
        <v>9130</v>
      </c>
      <c r="H40" s="147">
        <v>1560</v>
      </c>
      <c r="I40" s="147">
        <v>6629</v>
      </c>
      <c r="J40" s="147">
        <v>7013</v>
      </c>
      <c r="K40" s="171">
        <v>1770</v>
      </c>
      <c r="M40" s="101"/>
      <c r="N40" s="101"/>
    </row>
    <row r="41" spans="1:14" x14ac:dyDescent="0.25">
      <c r="A41" s="36"/>
      <c r="B41" s="34"/>
      <c r="C41" s="22" t="s">
        <v>33</v>
      </c>
      <c r="D41" s="166">
        <f t="shared" si="4"/>
        <v>1793594</v>
      </c>
      <c r="E41" s="147">
        <v>936653</v>
      </c>
      <c r="F41" s="147">
        <v>831226</v>
      </c>
      <c r="G41" s="147">
        <v>8887</v>
      </c>
      <c r="H41" s="147">
        <v>1568</v>
      </c>
      <c r="I41" s="147">
        <v>6590</v>
      </c>
      <c r="J41" s="147">
        <v>7051</v>
      </c>
      <c r="K41" s="171">
        <v>1619</v>
      </c>
      <c r="M41" s="101"/>
      <c r="N41" s="101"/>
    </row>
    <row r="42" spans="1:14" x14ac:dyDescent="0.25">
      <c r="A42" s="36"/>
      <c r="B42" s="34"/>
      <c r="C42" s="22" t="s">
        <v>34</v>
      </c>
      <c r="D42" s="166">
        <f t="shared" si="4"/>
        <v>1808189</v>
      </c>
      <c r="E42" s="147">
        <v>939502</v>
      </c>
      <c r="F42" s="147">
        <v>843472</v>
      </c>
      <c r="G42" s="147">
        <v>8694</v>
      </c>
      <c r="H42" s="147">
        <v>1580</v>
      </c>
      <c r="I42" s="147">
        <v>6413</v>
      </c>
      <c r="J42" s="147">
        <v>6908</v>
      </c>
      <c r="K42" s="171">
        <v>1620</v>
      </c>
      <c r="M42" s="101"/>
      <c r="N42" s="101"/>
    </row>
    <row r="43" spans="1:14" x14ac:dyDescent="0.25">
      <c r="A43" s="36"/>
      <c r="B43" s="34"/>
      <c r="C43" s="22" t="s">
        <v>35</v>
      </c>
      <c r="D43" s="166">
        <f t="shared" si="4"/>
        <v>1803662</v>
      </c>
      <c r="E43" s="147">
        <v>946290</v>
      </c>
      <c r="F43" s="147">
        <v>833588</v>
      </c>
      <c r="G43" s="147">
        <v>8599</v>
      </c>
      <c r="H43" s="147">
        <v>1596</v>
      </c>
      <c r="I43" s="147">
        <v>6484</v>
      </c>
      <c r="J43" s="147">
        <v>5627</v>
      </c>
      <c r="K43" s="171">
        <v>1478</v>
      </c>
      <c r="M43" s="101"/>
      <c r="N43" s="101"/>
    </row>
    <row r="44" spans="1:14" x14ac:dyDescent="0.25">
      <c r="A44" s="36"/>
      <c r="B44" s="34"/>
      <c r="C44" s="22" t="s">
        <v>36</v>
      </c>
      <c r="D44" s="166">
        <f t="shared" si="4"/>
        <v>1816980</v>
      </c>
      <c r="E44" s="147">
        <v>947376</v>
      </c>
      <c r="F44" s="147">
        <v>844506</v>
      </c>
      <c r="G44" s="147">
        <v>8507</v>
      </c>
      <c r="H44" s="147">
        <v>1601</v>
      </c>
      <c r="I44" s="147">
        <v>6428</v>
      </c>
      <c r="J44" s="147">
        <v>7096</v>
      </c>
      <c r="K44" s="171">
        <v>1466</v>
      </c>
      <c r="M44" s="101"/>
      <c r="N44" s="101"/>
    </row>
    <row r="45" spans="1:14" ht="13" thickBot="1" x14ac:dyDescent="0.3">
      <c r="A45" s="36"/>
      <c r="B45" s="35"/>
      <c r="C45" s="27" t="s">
        <v>37</v>
      </c>
      <c r="D45" s="162">
        <f t="shared" si="4"/>
        <v>1819564</v>
      </c>
      <c r="E45" s="150">
        <v>947781</v>
      </c>
      <c r="F45" s="150">
        <v>847117</v>
      </c>
      <c r="G45" s="150">
        <v>8372</v>
      </c>
      <c r="H45" s="150">
        <v>1631</v>
      </c>
      <c r="I45" s="150">
        <v>6437</v>
      </c>
      <c r="J45" s="150">
        <v>7065</v>
      </c>
      <c r="K45" s="172">
        <v>1161</v>
      </c>
      <c r="M45" s="101"/>
      <c r="N45" s="101"/>
    </row>
    <row r="46" spans="1:14" x14ac:dyDescent="0.25">
      <c r="A46" s="36"/>
      <c r="B46" s="22">
        <v>2011</v>
      </c>
      <c r="C46" s="22" t="s">
        <v>38</v>
      </c>
      <c r="D46" s="166">
        <f t="shared" ref="D46:D84" si="5">SUM(E46:K46)</f>
        <v>1819146</v>
      </c>
      <c r="E46" s="147">
        <v>942273</v>
      </c>
      <c r="F46" s="147">
        <v>850867</v>
      </c>
      <c r="G46" s="147">
        <v>8362</v>
      </c>
      <c r="H46" s="147">
        <v>6492</v>
      </c>
      <c r="I46" s="147">
        <v>2875</v>
      </c>
      <c r="J46" s="147">
        <v>6996</v>
      </c>
      <c r="K46" s="171">
        <v>1281</v>
      </c>
      <c r="M46" s="101"/>
    </row>
    <row r="47" spans="1:14" x14ac:dyDescent="0.25">
      <c r="A47" s="36"/>
      <c r="B47" s="34"/>
      <c r="C47" s="22" t="s">
        <v>39</v>
      </c>
      <c r="D47" s="166">
        <f t="shared" si="5"/>
        <v>1823656</v>
      </c>
      <c r="E47" s="147">
        <v>938524</v>
      </c>
      <c r="F47" s="147">
        <v>855735</v>
      </c>
      <c r="G47" s="147">
        <v>8536</v>
      </c>
      <c r="H47" s="147">
        <v>6864</v>
      </c>
      <c r="I47" s="147">
        <v>5856</v>
      </c>
      <c r="J47" s="147">
        <v>6911</v>
      </c>
      <c r="K47" s="171">
        <v>1230</v>
      </c>
      <c r="M47" s="101"/>
    </row>
    <row r="48" spans="1:14" x14ac:dyDescent="0.25">
      <c r="A48" s="36"/>
      <c r="B48" s="34"/>
      <c r="C48" s="22" t="s">
        <v>40</v>
      </c>
      <c r="D48" s="166">
        <f t="shared" si="5"/>
        <v>1855054</v>
      </c>
      <c r="E48" s="147">
        <v>944697</v>
      </c>
      <c r="F48" s="147">
        <v>880069</v>
      </c>
      <c r="G48" s="147">
        <v>9139</v>
      </c>
      <c r="H48" s="147">
        <v>7383</v>
      </c>
      <c r="I48" s="147">
        <v>5726</v>
      </c>
      <c r="J48" s="147">
        <v>6839</v>
      </c>
      <c r="K48" s="171">
        <v>1201</v>
      </c>
      <c r="M48" s="101"/>
    </row>
    <row r="49" spans="1:13" x14ac:dyDescent="0.25">
      <c r="A49" s="36"/>
      <c r="B49" s="22"/>
      <c r="C49" s="22" t="s">
        <v>41</v>
      </c>
      <c r="D49" s="166">
        <f t="shared" si="5"/>
        <v>1879451</v>
      </c>
      <c r="E49" s="147">
        <v>948291</v>
      </c>
      <c r="F49" s="147">
        <v>900122</v>
      </c>
      <c r="G49" s="147">
        <v>9545</v>
      </c>
      <c r="H49" s="147">
        <v>7756</v>
      </c>
      <c r="I49" s="147">
        <v>5778</v>
      </c>
      <c r="J49" s="147">
        <v>6775</v>
      </c>
      <c r="K49" s="171">
        <v>1184</v>
      </c>
      <c r="M49" s="101"/>
    </row>
    <row r="50" spans="1:13" x14ac:dyDescent="0.25">
      <c r="A50" s="36"/>
      <c r="B50" s="34"/>
      <c r="C50" s="22" t="s">
        <v>42</v>
      </c>
      <c r="D50" s="166">
        <f t="shared" si="5"/>
        <v>1910017</v>
      </c>
      <c r="E50" s="147">
        <v>962470</v>
      </c>
      <c r="F50" s="147">
        <v>915958</v>
      </c>
      <c r="G50" s="147">
        <v>9799</v>
      </c>
      <c r="H50" s="147">
        <v>8178</v>
      </c>
      <c r="I50" s="147">
        <v>5767</v>
      </c>
      <c r="J50" s="147">
        <v>6722</v>
      </c>
      <c r="K50" s="171">
        <v>1123</v>
      </c>
      <c r="M50" s="101"/>
    </row>
    <row r="51" spans="1:13" x14ac:dyDescent="0.25">
      <c r="A51" s="36"/>
      <c r="B51" s="34"/>
      <c r="C51" s="22" t="s">
        <v>43</v>
      </c>
      <c r="D51" s="166">
        <f t="shared" si="5"/>
        <v>1932809</v>
      </c>
      <c r="E51" s="147">
        <v>970725</v>
      </c>
      <c r="F51" s="147">
        <v>929627</v>
      </c>
      <c r="G51" s="147">
        <v>10114</v>
      </c>
      <c r="H51" s="147">
        <v>8624</v>
      </c>
      <c r="I51" s="147">
        <v>5744</v>
      </c>
      <c r="J51" s="147">
        <v>6969</v>
      </c>
      <c r="K51" s="171">
        <v>1006</v>
      </c>
      <c r="M51" s="101"/>
    </row>
    <row r="52" spans="1:13" x14ac:dyDescent="0.25">
      <c r="A52" s="36"/>
      <c r="B52" s="22"/>
      <c r="C52" s="22" t="s">
        <v>32</v>
      </c>
      <c r="D52" s="166">
        <f t="shared" si="5"/>
        <v>1953417</v>
      </c>
      <c r="E52" s="147">
        <v>979976</v>
      </c>
      <c r="F52" s="147">
        <v>940751</v>
      </c>
      <c r="G52" s="147">
        <v>10158</v>
      </c>
      <c r="H52" s="147">
        <v>8848</v>
      </c>
      <c r="I52" s="147">
        <v>5742</v>
      </c>
      <c r="J52" s="147">
        <v>6973</v>
      </c>
      <c r="K52" s="171">
        <v>969</v>
      </c>
      <c r="M52" s="101"/>
    </row>
    <row r="53" spans="1:13" x14ac:dyDescent="0.25">
      <c r="A53" s="36"/>
      <c r="B53" s="34"/>
      <c r="C53" s="22" t="s">
        <v>33</v>
      </c>
      <c r="D53" s="166">
        <f t="shared" si="5"/>
        <v>1977708</v>
      </c>
      <c r="E53" s="147">
        <v>991334</v>
      </c>
      <c r="F53" s="147">
        <v>953058</v>
      </c>
      <c r="G53" s="147">
        <v>10189</v>
      </c>
      <c r="H53" s="147">
        <v>9416</v>
      </c>
      <c r="I53" s="147">
        <v>5839</v>
      </c>
      <c r="J53" s="147">
        <v>6944</v>
      </c>
      <c r="K53" s="171">
        <v>928</v>
      </c>
      <c r="M53" s="101"/>
    </row>
    <row r="54" spans="1:13" x14ac:dyDescent="0.25">
      <c r="A54" s="36"/>
      <c r="B54" s="34"/>
      <c r="C54" s="22" t="s">
        <v>34</v>
      </c>
      <c r="D54" s="166">
        <f t="shared" si="5"/>
        <v>1992753</v>
      </c>
      <c r="E54" s="147">
        <v>997470</v>
      </c>
      <c r="F54" s="147">
        <v>961567</v>
      </c>
      <c r="G54" s="147">
        <v>10343</v>
      </c>
      <c r="H54" s="147">
        <v>9914</v>
      </c>
      <c r="I54" s="147">
        <v>5810</v>
      </c>
      <c r="J54" s="147">
        <v>6770</v>
      </c>
      <c r="K54" s="171">
        <v>879</v>
      </c>
      <c r="M54" s="101"/>
    </row>
    <row r="55" spans="1:13" x14ac:dyDescent="0.25">
      <c r="A55" s="36"/>
      <c r="B55" s="22"/>
      <c r="C55" s="22" t="s">
        <v>35</v>
      </c>
      <c r="D55" s="166">
        <f t="shared" si="5"/>
        <v>2005472</v>
      </c>
      <c r="E55" s="147">
        <v>1003773</v>
      </c>
      <c r="F55" s="147">
        <v>967713</v>
      </c>
      <c r="G55" s="147">
        <v>10227</v>
      </c>
      <c r="H55" s="147">
        <v>10279</v>
      </c>
      <c r="I55" s="147">
        <v>5835</v>
      </c>
      <c r="J55" s="147">
        <v>6739</v>
      </c>
      <c r="K55" s="171">
        <v>906</v>
      </c>
      <c r="M55" s="101"/>
    </row>
    <row r="56" spans="1:13" x14ac:dyDescent="0.25">
      <c r="A56" s="36"/>
      <c r="B56" s="34"/>
      <c r="C56" s="22" t="s">
        <v>36</v>
      </c>
      <c r="D56" s="166">
        <f t="shared" si="5"/>
        <v>2021209</v>
      </c>
      <c r="E56" s="147">
        <v>1010524</v>
      </c>
      <c r="F56" s="147">
        <v>975644</v>
      </c>
      <c r="G56" s="147">
        <v>10301</v>
      </c>
      <c r="H56" s="147">
        <v>11219</v>
      </c>
      <c r="I56" s="147">
        <v>5895</v>
      </c>
      <c r="J56" s="147">
        <v>6732</v>
      </c>
      <c r="K56" s="171">
        <v>894</v>
      </c>
      <c r="M56" s="101"/>
    </row>
    <row r="57" spans="1:13" ht="13" thickBot="1" x14ac:dyDescent="0.3">
      <c r="A57" s="36"/>
      <c r="B57" s="35"/>
      <c r="C57" s="27" t="s">
        <v>37</v>
      </c>
      <c r="D57" s="162">
        <f t="shared" si="5"/>
        <v>2025042</v>
      </c>
      <c r="E57" s="150">
        <v>1012603</v>
      </c>
      <c r="F57" s="150">
        <v>977194</v>
      </c>
      <c r="G57" s="150">
        <v>10008</v>
      </c>
      <c r="H57" s="150">
        <v>11656</v>
      </c>
      <c r="I57" s="150">
        <v>5949</v>
      </c>
      <c r="J57" s="150">
        <v>6742</v>
      </c>
      <c r="K57" s="172">
        <v>890</v>
      </c>
      <c r="M57" s="101"/>
    </row>
    <row r="58" spans="1:13" x14ac:dyDescent="0.25">
      <c r="A58" s="36"/>
      <c r="B58" s="21">
        <v>2012</v>
      </c>
      <c r="C58" s="21" t="s">
        <v>38</v>
      </c>
      <c r="D58" s="164">
        <f t="shared" si="5"/>
        <v>2022882</v>
      </c>
      <c r="E58" s="144">
        <v>948178</v>
      </c>
      <c r="F58" s="144">
        <v>973780</v>
      </c>
      <c r="G58" s="144">
        <v>9777</v>
      </c>
      <c r="H58" s="144">
        <v>25403</v>
      </c>
      <c r="I58" s="144">
        <v>58155</v>
      </c>
      <c r="J58" s="144">
        <v>6692</v>
      </c>
      <c r="K58" s="170">
        <v>897</v>
      </c>
      <c r="L58" s="15"/>
      <c r="M58" s="101"/>
    </row>
    <row r="59" spans="1:13" x14ac:dyDescent="0.25">
      <c r="A59" s="36"/>
      <c r="B59" s="34"/>
      <c r="C59" s="22" t="s">
        <v>39</v>
      </c>
      <c r="D59" s="166">
        <f t="shared" si="5"/>
        <v>2029256</v>
      </c>
      <c r="E59" s="147">
        <v>949224</v>
      </c>
      <c r="F59" s="147">
        <v>979356</v>
      </c>
      <c r="G59" s="147">
        <v>9631</v>
      </c>
      <c r="H59" s="147">
        <v>27829</v>
      </c>
      <c r="I59" s="147">
        <v>55965</v>
      </c>
      <c r="J59" s="147">
        <v>6370</v>
      </c>
      <c r="K59" s="171">
        <v>881</v>
      </c>
      <c r="L59" s="15"/>
      <c r="M59" s="101"/>
    </row>
    <row r="60" spans="1:13" x14ac:dyDescent="0.25">
      <c r="A60" s="36"/>
      <c r="B60" s="34"/>
      <c r="C60" s="22" t="s">
        <v>40</v>
      </c>
      <c r="D60" s="166">
        <f t="shared" si="5"/>
        <v>2031572</v>
      </c>
      <c r="E60" s="147">
        <v>956367</v>
      </c>
      <c r="F60" s="147">
        <v>972944</v>
      </c>
      <c r="G60" s="147">
        <v>9408</v>
      </c>
      <c r="H60" s="147">
        <v>29815</v>
      </c>
      <c r="I60" s="147">
        <v>55576</v>
      </c>
      <c r="J60" s="147">
        <v>6677</v>
      </c>
      <c r="K60" s="171">
        <v>785</v>
      </c>
      <c r="L60" s="15"/>
      <c r="M60" s="101"/>
    </row>
    <row r="61" spans="1:13" x14ac:dyDescent="0.25">
      <c r="A61" s="36"/>
      <c r="B61" s="22"/>
      <c r="C61" s="22" t="s">
        <v>41</v>
      </c>
      <c r="D61" s="166">
        <f t="shared" si="5"/>
        <v>2070145</v>
      </c>
      <c r="E61" s="147">
        <v>959613</v>
      </c>
      <c r="F61" s="147">
        <v>1007513</v>
      </c>
      <c r="G61" s="147">
        <v>9589</v>
      </c>
      <c r="H61" s="147">
        <v>31383</v>
      </c>
      <c r="I61" s="147">
        <v>54725</v>
      </c>
      <c r="J61" s="147">
        <v>6580</v>
      </c>
      <c r="K61" s="171">
        <v>742</v>
      </c>
      <c r="L61" s="15"/>
      <c r="M61" s="101"/>
    </row>
    <row r="62" spans="1:13" x14ac:dyDescent="0.25">
      <c r="A62" s="36"/>
      <c r="B62" s="34"/>
      <c r="C62" s="22" t="s">
        <v>42</v>
      </c>
      <c r="D62" s="166">
        <f t="shared" si="5"/>
        <v>2095838</v>
      </c>
      <c r="E62" s="147">
        <v>965525</v>
      </c>
      <c r="F62" s="147">
        <v>1026560</v>
      </c>
      <c r="G62" s="147">
        <v>9610</v>
      </c>
      <c r="H62" s="147">
        <v>32524</v>
      </c>
      <c r="I62" s="147">
        <v>54559</v>
      </c>
      <c r="J62" s="147">
        <v>6324</v>
      </c>
      <c r="K62" s="171">
        <v>736</v>
      </c>
      <c r="L62" s="15"/>
      <c r="M62" s="101"/>
    </row>
    <row r="63" spans="1:13" x14ac:dyDescent="0.25">
      <c r="A63" s="36"/>
      <c r="B63" s="34"/>
      <c r="C63" s="22" t="s">
        <v>43</v>
      </c>
      <c r="D63" s="166">
        <f t="shared" si="5"/>
        <v>2097445</v>
      </c>
      <c r="E63" s="147">
        <v>973965</v>
      </c>
      <c r="F63" s="147">
        <v>1018692</v>
      </c>
      <c r="G63" s="147">
        <v>9374</v>
      </c>
      <c r="H63" s="147">
        <v>33967</v>
      </c>
      <c r="I63" s="147">
        <v>54497</v>
      </c>
      <c r="J63" s="147">
        <v>6224</v>
      </c>
      <c r="K63" s="171">
        <v>726</v>
      </c>
      <c r="L63" s="15"/>
      <c r="M63" s="101"/>
    </row>
    <row r="64" spans="1:13" x14ac:dyDescent="0.25">
      <c r="A64" s="36"/>
      <c r="B64" s="34"/>
      <c r="C64" s="22" t="s">
        <v>32</v>
      </c>
      <c r="D64" s="166">
        <f t="shared" si="5"/>
        <v>2123653</v>
      </c>
      <c r="E64" s="147">
        <v>981598</v>
      </c>
      <c r="F64" s="147">
        <v>1035952</v>
      </c>
      <c r="G64" s="147">
        <v>9371</v>
      </c>
      <c r="H64" s="147">
        <v>35544</v>
      </c>
      <c r="I64" s="147">
        <v>54266</v>
      </c>
      <c r="J64" s="147">
        <v>6196</v>
      </c>
      <c r="K64" s="171">
        <v>726</v>
      </c>
      <c r="L64" s="15"/>
      <c r="M64" s="101"/>
    </row>
    <row r="65" spans="1:13" x14ac:dyDescent="0.25">
      <c r="A65" s="36"/>
      <c r="B65" s="34"/>
      <c r="C65" s="22" t="s">
        <v>33</v>
      </c>
      <c r="D65" s="166">
        <f t="shared" si="5"/>
        <v>2152841</v>
      </c>
      <c r="E65" s="147">
        <v>989621</v>
      </c>
      <c r="F65" s="147">
        <v>1055826</v>
      </c>
      <c r="G65" s="147">
        <v>9392</v>
      </c>
      <c r="H65" s="147">
        <v>36928</v>
      </c>
      <c r="I65" s="147">
        <v>54159</v>
      </c>
      <c r="J65" s="147">
        <v>6191</v>
      </c>
      <c r="K65" s="171">
        <v>724</v>
      </c>
      <c r="L65" s="15"/>
      <c r="M65" s="101"/>
    </row>
    <row r="66" spans="1:13" x14ac:dyDescent="0.25">
      <c r="A66" s="36"/>
      <c r="B66" s="22"/>
      <c r="C66" s="22" t="s">
        <v>34</v>
      </c>
      <c r="D66" s="166">
        <f t="shared" si="5"/>
        <v>2158206</v>
      </c>
      <c r="E66" s="147">
        <v>992507</v>
      </c>
      <c r="F66" s="147">
        <v>1057801</v>
      </c>
      <c r="G66" s="147">
        <v>9273</v>
      </c>
      <c r="H66" s="147">
        <v>37667</v>
      </c>
      <c r="I66" s="147">
        <v>54116</v>
      </c>
      <c r="J66" s="147">
        <v>6111</v>
      </c>
      <c r="K66" s="171">
        <v>731</v>
      </c>
      <c r="L66" s="15"/>
      <c r="M66" s="101"/>
    </row>
    <row r="67" spans="1:13" x14ac:dyDescent="0.25">
      <c r="A67" s="36"/>
      <c r="B67" s="22"/>
      <c r="C67" s="22" t="s">
        <v>35</v>
      </c>
      <c r="D67" s="166">
        <f t="shared" si="5"/>
        <v>2177284</v>
      </c>
      <c r="E67" s="147">
        <v>999550</v>
      </c>
      <c r="F67" s="147">
        <v>1068546</v>
      </c>
      <c r="G67" s="147">
        <v>9171</v>
      </c>
      <c r="H67" s="147">
        <v>38605</v>
      </c>
      <c r="I67" s="147">
        <v>54414</v>
      </c>
      <c r="J67" s="147">
        <v>6273</v>
      </c>
      <c r="K67" s="171">
        <v>725</v>
      </c>
      <c r="L67" s="15"/>
      <c r="M67" s="101"/>
    </row>
    <row r="68" spans="1:13" x14ac:dyDescent="0.25">
      <c r="A68" s="36"/>
      <c r="B68" s="34"/>
      <c r="C68" s="22" t="s">
        <v>36</v>
      </c>
      <c r="D68" s="166">
        <f t="shared" si="5"/>
        <v>2187644</v>
      </c>
      <c r="E68" s="147">
        <v>1002088</v>
      </c>
      <c r="F68" s="147">
        <v>1075384</v>
      </c>
      <c r="G68" s="147">
        <v>8354</v>
      </c>
      <c r="H68" s="147">
        <v>39385</v>
      </c>
      <c r="I68" s="147">
        <v>55435</v>
      </c>
      <c r="J68" s="147">
        <v>6269</v>
      </c>
      <c r="K68" s="171">
        <v>729</v>
      </c>
      <c r="L68" s="15"/>
      <c r="M68" s="101"/>
    </row>
    <row r="69" spans="1:13" ht="13" thickBot="1" x14ac:dyDescent="0.3">
      <c r="A69" s="36"/>
      <c r="B69" s="35"/>
      <c r="C69" s="27" t="s">
        <v>37</v>
      </c>
      <c r="D69" s="162">
        <f t="shared" si="5"/>
        <v>2186173</v>
      </c>
      <c r="E69" s="150">
        <v>1000444</v>
      </c>
      <c r="F69" s="150">
        <v>1075407</v>
      </c>
      <c r="G69" s="150">
        <v>8163</v>
      </c>
      <c r="H69" s="150">
        <v>40003</v>
      </c>
      <c r="I69" s="150">
        <v>54742</v>
      </c>
      <c r="J69" s="150">
        <v>6675</v>
      </c>
      <c r="K69" s="172">
        <v>739</v>
      </c>
      <c r="L69" s="15"/>
      <c r="M69" s="101"/>
    </row>
    <row r="70" spans="1:13" x14ac:dyDescent="0.25">
      <c r="A70" s="36"/>
      <c r="B70" s="21">
        <v>2013</v>
      </c>
      <c r="C70" s="21" t="s">
        <v>38</v>
      </c>
      <c r="D70" s="164">
        <f t="shared" si="5"/>
        <v>2189991</v>
      </c>
      <c r="E70" s="144">
        <v>999648</v>
      </c>
      <c r="F70" s="144">
        <v>1081561</v>
      </c>
      <c r="G70" s="144">
        <v>8329</v>
      </c>
      <c r="H70" s="144">
        <v>40077</v>
      </c>
      <c r="I70" s="144">
        <v>53081</v>
      </c>
      <c r="J70" s="144">
        <v>6578</v>
      </c>
      <c r="K70" s="170">
        <v>717</v>
      </c>
      <c r="L70" s="15"/>
      <c r="M70" s="101"/>
    </row>
    <row r="71" spans="1:13" x14ac:dyDescent="0.25">
      <c r="A71" s="36"/>
      <c r="B71" s="34"/>
      <c r="C71" s="22" t="s">
        <v>39</v>
      </c>
      <c r="D71" s="166">
        <f t="shared" si="5"/>
        <v>2194942</v>
      </c>
      <c r="E71" s="147">
        <v>998032</v>
      </c>
      <c r="F71" s="147">
        <v>1088119</v>
      </c>
      <c r="G71" s="147">
        <v>8240</v>
      </c>
      <c r="H71" s="147">
        <v>41299</v>
      </c>
      <c r="I71" s="147">
        <v>52493</v>
      </c>
      <c r="J71" s="147">
        <v>6042</v>
      </c>
      <c r="K71" s="171">
        <v>717</v>
      </c>
      <c r="L71" s="15"/>
      <c r="M71" s="101"/>
    </row>
    <row r="72" spans="1:13" x14ac:dyDescent="0.25">
      <c r="A72" s="36"/>
      <c r="B72" s="34"/>
      <c r="C72" s="22" t="s">
        <v>40</v>
      </c>
      <c r="D72" s="166">
        <f t="shared" si="5"/>
        <v>2235805</v>
      </c>
      <c r="E72" s="147">
        <v>985833</v>
      </c>
      <c r="F72" s="147">
        <v>1110861</v>
      </c>
      <c r="G72" s="147">
        <v>8865</v>
      </c>
      <c r="H72" s="147">
        <v>45376</v>
      </c>
      <c r="I72" s="147">
        <v>79048</v>
      </c>
      <c r="J72" s="147">
        <v>5298</v>
      </c>
      <c r="K72" s="171">
        <v>524</v>
      </c>
      <c r="L72" s="15"/>
      <c r="M72" s="101"/>
    </row>
    <row r="73" spans="1:13" x14ac:dyDescent="0.25">
      <c r="A73" s="36"/>
      <c r="B73" s="22"/>
      <c r="C73" s="22" t="s">
        <v>41</v>
      </c>
      <c r="D73" s="166">
        <f t="shared" si="5"/>
        <v>2225137</v>
      </c>
      <c r="E73" s="147">
        <v>961448</v>
      </c>
      <c r="F73" s="147">
        <v>1126596</v>
      </c>
      <c r="G73" s="147">
        <v>8740</v>
      </c>
      <c r="H73" s="147">
        <v>45614</v>
      </c>
      <c r="I73" s="147">
        <v>76803</v>
      </c>
      <c r="J73" s="147">
        <v>5412</v>
      </c>
      <c r="K73" s="171">
        <v>524</v>
      </c>
      <c r="L73" s="15"/>
      <c r="M73" s="101"/>
    </row>
    <row r="74" spans="1:13" x14ac:dyDescent="0.25">
      <c r="A74" s="36"/>
      <c r="B74" s="34"/>
      <c r="C74" s="22" t="s">
        <v>42</v>
      </c>
      <c r="D74" s="166">
        <f t="shared" si="5"/>
        <v>2244527</v>
      </c>
      <c r="E74" s="147">
        <v>968344</v>
      </c>
      <c r="F74" s="147">
        <v>1137697</v>
      </c>
      <c r="G74" s="147">
        <v>8640</v>
      </c>
      <c r="H74" s="147">
        <v>46546</v>
      </c>
      <c r="I74" s="147">
        <v>77415</v>
      </c>
      <c r="J74" s="147">
        <v>5363</v>
      </c>
      <c r="K74" s="171">
        <v>522</v>
      </c>
      <c r="L74" s="15"/>
      <c r="M74" s="101"/>
    </row>
    <row r="75" spans="1:13" x14ac:dyDescent="0.25">
      <c r="A75" s="36"/>
      <c r="B75" s="34"/>
      <c r="C75" s="22" t="s">
        <v>43</v>
      </c>
      <c r="D75" s="166">
        <f t="shared" si="5"/>
        <v>2260443</v>
      </c>
      <c r="E75" s="147">
        <v>975350</v>
      </c>
      <c r="F75" s="147">
        <v>1146942</v>
      </c>
      <c r="G75" s="147">
        <v>8578</v>
      </c>
      <c r="H75" s="147">
        <v>45683</v>
      </c>
      <c r="I75" s="147">
        <v>77566</v>
      </c>
      <c r="J75" s="147">
        <v>5806</v>
      </c>
      <c r="K75" s="171">
        <v>518</v>
      </c>
      <c r="L75" s="15"/>
      <c r="M75" s="101"/>
    </row>
    <row r="76" spans="1:13" x14ac:dyDescent="0.25">
      <c r="A76" s="36"/>
      <c r="B76" s="22"/>
      <c r="C76" s="22" t="s">
        <v>32</v>
      </c>
      <c r="D76" s="166">
        <f t="shared" si="5"/>
        <v>2283719</v>
      </c>
      <c r="E76" s="147">
        <v>985289</v>
      </c>
      <c r="F76" s="147">
        <v>1158612</v>
      </c>
      <c r="G76" s="147">
        <v>8423</v>
      </c>
      <c r="H76" s="147">
        <v>46521</v>
      </c>
      <c r="I76" s="147">
        <v>78417</v>
      </c>
      <c r="J76" s="147">
        <v>5945</v>
      </c>
      <c r="K76" s="171">
        <v>512</v>
      </c>
      <c r="L76" s="15"/>
      <c r="M76" s="101"/>
    </row>
    <row r="77" spans="1:13" x14ac:dyDescent="0.25">
      <c r="A77" s="36"/>
      <c r="B77" s="34"/>
      <c r="C77" s="22" t="s">
        <v>33</v>
      </c>
      <c r="D77" s="166">
        <f t="shared" si="5"/>
        <v>2285037</v>
      </c>
      <c r="E77" s="147">
        <v>990524</v>
      </c>
      <c r="F77" s="147">
        <v>1152676</v>
      </c>
      <c r="G77" s="147">
        <v>8288</v>
      </c>
      <c r="H77" s="147">
        <v>47836</v>
      </c>
      <c r="I77" s="147">
        <v>78961</v>
      </c>
      <c r="J77" s="147">
        <v>6240</v>
      </c>
      <c r="K77" s="171">
        <v>512</v>
      </c>
      <c r="L77" s="15"/>
      <c r="M77" s="101"/>
    </row>
    <row r="78" spans="1:13" x14ac:dyDescent="0.25">
      <c r="A78" s="36"/>
      <c r="B78" s="34"/>
      <c r="C78" s="22" t="s">
        <v>34</v>
      </c>
      <c r="D78" s="166">
        <f t="shared" si="5"/>
        <v>2288676</v>
      </c>
      <c r="E78" s="147">
        <v>988727</v>
      </c>
      <c r="F78" s="147">
        <v>1155180</v>
      </c>
      <c r="G78" s="147">
        <v>8103</v>
      </c>
      <c r="H78" s="147">
        <v>50116</v>
      </c>
      <c r="I78" s="147">
        <v>79678</v>
      </c>
      <c r="J78" s="147">
        <v>6351</v>
      </c>
      <c r="K78" s="171">
        <v>521</v>
      </c>
      <c r="L78" s="15"/>
      <c r="M78" s="101"/>
    </row>
    <row r="79" spans="1:13" x14ac:dyDescent="0.25">
      <c r="A79" s="36"/>
      <c r="B79" s="22"/>
      <c r="C79" s="22" t="s">
        <v>35</v>
      </c>
      <c r="D79" s="166">
        <f t="shared" si="5"/>
        <v>2314409</v>
      </c>
      <c r="E79" s="147">
        <v>1000459</v>
      </c>
      <c r="F79" s="147">
        <v>1165097</v>
      </c>
      <c r="G79" s="147">
        <v>7714</v>
      </c>
      <c r="H79" s="147">
        <v>52462</v>
      </c>
      <c r="I79" s="147">
        <v>81595</v>
      </c>
      <c r="J79" s="147">
        <v>6563</v>
      </c>
      <c r="K79" s="171">
        <v>519</v>
      </c>
      <c r="L79" s="15"/>
      <c r="M79" s="101"/>
    </row>
    <row r="80" spans="1:13" x14ac:dyDescent="0.25">
      <c r="A80" s="36"/>
      <c r="B80" s="34"/>
      <c r="C80" s="22" t="s">
        <v>36</v>
      </c>
      <c r="D80" s="166">
        <f t="shared" si="5"/>
        <v>2313618</v>
      </c>
      <c r="E80" s="147">
        <v>990766</v>
      </c>
      <c r="F80" s="147">
        <v>1170924</v>
      </c>
      <c r="G80" s="147">
        <v>7521</v>
      </c>
      <c r="H80" s="147">
        <v>55264</v>
      </c>
      <c r="I80" s="147">
        <v>81894</v>
      </c>
      <c r="J80" s="147">
        <v>6729</v>
      </c>
      <c r="K80" s="171">
        <v>520</v>
      </c>
      <c r="L80" s="15"/>
      <c r="M80" s="101"/>
    </row>
    <row r="81" spans="1:13" ht="13" thickBot="1" x14ac:dyDescent="0.3">
      <c r="A81" s="36"/>
      <c r="B81" s="35"/>
      <c r="C81" s="27" t="s">
        <v>37</v>
      </c>
      <c r="D81" s="162">
        <f t="shared" si="5"/>
        <v>2309572</v>
      </c>
      <c r="E81" s="150">
        <v>983055</v>
      </c>
      <c r="F81" s="150">
        <v>1163502</v>
      </c>
      <c r="G81" s="150">
        <v>7167</v>
      </c>
      <c r="H81" s="150">
        <v>67059</v>
      </c>
      <c r="I81" s="150">
        <v>80506</v>
      </c>
      <c r="J81" s="150">
        <v>7772</v>
      </c>
      <c r="K81" s="172">
        <v>511</v>
      </c>
      <c r="L81" s="15"/>
      <c r="M81" s="101"/>
    </row>
    <row r="82" spans="1:13" x14ac:dyDescent="0.25">
      <c r="A82" s="36"/>
      <c r="B82" s="21">
        <v>2014</v>
      </c>
      <c r="C82" s="21" t="s">
        <v>38</v>
      </c>
      <c r="D82" s="164">
        <f t="shared" si="5"/>
        <v>2308352</v>
      </c>
      <c r="E82" s="144">
        <v>949014</v>
      </c>
      <c r="F82" s="144">
        <v>1162925</v>
      </c>
      <c r="G82" s="144">
        <v>6964</v>
      </c>
      <c r="H82" s="144">
        <v>99901</v>
      </c>
      <c r="I82" s="144">
        <v>80846</v>
      </c>
      <c r="J82" s="144">
        <v>8191</v>
      </c>
      <c r="K82" s="170">
        <v>511</v>
      </c>
      <c r="L82" s="15"/>
      <c r="M82" s="101"/>
    </row>
    <row r="83" spans="1:13" x14ac:dyDescent="0.25">
      <c r="A83" s="36"/>
      <c r="B83" s="34"/>
      <c r="C83" s="22" t="s">
        <v>39</v>
      </c>
      <c r="D83" s="166">
        <f t="shared" si="5"/>
        <v>2287815</v>
      </c>
      <c r="E83" s="147">
        <v>925141</v>
      </c>
      <c r="F83" s="147">
        <v>1167081</v>
      </c>
      <c r="G83" s="147">
        <v>7003</v>
      </c>
      <c r="H83" s="147">
        <v>100207</v>
      </c>
      <c r="I83" s="147">
        <v>79357</v>
      </c>
      <c r="J83" s="147">
        <v>8516</v>
      </c>
      <c r="K83" s="171">
        <v>510</v>
      </c>
      <c r="L83" s="15"/>
      <c r="M83" s="101"/>
    </row>
    <row r="84" spans="1:13" x14ac:dyDescent="0.25">
      <c r="A84" s="36"/>
      <c r="B84" s="34"/>
      <c r="C84" s="22" t="s">
        <v>40</v>
      </c>
      <c r="D84" s="166">
        <f t="shared" si="5"/>
        <v>2352875</v>
      </c>
      <c r="E84" s="147">
        <v>946877</v>
      </c>
      <c r="F84" s="147">
        <v>1190355</v>
      </c>
      <c r="G84" s="147">
        <v>6890</v>
      </c>
      <c r="H84" s="147">
        <v>111739</v>
      </c>
      <c r="I84" s="147">
        <v>87808</v>
      </c>
      <c r="J84" s="147">
        <v>8694</v>
      </c>
      <c r="K84" s="171">
        <v>512</v>
      </c>
      <c r="L84" s="15"/>
      <c r="M84" s="101"/>
    </row>
    <row r="85" spans="1:13" x14ac:dyDescent="0.25">
      <c r="A85" s="36"/>
      <c r="B85" s="22"/>
      <c r="C85" s="22" t="s">
        <v>41</v>
      </c>
      <c r="D85" s="166">
        <f>SUM(E85:K85)</f>
        <v>2375672</v>
      </c>
      <c r="E85" s="147">
        <v>947813</v>
      </c>
      <c r="F85" s="147">
        <v>1203152</v>
      </c>
      <c r="G85" s="147">
        <v>6770</v>
      </c>
      <c r="H85" s="147">
        <v>118221</v>
      </c>
      <c r="I85" s="147">
        <v>89525</v>
      </c>
      <c r="J85" s="147">
        <v>9685</v>
      </c>
      <c r="K85" s="171">
        <v>506</v>
      </c>
      <c r="L85" s="15"/>
      <c r="M85" s="101"/>
    </row>
    <row r="86" spans="1:13" x14ac:dyDescent="0.25">
      <c r="A86" s="36"/>
      <c r="B86" s="34"/>
      <c r="C86" s="22" t="s">
        <v>42</v>
      </c>
      <c r="D86" s="166">
        <f>SUM(E86:K86)</f>
        <v>2391033</v>
      </c>
      <c r="E86" s="147">
        <v>948642</v>
      </c>
      <c r="F86" s="147">
        <v>1214021</v>
      </c>
      <c r="G86" s="147">
        <v>6481</v>
      </c>
      <c r="H86" s="147">
        <v>123934</v>
      </c>
      <c r="I86" s="147">
        <v>87363</v>
      </c>
      <c r="J86" s="147">
        <v>10091</v>
      </c>
      <c r="K86" s="171">
        <v>501</v>
      </c>
      <c r="L86" s="15"/>
      <c r="M86" s="101"/>
    </row>
    <row r="87" spans="1:13" x14ac:dyDescent="0.25">
      <c r="A87" s="36"/>
      <c r="B87" s="34"/>
      <c r="C87" s="22" t="s">
        <v>43</v>
      </c>
      <c r="D87" s="166">
        <f>SUM(E87:K87)</f>
        <v>2428592</v>
      </c>
      <c r="E87" s="147">
        <v>953067</v>
      </c>
      <c r="F87" s="147">
        <v>1232618</v>
      </c>
      <c r="G87" s="147">
        <v>6388</v>
      </c>
      <c r="H87" s="147">
        <v>129771</v>
      </c>
      <c r="I87" s="147">
        <v>95515</v>
      </c>
      <c r="J87" s="147">
        <v>10731</v>
      </c>
      <c r="K87" s="171">
        <v>502</v>
      </c>
      <c r="L87" s="15"/>
      <c r="M87" s="101"/>
    </row>
    <row r="88" spans="1:13" x14ac:dyDescent="0.25">
      <c r="A88" s="36"/>
      <c r="B88" s="22"/>
      <c r="C88" s="22" t="s">
        <v>32</v>
      </c>
      <c r="D88" s="166">
        <f t="shared" ref="D88:D96" si="6">SUM(E88:K88)</f>
        <v>2447933</v>
      </c>
      <c r="E88" s="147">
        <v>955379</v>
      </c>
      <c r="F88" s="147">
        <v>1240032</v>
      </c>
      <c r="G88" s="147">
        <v>6278</v>
      </c>
      <c r="H88" s="147">
        <v>135319</v>
      </c>
      <c r="I88" s="147">
        <v>98990</v>
      </c>
      <c r="J88" s="147">
        <v>11434</v>
      </c>
      <c r="K88" s="171">
        <v>501</v>
      </c>
      <c r="L88" s="15"/>
      <c r="M88" s="101"/>
    </row>
    <row r="89" spans="1:13" x14ac:dyDescent="0.25">
      <c r="A89" s="36"/>
      <c r="B89" s="34"/>
      <c r="C89" s="22" t="s">
        <v>33</v>
      </c>
      <c r="D89" s="166">
        <f t="shared" si="6"/>
        <v>2469314</v>
      </c>
      <c r="E89" s="147">
        <v>959019</v>
      </c>
      <c r="F89" s="147">
        <v>1247233</v>
      </c>
      <c r="G89" s="147">
        <v>6126</v>
      </c>
      <c r="H89" s="147">
        <v>142096</v>
      </c>
      <c r="I89" s="147">
        <v>102126</v>
      </c>
      <c r="J89" s="147">
        <v>12215</v>
      </c>
      <c r="K89" s="171">
        <v>499</v>
      </c>
      <c r="L89" s="15"/>
      <c r="M89" s="101"/>
    </row>
    <row r="90" spans="1:13" x14ac:dyDescent="0.25">
      <c r="A90" s="36"/>
      <c r="B90" s="34"/>
      <c r="C90" s="22" t="s">
        <v>34</v>
      </c>
      <c r="D90" s="166">
        <f t="shared" si="6"/>
        <v>2482996</v>
      </c>
      <c r="E90" s="147">
        <v>959867</v>
      </c>
      <c r="F90" s="147">
        <v>1252265</v>
      </c>
      <c r="G90" s="147">
        <v>5962</v>
      </c>
      <c r="H90" s="147">
        <v>147148</v>
      </c>
      <c r="I90" s="147">
        <v>104526</v>
      </c>
      <c r="J90" s="147">
        <v>12730</v>
      </c>
      <c r="K90" s="171">
        <v>498</v>
      </c>
      <c r="L90" s="15"/>
      <c r="M90" s="101"/>
    </row>
    <row r="91" spans="1:13" x14ac:dyDescent="0.25">
      <c r="A91" s="36"/>
      <c r="B91" s="22"/>
      <c r="C91" s="22" t="s">
        <v>35</v>
      </c>
      <c r="D91" s="166">
        <f t="shared" si="6"/>
        <v>2496297</v>
      </c>
      <c r="E91" s="147">
        <v>968759</v>
      </c>
      <c r="F91" s="147">
        <v>1259112</v>
      </c>
      <c r="G91" s="147">
        <v>5784</v>
      </c>
      <c r="H91" s="147">
        <v>143647</v>
      </c>
      <c r="I91" s="147">
        <v>105612</v>
      </c>
      <c r="J91" s="147">
        <v>12911</v>
      </c>
      <c r="K91" s="171">
        <v>472</v>
      </c>
      <c r="L91" s="15"/>
      <c r="M91" s="101"/>
    </row>
    <row r="92" spans="1:13" x14ac:dyDescent="0.25">
      <c r="A92" s="36"/>
      <c r="B92" s="34"/>
      <c r="C92" s="22" t="s">
        <v>36</v>
      </c>
      <c r="D92" s="166">
        <f t="shared" si="6"/>
        <v>2503762</v>
      </c>
      <c r="E92" s="147">
        <v>961207</v>
      </c>
      <c r="F92" s="147">
        <v>1262329</v>
      </c>
      <c r="G92" s="147">
        <v>5645</v>
      </c>
      <c r="H92" s="147">
        <v>150288</v>
      </c>
      <c r="I92" s="147">
        <v>109460</v>
      </c>
      <c r="J92" s="147">
        <v>14358</v>
      </c>
      <c r="K92" s="171">
        <v>475</v>
      </c>
      <c r="L92" s="15"/>
      <c r="M92" s="101"/>
    </row>
    <row r="93" spans="1:13" ht="13" thickBot="1" x14ac:dyDescent="0.3">
      <c r="A93" s="36"/>
      <c r="B93" s="35"/>
      <c r="C93" s="27" t="s">
        <v>37</v>
      </c>
      <c r="D93" s="162">
        <f t="shared" si="6"/>
        <v>2501356</v>
      </c>
      <c r="E93" s="150">
        <v>956428</v>
      </c>
      <c r="F93" s="150">
        <v>1257752</v>
      </c>
      <c r="G93" s="150">
        <v>5512</v>
      </c>
      <c r="H93" s="150">
        <v>154604</v>
      </c>
      <c r="I93" s="150">
        <v>112194</v>
      </c>
      <c r="J93" s="150">
        <v>14391</v>
      </c>
      <c r="K93" s="172">
        <v>475</v>
      </c>
      <c r="L93" s="15"/>
      <c r="M93" s="101"/>
    </row>
    <row r="94" spans="1:13" x14ac:dyDescent="0.25">
      <c r="A94" s="36"/>
      <c r="B94" s="21">
        <v>2015</v>
      </c>
      <c r="C94" s="21" t="s">
        <v>38</v>
      </c>
      <c r="D94" s="164">
        <f t="shared" si="6"/>
        <v>2509751</v>
      </c>
      <c r="E94" s="144">
        <v>950316</v>
      </c>
      <c r="F94" s="144">
        <v>1264826</v>
      </c>
      <c r="G94" s="144">
        <v>5301</v>
      </c>
      <c r="H94" s="144">
        <v>159350</v>
      </c>
      <c r="I94" s="144">
        <v>114738</v>
      </c>
      <c r="J94" s="144">
        <v>14750</v>
      </c>
      <c r="K94" s="170">
        <v>470</v>
      </c>
      <c r="L94" s="15"/>
      <c r="M94" s="101"/>
    </row>
    <row r="95" spans="1:13" x14ac:dyDescent="0.25">
      <c r="A95" s="36"/>
      <c r="B95" s="34"/>
      <c r="C95" s="22" t="s">
        <v>39</v>
      </c>
      <c r="D95" s="166">
        <f t="shared" si="6"/>
        <v>2509990</v>
      </c>
      <c r="E95" s="147">
        <v>936688</v>
      </c>
      <c r="F95" s="147">
        <v>1271294</v>
      </c>
      <c r="G95" s="147">
        <v>5221</v>
      </c>
      <c r="H95" s="147">
        <v>164022</v>
      </c>
      <c r="I95" s="147">
        <v>117165</v>
      </c>
      <c r="J95" s="147">
        <v>15130</v>
      </c>
      <c r="K95" s="171">
        <v>470</v>
      </c>
      <c r="L95" s="15"/>
      <c r="M95" s="101"/>
    </row>
    <row r="96" spans="1:13" x14ac:dyDescent="0.25">
      <c r="A96" s="36"/>
      <c r="B96" s="34"/>
      <c r="C96" s="22" t="s">
        <v>40</v>
      </c>
      <c r="D96" s="166">
        <f t="shared" si="6"/>
        <v>2556914</v>
      </c>
      <c r="E96" s="147">
        <v>945983</v>
      </c>
      <c r="F96" s="147">
        <v>1293921</v>
      </c>
      <c r="G96" s="147">
        <v>5127</v>
      </c>
      <c r="H96" s="147">
        <v>172548</v>
      </c>
      <c r="I96" s="147">
        <v>123126</v>
      </c>
      <c r="J96" s="147">
        <v>15739</v>
      </c>
      <c r="K96" s="171">
        <v>470</v>
      </c>
      <c r="L96" s="15"/>
      <c r="M96" s="101"/>
    </row>
    <row r="97" spans="1:13" x14ac:dyDescent="0.25">
      <c r="A97" s="36"/>
      <c r="B97" s="22"/>
      <c r="C97" s="22" t="s">
        <v>41</v>
      </c>
      <c r="D97" s="166">
        <f t="shared" ref="D97:D108" si="7">SUM(E97:K97)</f>
        <v>2589176</v>
      </c>
      <c r="E97" s="147">
        <v>946425</v>
      </c>
      <c r="F97" s="147">
        <v>1313381</v>
      </c>
      <c r="G97" s="147">
        <v>5018</v>
      </c>
      <c r="H97" s="147">
        <v>180029</v>
      </c>
      <c r="I97" s="147">
        <v>127328</v>
      </c>
      <c r="J97" s="147">
        <v>16525</v>
      </c>
      <c r="K97" s="171">
        <v>470</v>
      </c>
      <c r="L97" s="15"/>
      <c r="M97" s="101"/>
    </row>
    <row r="98" spans="1:13" x14ac:dyDescent="0.25">
      <c r="A98" s="36"/>
      <c r="B98" s="34"/>
      <c r="C98" s="22" t="s">
        <v>42</v>
      </c>
      <c r="D98" s="166">
        <f t="shared" si="7"/>
        <v>2612968</v>
      </c>
      <c r="E98" s="147">
        <v>947434</v>
      </c>
      <c r="F98" s="147">
        <v>1325963</v>
      </c>
      <c r="G98" s="147">
        <v>4913</v>
      </c>
      <c r="H98" s="147">
        <v>184993</v>
      </c>
      <c r="I98" s="147">
        <v>132313</v>
      </c>
      <c r="J98" s="147">
        <v>16883</v>
      </c>
      <c r="K98" s="171">
        <v>469</v>
      </c>
      <c r="L98" s="15"/>
      <c r="M98" s="101"/>
    </row>
    <row r="99" spans="1:13" x14ac:dyDescent="0.25">
      <c r="A99" s="36"/>
      <c r="B99" s="34"/>
      <c r="C99" s="22" t="s">
        <v>43</v>
      </c>
      <c r="D99" s="166">
        <f t="shared" si="7"/>
        <v>2614855</v>
      </c>
      <c r="E99" s="147">
        <v>934752</v>
      </c>
      <c r="F99" s="147">
        <v>1340878</v>
      </c>
      <c r="G99" s="147">
        <v>4814</v>
      </c>
      <c r="H99" s="147">
        <v>186411</v>
      </c>
      <c r="I99" s="147">
        <v>130613</v>
      </c>
      <c r="J99" s="147">
        <v>16918</v>
      </c>
      <c r="K99" s="171">
        <v>469</v>
      </c>
      <c r="L99" s="15"/>
      <c r="M99" s="101"/>
    </row>
    <row r="100" spans="1:13" x14ac:dyDescent="0.25">
      <c r="A100" s="36"/>
      <c r="B100" s="22"/>
      <c r="C100" s="22" t="s">
        <v>32</v>
      </c>
      <c r="D100" s="166">
        <f t="shared" si="7"/>
        <v>2657179</v>
      </c>
      <c r="E100" s="147">
        <v>954646</v>
      </c>
      <c r="F100" s="147">
        <v>1352562</v>
      </c>
      <c r="G100" s="147">
        <v>4708</v>
      </c>
      <c r="H100" s="147">
        <v>193874</v>
      </c>
      <c r="I100" s="147">
        <v>133711</v>
      </c>
      <c r="J100" s="147">
        <v>17209</v>
      </c>
      <c r="K100" s="171">
        <v>469</v>
      </c>
      <c r="L100" s="15"/>
      <c r="M100" s="101"/>
    </row>
    <row r="101" spans="1:13" x14ac:dyDescent="0.25">
      <c r="A101" s="36"/>
      <c r="B101" s="34"/>
      <c r="C101" s="22" t="s">
        <v>33</v>
      </c>
      <c r="D101" s="166">
        <f t="shared" si="7"/>
        <v>2679495</v>
      </c>
      <c r="E101" s="147">
        <v>938827</v>
      </c>
      <c r="F101" s="147">
        <v>1365179</v>
      </c>
      <c r="G101" s="147">
        <v>4632</v>
      </c>
      <c r="H101" s="147">
        <v>204683</v>
      </c>
      <c r="I101" s="147">
        <v>147930</v>
      </c>
      <c r="J101" s="147">
        <v>17775</v>
      </c>
      <c r="K101" s="171">
        <v>469</v>
      </c>
      <c r="L101" s="15"/>
      <c r="M101" s="101"/>
    </row>
    <row r="102" spans="1:13" x14ac:dyDescent="0.25">
      <c r="A102" s="36"/>
      <c r="B102" s="34"/>
      <c r="C102" s="22" t="s">
        <v>34</v>
      </c>
      <c r="D102" s="166">
        <f t="shared" si="7"/>
        <v>2698253</v>
      </c>
      <c r="E102" s="147">
        <v>937107</v>
      </c>
      <c r="F102" s="147">
        <v>1370999</v>
      </c>
      <c r="G102" s="147">
        <v>4568</v>
      </c>
      <c r="H102" s="147">
        <v>213621</v>
      </c>
      <c r="I102" s="147">
        <v>153919</v>
      </c>
      <c r="J102" s="147">
        <v>17570</v>
      </c>
      <c r="K102" s="171">
        <v>469</v>
      </c>
      <c r="L102" s="15"/>
      <c r="M102" s="101"/>
    </row>
    <row r="103" spans="1:13" x14ac:dyDescent="0.25">
      <c r="A103" s="36"/>
      <c r="B103" s="22"/>
      <c r="C103" s="22" t="s">
        <v>35</v>
      </c>
      <c r="D103" s="166">
        <f t="shared" si="7"/>
        <v>2717125</v>
      </c>
      <c r="E103" s="147">
        <v>933802</v>
      </c>
      <c r="F103" s="147">
        <v>1382723</v>
      </c>
      <c r="G103" s="147">
        <v>4427</v>
      </c>
      <c r="H103" s="147">
        <v>218975</v>
      </c>
      <c r="I103" s="147">
        <v>159592</v>
      </c>
      <c r="J103" s="147">
        <v>17137</v>
      </c>
      <c r="K103" s="171">
        <v>469</v>
      </c>
      <c r="L103" s="15"/>
      <c r="M103" s="101"/>
    </row>
    <row r="104" spans="1:13" x14ac:dyDescent="0.25">
      <c r="A104" s="36"/>
      <c r="B104" s="34"/>
      <c r="C104" s="22" t="s">
        <v>36</v>
      </c>
      <c r="D104" s="166">
        <f t="shared" si="7"/>
        <v>2727811</v>
      </c>
      <c r="E104" s="147">
        <v>934061</v>
      </c>
      <c r="F104" s="147">
        <v>1390115</v>
      </c>
      <c r="G104" s="147">
        <v>4358</v>
      </c>
      <c r="H104" s="147">
        <v>221697</v>
      </c>
      <c r="I104" s="147">
        <v>159914</v>
      </c>
      <c r="J104" s="147">
        <v>17203</v>
      </c>
      <c r="K104" s="171">
        <v>463</v>
      </c>
      <c r="L104" s="15"/>
      <c r="M104" s="101"/>
    </row>
    <row r="105" spans="1:13" ht="13" thickBot="1" x14ac:dyDescent="0.3">
      <c r="A105" s="36"/>
      <c r="B105" s="35"/>
      <c r="C105" s="27" t="s">
        <v>37</v>
      </c>
      <c r="D105" s="162">
        <f t="shared" si="7"/>
        <v>2729251</v>
      </c>
      <c r="E105" s="150">
        <v>928851</v>
      </c>
      <c r="F105" s="150">
        <v>1394489</v>
      </c>
      <c r="G105" s="150">
        <v>4254</v>
      </c>
      <c r="H105" s="150">
        <v>224317</v>
      </c>
      <c r="I105" s="150">
        <v>159521</v>
      </c>
      <c r="J105" s="150">
        <v>17356</v>
      </c>
      <c r="K105" s="172">
        <v>463</v>
      </c>
      <c r="L105" s="15"/>
      <c r="M105" s="101"/>
    </row>
    <row r="106" spans="1:13" x14ac:dyDescent="0.25">
      <c r="A106" s="36"/>
      <c r="B106" s="21">
        <v>2016</v>
      </c>
      <c r="C106" s="21" t="s">
        <v>38</v>
      </c>
      <c r="D106" s="164">
        <f t="shared" si="7"/>
        <v>2733597</v>
      </c>
      <c r="E106" s="144">
        <v>917139</v>
      </c>
      <c r="F106" s="144">
        <v>1399310</v>
      </c>
      <c r="G106" s="144">
        <v>4127</v>
      </c>
      <c r="H106" s="144">
        <v>232576</v>
      </c>
      <c r="I106" s="144">
        <v>164271</v>
      </c>
      <c r="J106" s="144">
        <v>15711</v>
      </c>
      <c r="K106" s="170">
        <v>463</v>
      </c>
      <c r="L106" s="15"/>
      <c r="M106" s="101"/>
    </row>
    <row r="107" spans="1:13" x14ac:dyDescent="0.25">
      <c r="A107" s="36"/>
      <c r="B107" s="34"/>
      <c r="C107" s="22" t="s">
        <v>39</v>
      </c>
      <c r="D107" s="166">
        <f t="shared" si="7"/>
        <v>2736564</v>
      </c>
      <c r="E107" s="147">
        <v>908299</v>
      </c>
      <c r="F107" s="147">
        <v>1406810</v>
      </c>
      <c r="G107" s="147">
        <v>4020</v>
      </c>
      <c r="H107" s="147">
        <v>237460</v>
      </c>
      <c r="I107" s="147">
        <v>164318</v>
      </c>
      <c r="J107" s="147">
        <v>15194</v>
      </c>
      <c r="K107" s="171">
        <v>463</v>
      </c>
      <c r="L107" s="15"/>
      <c r="M107" s="101"/>
    </row>
    <row r="108" spans="1:13" x14ac:dyDescent="0.25">
      <c r="A108" s="36"/>
      <c r="B108" s="34"/>
      <c r="C108" s="22" t="s">
        <v>40</v>
      </c>
      <c r="D108" s="166">
        <f t="shared" si="7"/>
        <v>2742987</v>
      </c>
      <c r="E108" s="147">
        <v>888681</v>
      </c>
      <c r="F108" s="147">
        <v>1431942</v>
      </c>
      <c r="G108" s="147">
        <v>3911</v>
      </c>
      <c r="H108" s="147">
        <v>243972</v>
      </c>
      <c r="I108" s="147">
        <v>159041</v>
      </c>
      <c r="J108" s="147">
        <v>14977</v>
      </c>
      <c r="K108" s="171">
        <v>463</v>
      </c>
      <c r="L108" s="15"/>
      <c r="M108" s="101"/>
    </row>
    <row r="109" spans="1:13" x14ac:dyDescent="0.25">
      <c r="A109" s="36"/>
      <c r="B109" s="22"/>
      <c r="C109" s="22" t="s">
        <v>41</v>
      </c>
      <c r="D109" s="166">
        <f>SUM(E109:K109)</f>
        <v>2771112</v>
      </c>
      <c r="E109" s="147">
        <v>885157</v>
      </c>
      <c r="F109" s="147">
        <v>1453748</v>
      </c>
      <c r="G109" s="147">
        <v>3809</v>
      </c>
      <c r="H109" s="147">
        <v>251512</v>
      </c>
      <c r="I109" s="147">
        <v>162223</v>
      </c>
      <c r="J109" s="147">
        <v>14656</v>
      </c>
      <c r="K109" s="171">
        <v>7</v>
      </c>
      <c r="L109" s="15"/>
      <c r="M109" s="101"/>
    </row>
    <row r="110" spans="1:13" x14ac:dyDescent="0.25">
      <c r="A110" s="36"/>
      <c r="B110" s="34"/>
      <c r="C110" s="22" t="s">
        <v>42</v>
      </c>
      <c r="D110" s="166">
        <f>SUM(E110:K110)</f>
        <v>2817799</v>
      </c>
      <c r="E110" s="147">
        <v>895051</v>
      </c>
      <c r="F110" s="147">
        <v>1471524</v>
      </c>
      <c r="G110" s="147">
        <v>3722</v>
      </c>
      <c r="H110" s="147">
        <v>259135</v>
      </c>
      <c r="I110" s="147">
        <v>173637</v>
      </c>
      <c r="J110" s="147">
        <v>14723</v>
      </c>
      <c r="K110" s="171">
        <v>7</v>
      </c>
      <c r="L110" s="15"/>
      <c r="M110" s="101"/>
    </row>
    <row r="111" spans="1:13" x14ac:dyDescent="0.25">
      <c r="A111" s="36"/>
      <c r="B111" s="34"/>
      <c r="C111" s="22" t="s">
        <v>43</v>
      </c>
      <c r="D111" s="166">
        <f>SUM(E111:K111)</f>
        <v>2830543</v>
      </c>
      <c r="E111" s="147">
        <v>883515</v>
      </c>
      <c r="F111" s="147">
        <v>1490889</v>
      </c>
      <c r="G111" s="147">
        <v>3662</v>
      </c>
      <c r="H111" s="147">
        <v>265024</v>
      </c>
      <c r="I111" s="147">
        <v>172836</v>
      </c>
      <c r="J111" s="147">
        <v>14610</v>
      </c>
      <c r="K111" s="171">
        <v>7</v>
      </c>
      <c r="L111" s="15"/>
      <c r="M111" s="101"/>
    </row>
    <row r="112" spans="1:13" x14ac:dyDescent="0.25">
      <c r="A112" s="36"/>
      <c r="B112" s="34"/>
      <c r="C112" s="22" t="s">
        <v>32</v>
      </c>
      <c r="D112" s="166">
        <f>SUM(E112:K112)</f>
        <v>2860355</v>
      </c>
      <c r="E112" s="147">
        <v>882084</v>
      </c>
      <c r="F112" s="147">
        <v>1507114</v>
      </c>
      <c r="G112" s="147">
        <v>3615</v>
      </c>
      <c r="H112" s="147">
        <v>270305</v>
      </c>
      <c r="I112" s="147">
        <v>182737</v>
      </c>
      <c r="J112" s="147">
        <v>14493</v>
      </c>
      <c r="K112" s="171">
        <v>7</v>
      </c>
      <c r="L112" s="15"/>
      <c r="M112" s="101"/>
    </row>
    <row r="113" spans="1:13" x14ac:dyDescent="0.25">
      <c r="A113" s="36"/>
      <c r="B113" s="34"/>
      <c r="C113" s="22" t="s">
        <v>33</v>
      </c>
      <c r="D113" s="166">
        <f>SUM(E113:K113)</f>
        <v>2860850</v>
      </c>
      <c r="E113" s="147">
        <v>865385</v>
      </c>
      <c r="F113" s="147">
        <v>1522608</v>
      </c>
      <c r="G113" s="147">
        <v>3551</v>
      </c>
      <c r="H113" s="147">
        <v>271702</v>
      </c>
      <c r="I113" s="147">
        <v>183260</v>
      </c>
      <c r="J113" s="147">
        <v>14337</v>
      </c>
      <c r="K113" s="171">
        <v>7</v>
      </c>
      <c r="L113" s="15"/>
      <c r="M113" s="101"/>
    </row>
    <row r="114" spans="1:13" x14ac:dyDescent="0.25">
      <c r="A114" s="36"/>
      <c r="B114" s="22"/>
      <c r="C114" s="22" t="s">
        <v>34</v>
      </c>
      <c r="D114" s="166">
        <f t="shared" ref="D114:D120" si="8">SUM(E114:K114)</f>
        <v>2889096</v>
      </c>
      <c r="E114" s="147">
        <v>864343</v>
      </c>
      <c r="F114" s="147">
        <v>1535272</v>
      </c>
      <c r="G114" s="147">
        <v>3443</v>
      </c>
      <c r="H114" s="147">
        <v>280176</v>
      </c>
      <c r="I114" s="147">
        <v>191917</v>
      </c>
      <c r="J114" s="147">
        <v>13938</v>
      </c>
      <c r="K114" s="171">
        <v>7</v>
      </c>
      <c r="L114" s="15"/>
      <c r="M114" s="101"/>
    </row>
    <row r="115" spans="1:13" x14ac:dyDescent="0.25">
      <c r="A115" s="36"/>
      <c r="B115" s="34"/>
      <c r="C115" s="22" t="s">
        <v>35</v>
      </c>
      <c r="D115" s="166">
        <f t="shared" si="8"/>
        <v>2903487</v>
      </c>
      <c r="E115" s="147">
        <v>858036</v>
      </c>
      <c r="F115" s="147">
        <v>1548971</v>
      </c>
      <c r="G115" s="147">
        <v>3398</v>
      </c>
      <c r="H115" s="147">
        <v>285239</v>
      </c>
      <c r="I115" s="147">
        <v>194134</v>
      </c>
      <c r="J115" s="147">
        <v>13703</v>
      </c>
      <c r="K115" s="171">
        <v>6</v>
      </c>
      <c r="L115" s="15"/>
      <c r="M115" s="101"/>
    </row>
    <row r="116" spans="1:13" x14ac:dyDescent="0.25">
      <c r="A116" s="36"/>
      <c r="B116" s="22"/>
      <c r="C116" s="22" t="s">
        <v>36</v>
      </c>
      <c r="D116" s="166">
        <f t="shared" si="8"/>
        <v>2913091</v>
      </c>
      <c r="E116" s="147">
        <v>854491</v>
      </c>
      <c r="F116" s="147">
        <v>1560766</v>
      </c>
      <c r="G116" s="147">
        <v>3271</v>
      </c>
      <c r="H116" s="147">
        <v>287164</v>
      </c>
      <c r="I116" s="147">
        <v>193938</v>
      </c>
      <c r="J116" s="147">
        <v>13455</v>
      </c>
      <c r="K116" s="171">
        <v>6</v>
      </c>
      <c r="L116" s="15"/>
      <c r="M116" s="101"/>
    </row>
    <row r="117" spans="1:13" ht="13" thickBot="1" x14ac:dyDescent="0.3">
      <c r="A117" s="36"/>
      <c r="B117" s="35"/>
      <c r="C117" s="27" t="s">
        <v>37</v>
      </c>
      <c r="D117" s="162">
        <f t="shared" si="8"/>
        <v>2912133</v>
      </c>
      <c r="E117" s="150">
        <v>837735</v>
      </c>
      <c r="F117" s="150">
        <v>1567991</v>
      </c>
      <c r="G117" s="150">
        <v>3158</v>
      </c>
      <c r="H117" s="150">
        <v>293504</v>
      </c>
      <c r="I117" s="150">
        <v>196613</v>
      </c>
      <c r="J117" s="150">
        <v>13126</v>
      </c>
      <c r="K117" s="172">
        <v>6</v>
      </c>
      <c r="L117" s="15"/>
      <c r="M117" s="101"/>
    </row>
    <row r="118" spans="1:13" x14ac:dyDescent="0.25">
      <c r="A118" s="36"/>
      <c r="B118" s="21">
        <v>2017</v>
      </c>
      <c r="C118" s="21" t="s">
        <v>38</v>
      </c>
      <c r="D118" s="164">
        <f t="shared" si="8"/>
        <v>2911642</v>
      </c>
      <c r="E118" s="144">
        <v>828545</v>
      </c>
      <c r="F118" s="144">
        <v>1558451</v>
      </c>
      <c r="G118" s="144">
        <v>3106</v>
      </c>
      <c r="H118" s="144">
        <v>312700</v>
      </c>
      <c r="I118" s="144">
        <v>195864</v>
      </c>
      <c r="J118" s="144">
        <v>12970</v>
      </c>
      <c r="K118" s="170">
        <v>6</v>
      </c>
      <c r="L118" s="15"/>
      <c r="M118" s="101"/>
    </row>
    <row r="119" spans="1:13" x14ac:dyDescent="0.25">
      <c r="A119" s="36"/>
      <c r="B119" s="34"/>
      <c r="C119" s="22" t="s">
        <v>39</v>
      </c>
      <c r="D119" s="166">
        <f t="shared" si="8"/>
        <v>2929146</v>
      </c>
      <c r="E119" s="147">
        <v>831407</v>
      </c>
      <c r="F119" s="147">
        <v>1568094</v>
      </c>
      <c r="G119" s="147">
        <v>3045</v>
      </c>
      <c r="H119" s="147">
        <v>316847</v>
      </c>
      <c r="I119" s="147">
        <v>196848</v>
      </c>
      <c r="J119" s="147">
        <v>12899</v>
      </c>
      <c r="K119" s="171">
        <v>6</v>
      </c>
      <c r="L119" s="15"/>
      <c r="M119" s="101"/>
    </row>
    <row r="120" spans="1:13" x14ac:dyDescent="0.25">
      <c r="A120" s="36"/>
      <c r="B120" s="34"/>
      <c r="C120" s="22" t="s">
        <v>40</v>
      </c>
      <c r="D120" s="166">
        <f t="shared" si="8"/>
        <v>2950873</v>
      </c>
      <c r="E120" s="147">
        <v>819165</v>
      </c>
      <c r="F120" s="147">
        <v>1594222</v>
      </c>
      <c r="G120" s="147">
        <v>2969</v>
      </c>
      <c r="H120" s="147">
        <v>326081</v>
      </c>
      <c r="I120" s="147">
        <v>195999</v>
      </c>
      <c r="J120" s="147">
        <v>12431</v>
      </c>
      <c r="K120" s="171">
        <v>6</v>
      </c>
      <c r="L120" s="15"/>
      <c r="M120" s="101"/>
    </row>
    <row r="121" spans="1:13" x14ac:dyDescent="0.25">
      <c r="A121" s="36"/>
      <c r="B121" s="22"/>
      <c r="C121" s="22" t="s">
        <v>41</v>
      </c>
      <c r="D121" s="166">
        <f t="shared" ref="D121:D132" si="9">SUM(E121:K121)</f>
        <v>2974123</v>
      </c>
      <c r="E121" s="147">
        <v>818053</v>
      </c>
      <c r="F121" s="147">
        <v>1609994</v>
      </c>
      <c r="G121" s="147">
        <v>2915</v>
      </c>
      <c r="H121" s="147">
        <v>334176</v>
      </c>
      <c r="I121" s="147">
        <v>196820</v>
      </c>
      <c r="J121" s="147">
        <v>12159</v>
      </c>
      <c r="K121" s="171">
        <v>6</v>
      </c>
      <c r="L121" s="15"/>
      <c r="M121" s="101"/>
    </row>
    <row r="122" spans="1:13" x14ac:dyDescent="0.25">
      <c r="A122" s="36"/>
      <c r="B122" s="34"/>
      <c r="C122" s="22" t="s">
        <v>42</v>
      </c>
      <c r="D122" s="166">
        <f t="shared" si="9"/>
        <v>3005028</v>
      </c>
      <c r="E122" s="147">
        <v>824005</v>
      </c>
      <c r="F122" s="147">
        <v>1623117</v>
      </c>
      <c r="G122" s="147">
        <v>2803</v>
      </c>
      <c r="H122" s="147">
        <v>343794</v>
      </c>
      <c r="I122" s="147">
        <v>198761</v>
      </c>
      <c r="J122" s="147">
        <v>12542</v>
      </c>
      <c r="K122" s="171">
        <v>6</v>
      </c>
      <c r="L122" s="15"/>
      <c r="M122" s="101"/>
    </row>
    <row r="123" spans="1:13" x14ac:dyDescent="0.25">
      <c r="A123" s="36"/>
      <c r="B123" s="34"/>
      <c r="C123" s="22" t="s">
        <v>43</v>
      </c>
      <c r="D123" s="166">
        <f t="shared" si="9"/>
        <v>3014054</v>
      </c>
      <c r="E123" s="147">
        <v>813651</v>
      </c>
      <c r="F123" s="147">
        <v>1633917</v>
      </c>
      <c r="G123" s="147">
        <v>2620</v>
      </c>
      <c r="H123" s="147">
        <v>349225</v>
      </c>
      <c r="I123" s="147">
        <v>201848</v>
      </c>
      <c r="J123" s="147">
        <v>12788</v>
      </c>
      <c r="K123" s="171">
        <v>5</v>
      </c>
      <c r="L123" s="15"/>
      <c r="M123" s="101"/>
    </row>
    <row r="124" spans="1:13" x14ac:dyDescent="0.25">
      <c r="A124" s="36"/>
      <c r="B124" s="22"/>
      <c r="C124" s="22" t="s">
        <v>32</v>
      </c>
      <c r="D124" s="166">
        <f t="shared" si="9"/>
        <v>3029340</v>
      </c>
      <c r="E124" s="147">
        <v>810973</v>
      </c>
      <c r="F124" s="147">
        <v>1643167</v>
      </c>
      <c r="G124" s="147">
        <v>2578</v>
      </c>
      <c r="H124" s="147">
        <v>357143</v>
      </c>
      <c r="I124" s="147">
        <v>202918</v>
      </c>
      <c r="J124" s="147">
        <v>12556</v>
      </c>
      <c r="K124" s="171">
        <v>5</v>
      </c>
      <c r="L124" s="15"/>
      <c r="M124" s="101"/>
    </row>
    <row r="125" spans="1:13" x14ac:dyDescent="0.25">
      <c r="A125" s="36"/>
      <c r="B125" s="34"/>
      <c r="C125" s="22" t="s">
        <v>33</v>
      </c>
      <c r="D125" s="166">
        <f t="shared" si="9"/>
        <v>3049046</v>
      </c>
      <c r="E125" s="147">
        <v>809783</v>
      </c>
      <c r="F125" s="147">
        <v>1655967</v>
      </c>
      <c r="G125" s="147">
        <v>2561</v>
      </c>
      <c r="H125" s="147">
        <v>364622</v>
      </c>
      <c r="I125" s="147">
        <v>203577</v>
      </c>
      <c r="J125" s="147">
        <v>12531</v>
      </c>
      <c r="K125" s="171">
        <v>5</v>
      </c>
      <c r="L125" s="15"/>
      <c r="M125" s="101"/>
    </row>
    <row r="126" spans="1:13" x14ac:dyDescent="0.25">
      <c r="A126" s="36"/>
      <c r="B126" s="34"/>
      <c r="C126" s="22" t="s">
        <v>34</v>
      </c>
      <c r="D126" s="166">
        <f t="shared" si="9"/>
        <v>3064994</v>
      </c>
      <c r="E126" s="147">
        <v>810103</v>
      </c>
      <c r="F126" s="147">
        <v>1665343</v>
      </c>
      <c r="G126" s="147">
        <v>2415</v>
      </c>
      <c r="H126" s="147">
        <v>370537</v>
      </c>
      <c r="I126" s="147">
        <v>204171</v>
      </c>
      <c r="J126" s="147">
        <v>12420</v>
      </c>
      <c r="K126" s="171">
        <v>5</v>
      </c>
      <c r="L126" s="15"/>
      <c r="M126" s="101"/>
    </row>
    <row r="127" spans="1:13" x14ac:dyDescent="0.25">
      <c r="A127" s="36"/>
      <c r="B127" s="22"/>
      <c r="C127" s="22" t="s">
        <v>35</v>
      </c>
      <c r="D127" s="166">
        <f t="shared" si="9"/>
        <v>3070402</v>
      </c>
      <c r="E127" s="147">
        <v>795282</v>
      </c>
      <c r="F127" s="147">
        <v>1672799</v>
      </c>
      <c r="G127" s="147">
        <v>2399</v>
      </c>
      <c r="H127" s="147">
        <v>387653</v>
      </c>
      <c r="I127" s="147">
        <v>200359</v>
      </c>
      <c r="J127" s="147">
        <v>11905</v>
      </c>
      <c r="K127" s="171">
        <v>5</v>
      </c>
      <c r="L127" s="15"/>
      <c r="M127" s="101"/>
    </row>
    <row r="128" spans="1:13" x14ac:dyDescent="0.25">
      <c r="A128" s="36"/>
      <c r="B128" s="34"/>
      <c r="C128" s="22" t="s">
        <v>36</v>
      </c>
      <c r="D128" s="166">
        <f t="shared" si="9"/>
        <v>3067472</v>
      </c>
      <c r="E128" s="147">
        <v>784724</v>
      </c>
      <c r="F128" s="147">
        <v>1680708</v>
      </c>
      <c r="G128" s="147">
        <v>2318</v>
      </c>
      <c r="H128" s="147">
        <v>389944</v>
      </c>
      <c r="I128" s="147">
        <v>198047</v>
      </c>
      <c r="J128" s="147">
        <v>11726</v>
      </c>
      <c r="K128" s="171">
        <v>5</v>
      </c>
      <c r="L128" s="15"/>
      <c r="M128" s="101"/>
    </row>
    <row r="129" spans="1:13" ht="13" thickBot="1" x14ac:dyDescent="0.3">
      <c r="A129" s="36"/>
      <c r="B129" s="35"/>
      <c r="C129" s="27" t="s">
        <v>37</v>
      </c>
      <c r="D129" s="162">
        <f t="shared" si="9"/>
        <v>3068528</v>
      </c>
      <c r="E129" s="150">
        <v>773832</v>
      </c>
      <c r="F129" s="150">
        <v>1683121</v>
      </c>
      <c r="G129" s="150">
        <v>2288</v>
      </c>
      <c r="H129" s="150">
        <v>402488</v>
      </c>
      <c r="I129" s="150">
        <v>195185</v>
      </c>
      <c r="J129" s="150">
        <v>11609</v>
      </c>
      <c r="K129" s="172">
        <v>5</v>
      </c>
      <c r="L129" s="15"/>
      <c r="M129" s="101"/>
    </row>
    <row r="130" spans="1:13" x14ac:dyDescent="0.25">
      <c r="A130" s="36"/>
      <c r="B130" s="21">
        <v>2018</v>
      </c>
      <c r="C130" s="21" t="s">
        <v>38</v>
      </c>
      <c r="D130" s="164">
        <f t="shared" si="9"/>
        <v>3072250</v>
      </c>
      <c r="E130" s="144">
        <v>763022</v>
      </c>
      <c r="F130" s="144">
        <v>1688708</v>
      </c>
      <c r="G130" s="144">
        <v>2302</v>
      </c>
      <c r="H130" s="144">
        <v>414396</v>
      </c>
      <c r="I130" s="144">
        <v>192326</v>
      </c>
      <c r="J130" s="144">
        <v>11491</v>
      </c>
      <c r="K130" s="170">
        <v>5</v>
      </c>
      <c r="L130" s="15"/>
      <c r="M130" s="101"/>
    </row>
    <row r="131" spans="1:13" x14ac:dyDescent="0.25">
      <c r="A131" s="36"/>
      <c r="B131" s="34"/>
      <c r="C131" s="22" t="s">
        <v>39</v>
      </c>
      <c r="D131" s="166">
        <f t="shared" si="9"/>
        <v>3065382</v>
      </c>
      <c r="E131" s="147">
        <v>748653</v>
      </c>
      <c r="F131" s="147">
        <v>1695643</v>
      </c>
      <c r="G131" s="147">
        <v>2331</v>
      </c>
      <c r="H131" s="147">
        <v>419379</v>
      </c>
      <c r="I131" s="147">
        <v>187998</v>
      </c>
      <c r="J131" s="147">
        <v>11373</v>
      </c>
      <c r="K131" s="171">
        <v>5</v>
      </c>
      <c r="L131" s="15"/>
      <c r="M131" s="101"/>
    </row>
    <row r="132" spans="1:13" x14ac:dyDescent="0.25">
      <c r="A132" s="36"/>
      <c r="B132" s="34"/>
      <c r="C132" s="22" t="s">
        <v>40</v>
      </c>
      <c r="D132" s="166">
        <f t="shared" si="9"/>
        <v>3098143</v>
      </c>
      <c r="E132" s="147">
        <v>734640</v>
      </c>
      <c r="F132" s="147">
        <v>1710886</v>
      </c>
      <c r="G132" s="147">
        <v>2332</v>
      </c>
      <c r="H132" s="147">
        <v>445186</v>
      </c>
      <c r="I132" s="147">
        <v>193848</v>
      </c>
      <c r="J132" s="147">
        <v>11246</v>
      </c>
      <c r="K132" s="171">
        <v>5</v>
      </c>
      <c r="L132" s="15"/>
      <c r="M132" s="101"/>
    </row>
    <row r="133" spans="1:13" x14ac:dyDescent="0.25">
      <c r="A133" s="36"/>
      <c r="B133" s="22"/>
      <c r="C133" s="22" t="s">
        <v>41</v>
      </c>
      <c r="D133" s="166">
        <f t="shared" ref="D133:D144" si="10">SUM(E133:K133)</f>
        <v>3120296</v>
      </c>
      <c r="E133" s="147">
        <v>724238</v>
      </c>
      <c r="F133" s="147">
        <v>1723757</v>
      </c>
      <c r="G133" s="147">
        <v>2374</v>
      </c>
      <c r="H133" s="147">
        <v>466452</v>
      </c>
      <c r="I133" s="147">
        <v>192322</v>
      </c>
      <c r="J133" s="147">
        <v>11148</v>
      </c>
      <c r="K133" s="171">
        <v>5</v>
      </c>
      <c r="L133" s="15"/>
      <c r="M133" s="101"/>
    </row>
    <row r="134" spans="1:13" x14ac:dyDescent="0.25">
      <c r="A134" s="36"/>
      <c r="B134" s="34"/>
      <c r="C134" s="22" t="s">
        <v>42</v>
      </c>
      <c r="D134" s="166">
        <f t="shared" si="10"/>
        <v>3136157</v>
      </c>
      <c r="E134" s="147">
        <v>710264</v>
      </c>
      <c r="F134" s="147">
        <v>1734730</v>
      </c>
      <c r="G134" s="147">
        <v>2395</v>
      </c>
      <c r="H134" s="147">
        <v>486654</v>
      </c>
      <c r="I134" s="147">
        <v>191078</v>
      </c>
      <c r="J134" s="147">
        <v>11031</v>
      </c>
      <c r="K134" s="171">
        <v>5</v>
      </c>
      <c r="L134" s="15"/>
      <c r="M134" s="101"/>
    </row>
    <row r="135" spans="1:13" x14ac:dyDescent="0.25">
      <c r="A135" s="36"/>
      <c r="B135" s="34"/>
      <c r="C135" s="22" t="s">
        <v>43</v>
      </c>
      <c r="D135" s="166">
        <f t="shared" si="10"/>
        <v>3155641</v>
      </c>
      <c r="E135" s="147">
        <v>696503</v>
      </c>
      <c r="F135" s="147">
        <v>1743391</v>
      </c>
      <c r="G135" s="147">
        <v>2341</v>
      </c>
      <c r="H135" s="147">
        <v>513701</v>
      </c>
      <c r="I135" s="147">
        <v>188912</v>
      </c>
      <c r="J135" s="147">
        <v>10788</v>
      </c>
      <c r="K135" s="171">
        <v>5</v>
      </c>
      <c r="L135" s="15"/>
      <c r="M135" s="101"/>
    </row>
    <row r="136" spans="1:13" x14ac:dyDescent="0.25">
      <c r="A136" s="36"/>
      <c r="B136" s="22"/>
      <c r="C136" s="22" t="s">
        <v>32</v>
      </c>
      <c r="D136" s="166">
        <f t="shared" si="10"/>
        <v>3170346</v>
      </c>
      <c r="E136" s="147">
        <v>677872</v>
      </c>
      <c r="F136" s="147">
        <v>1752649</v>
      </c>
      <c r="G136" s="147">
        <v>2305</v>
      </c>
      <c r="H136" s="147">
        <v>541329</v>
      </c>
      <c r="I136" s="147">
        <v>185494</v>
      </c>
      <c r="J136" s="147">
        <v>10697</v>
      </c>
      <c r="K136" s="171"/>
      <c r="L136" s="15"/>
      <c r="M136" s="101"/>
    </row>
    <row r="137" spans="1:13" x14ac:dyDescent="0.25">
      <c r="A137" s="36"/>
      <c r="B137" s="34"/>
      <c r="C137" s="22" t="s">
        <v>33</v>
      </c>
      <c r="D137" s="166">
        <f t="shared" si="10"/>
        <v>3197387</v>
      </c>
      <c r="E137" s="147">
        <v>663388</v>
      </c>
      <c r="F137" s="147">
        <v>1765488</v>
      </c>
      <c r="G137" s="147">
        <v>2272</v>
      </c>
      <c r="H137" s="147">
        <v>573676</v>
      </c>
      <c r="I137" s="147">
        <v>181945</v>
      </c>
      <c r="J137" s="147">
        <v>10618</v>
      </c>
      <c r="K137" s="171"/>
      <c r="L137" s="15"/>
      <c r="M137" s="101"/>
    </row>
    <row r="138" spans="1:13" x14ac:dyDescent="0.25">
      <c r="A138" s="36"/>
      <c r="B138" s="34"/>
      <c r="C138" s="22" t="s">
        <v>34</v>
      </c>
      <c r="D138" s="166">
        <f t="shared" si="10"/>
        <v>3203818</v>
      </c>
      <c r="E138" s="147">
        <v>656539</v>
      </c>
      <c r="F138" s="147">
        <v>1772657</v>
      </c>
      <c r="G138" s="147">
        <v>2264</v>
      </c>
      <c r="H138" s="147">
        <v>586984</v>
      </c>
      <c r="I138" s="147">
        <v>174893</v>
      </c>
      <c r="J138" s="147">
        <v>10481</v>
      </c>
      <c r="K138" s="171"/>
      <c r="L138" s="15"/>
      <c r="M138" s="101"/>
    </row>
    <row r="139" spans="1:13" x14ac:dyDescent="0.25">
      <c r="A139" s="36"/>
      <c r="B139" s="22"/>
      <c r="C139" s="22" t="s">
        <v>35</v>
      </c>
      <c r="D139" s="166">
        <f t="shared" si="10"/>
        <v>3226880</v>
      </c>
      <c r="E139" s="147">
        <v>647802</v>
      </c>
      <c r="F139" s="147">
        <v>1785637</v>
      </c>
      <c r="G139" s="147">
        <v>2188</v>
      </c>
      <c r="H139" s="147">
        <v>606410</v>
      </c>
      <c r="I139" s="147">
        <v>174273</v>
      </c>
      <c r="J139" s="147">
        <v>10570</v>
      </c>
      <c r="K139" s="171"/>
      <c r="L139" s="15"/>
      <c r="M139" s="101"/>
    </row>
    <row r="140" spans="1:13" x14ac:dyDescent="0.25">
      <c r="A140" s="36"/>
      <c r="B140" s="34"/>
      <c r="C140" s="22" t="s">
        <v>36</v>
      </c>
      <c r="D140" s="166">
        <f t="shared" si="10"/>
        <v>3233919</v>
      </c>
      <c r="E140" s="147">
        <v>617613</v>
      </c>
      <c r="F140" s="147">
        <v>1789934</v>
      </c>
      <c r="G140" s="147">
        <v>1815</v>
      </c>
      <c r="H140" s="147">
        <v>643927</v>
      </c>
      <c r="I140" s="147">
        <v>170260</v>
      </c>
      <c r="J140" s="147">
        <v>10370</v>
      </c>
      <c r="K140" s="171"/>
      <c r="L140" s="15"/>
      <c r="M140" s="101"/>
    </row>
    <row r="141" spans="1:13" ht="13.15" customHeight="1" thickBot="1" x14ac:dyDescent="0.3">
      <c r="A141" s="36"/>
      <c r="B141" s="35"/>
      <c r="C141" s="27" t="s">
        <v>37</v>
      </c>
      <c r="D141" s="162">
        <f t="shared" si="10"/>
        <v>3256097</v>
      </c>
      <c r="E141" s="150">
        <v>589162</v>
      </c>
      <c r="F141" s="150">
        <v>1782881</v>
      </c>
      <c r="G141" s="150">
        <v>2148</v>
      </c>
      <c r="H141" s="150">
        <v>703413</v>
      </c>
      <c r="I141" s="150">
        <v>168189</v>
      </c>
      <c r="J141" s="150">
        <v>10304</v>
      </c>
      <c r="K141" s="172"/>
      <c r="L141" s="15"/>
      <c r="M141" s="101"/>
    </row>
    <row r="142" spans="1:13" ht="13.15" customHeight="1" x14ac:dyDescent="0.25">
      <c r="A142" s="36"/>
      <c r="B142" s="21">
        <v>2019</v>
      </c>
      <c r="C142" s="21" t="s">
        <v>38</v>
      </c>
      <c r="D142" s="164">
        <f t="shared" si="10"/>
        <v>3325652</v>
      </c>
      <c r="E142" s="144">
        <v>567490</v>
      </c>
      <c r="F142" s="144">
        <v>1786524</v>
      </c>
      <c r="G142" s="144">
        <v>2091</v>
      </c>
      <c r="H142" s="144">
        <v>729627</v>
      </c>
      <c r="I142" s="144">
        <v>162849</v>
      </c>
      <c r="J142" s="144">
        <v>77071</v>
      </c>
      <c r="K142" s="170"/>
      <c r="L142" s="15"/>
      <c r="M142" s="101"/>
    </row>
    <row r="143" spans="1:13" ht="13.15" customHeight="1" x14ac:dyDescent="0.25">
      <c r="A143" s="36"/>
      <c r="B143" s="34"/>
      <c r="C143" s="22" t="s">
        <v>39</v>
      </c>
      <c r="D143" s="166">
        <f t="shared" si="10"/>
        <v>3331466</v>
      </c>
      <c r="E143" s="147">
        <v>549435</v>
      </c>
      <c r="F143" s="147">
        <v>1793895</v>
      </c>
      <c r="G143" s="147">
        <v>2081</v>
      </c>
      <c r="H143" s="147">
        <v>747786</v>
      </c>
      <c r="I143" s="147">
        <v>157218</v>
      </c>
      <c r="J143" s="147">
        <v>81051</v>
      </c>
      <c r="K143" s="171"/>
      <c r="L143" s="15"/>
      <c r="M143" s="101"/>
    </row>
    <row r="144" spans="1:13" ht="13.15" customHeight="1" x14ac:dyDescent="0.25">
      <c r="A144" s="36"/>
      <c r="B144" s="34"/>
      <c r="C144" s="22" t="s">
        <v>40</v>
      </c>
      <c r="D144" s="166">
        <f t="shared" si="10"/>
        <v>3362188</v>
      </c>
      <c r="E144" s="147">
        <v>534690</v>
      </c>
      <c r="F144" s="147">
        <v>1806073</v>
      </c>
      <c r="G144" s="147">
        <v>2062</v>
      </c>
      <c r="H144" s="147">
        <v>782604</v>
      </c>
      <c r="I144" s="147">
        <v>149307</v>
      </c>
      <c r="J144" s="147">
        <v>87452</v>
      </c>
      <c r="K144" s="171"/>
      <c r="L144" s="15"/>
      <c r="M144" s="101"/>
    </row>
    <row r="145" spans="1:14" ht="13.15" customHeight="1" x14ac:dyDescent="0.25">
      <c r="A145" s="36"/>
      <c r="B145" s="22"/>
      <c r="C145" s="22" t="s">
        <v>41</v>
      </c>
      <c r="D145" s="166">
        <f t="shared" ref="D145:D156" si="11">SUM(E145:K145)</f>
        <v>3369577</v>
      </c>
      <c r="E145" s="147">
        <v>516697</v>
      </c>
      <c r="F145" s="147">
        <v>1809662</v>
      </c>
      <c r="G145" s="147">
        <v>2058</v>
      </c>
      <c r="H145" s="147">
        <v>803348</v>
      </c>
      <c r="I145" s="147">
        <v>143039</v>
      </c>
      <c r="J145" s="147">
        <v>94773</v>
      </c>
      <c r="K145" s="171"/>
      <c r="L145" s="15"/>
      <c r="M145" s="101"/>
    </row>
    <row r="146" spans="1:14" ht="13.15" customHeight="1" x14ac:dyDescent="0.25">
      <c r="A146" s="36"/>
      <c r="B146" s="34"/>
      <c r="C146" s="22" t="s">
        <v>42</v>
      </c>
      <c r="D146" s="166">
        <f t="shared" si="11"/>
        <v>3376138</v>
      </c>
      <c r="E146" s="147">
        <v>496212</v>
      </c>
      <c r="F146" s="147">
        <v>1812210</v>
      </c>
      <c r="G146" s="147">
        <v>2051</v>
      </c>
      <c r="H146" s="147">
        <v>827775</v>
      </c>
      <c r="I146" s="147">
        <v>137920</v>
      </c>
      <c r="J146" s="147">
        <v>99970</v>
      </c>
      <c r="K146" s="171"/>
      <c r="L146" s="15"/>
      <c r="M146" s="101"/>
    </row>
    <row r="147" spans="1:14" ht="13.15" customHeight="1" x14ac:dyDescent="0.25">
      <c r="A147" s="36"/>
      <c r="B147" s="34"/>
      <c r="C147" s="22" t="s">
        <v>43</v>
      </c>
      <c r="D147" s="166">
        <f t="shared" si="11"/>
        <v>3400194</v>
      </c>
      <c r="E147" s="147">
        <v>486049</v>
      </c>
      <c r="F147" s="147">
        <v>1817974</v>
      </c>
      <c r="G147" s="147">
        <v>2035</v>
      </c>
      <c r="H147" s="147">
        <v>854740</v>
      </c>
      <c r="I147" s="147">
        <v>134712</v>
      </c>
      <c r="J147" s="147">
        <v>104684</v>
      </c>
      <c r="K147" s="171"/>
      <c r="L147" s="15"/>
      <c r="M147" s="101"/>
    </row>
    <row r="148" spans="1:14" ht="13.15" customHeight="1" x14ac:dyDescent="0.25">
      <c r="A148" s="36"/>
      <c r="B148" s="22"/>
      <c r="C148" s="22" t="s">
        <v>32</v>
      </c>
      <c r="D148" s="166">
        <f t="shared" si="11"/>
        <v>3415766</v>
      </c>
      <c r="E148" s="147">
        <v>473680</v>
      </c>
      <c r="F148" s="147">
        <v>1820134</v>
      </c>
      <c r="G148" s="147">
        <v>1855</v>
      </c>
      <c r="H148" s="147">
        <v>878209</v>
      </c>
      <c r="I148" s="147">
        <v>130837</v>
      </c>
      <c r="J148" s="147">
        <v>111051</v>
      </c>
      <c r="K148" s="171"/>
      <c r="L148" s="15"/>
      <c r="M148" s="101"/>
    </row>
    <row r="149" spans="1:14" ht="13.15" customHeight="1" x14ac:dyDescent="0.25">
      <c r="A149" s="36"/>
      <c r="B149" s="34"/>
      <c r="C149" s="22" t="s">
        <v>33</v>
      </c>
      <c r="D149" s="166">
        <f t="shared" si="11"/>
        <v>3430922</v>
      </c>
      <c r="E149" s="147">
        <v>461981</v>
      </c>
      <c r="F149" s="147">
        <v>1829956</v>
      </c>
      <c r="G149" s="147">
        <v>1817</v>
      </c>
      <c r="H149" s="147">
        <v>893988</v>
      </c>
      <c r="I149" s="147">
        <v>127667</v>
      </c>
      <c r="J149" s="147">
        <v>115513</v>
      </c>
      <c r="K149" s="171"/>
      <c r="L149" s="15"/>
      <c r="M149" s="101"/>
      <c r="N149" s="101"/>
    </row>
    <row r="150" spans="1:14" ht="13.15" customHeight="1" x14ac:dyDescent="0.25">
      <c r="A150" s="36"/>
      <c r="B150" s="34"/>
      <c r="C150" s="22" t="s">
        <v>34</v>
      </c>
      <c r="D150" s="166">
        <f t="shared" si="11"/>
        <v>3431956</v>
      </c>
      <c r="E150" s="147">
        <v>446691</v>
      </c>
      <c r="F150" s="147">
        <v>1830411</v>
      </c>
      <c r="G150" s="147">
        <v>1813</v>
      </c>
      <c r="H150" s="147">
        <v>909659</v>
      </c>
      <c r="I150" s="147">
        <v>123557</v>
      </c>
      <c r="J150" s="147">
        <v>119825</v>
      </c>
      <c r="K150" s="171"/>
      <c r="L150" s="15"/>
      <c r="M150" s="101"/>
    </row>
    <row r="151" spans="1:14" ht="13.15" customHeight="1" x14ac:dyDescent="0.25">
      <c r="A151" s="36"/>
      <c r="B151" s="22"/>
      <c r="C151" s="22" t="s">
        <v>35</v>
      </c>
      <c r="D151" s="166">
        <f t="shared" si="11"/>
        <v>3434149</v>
      </c>
      <c r="E151" s="147">
        <v>434402</v>
      </c>
      <c r="F151" s="147">
        <v>1831253</v>
      </c>
      <c r="G151" s="147">
        <v>1798</v>
      </c>
      <c r="H151" s="147">
        <v>923644</v>
      </c>
      <c r="I151" s="147">
        <v>120035</v>
      </c>
      <c r="J151" s="147">
        <v>123017</v>
      </c>
      <c r="K151" s="171"/>
      <c r="L151" s="15"/>
      <c r="M151" s="101"/>
    </row>
    <row r="152" spans="1:14" ht="13.15" customHeight="1" x14ac:dyDescent="0.25">
      <c r="A152" s="36"/>
      <c r="B152" s="34"/>
      <c r="C152" s="22" t="s">
        <v>36</v>
      </c>
      <c r="D152" s="166">
        <f t="shared" si="11"/>
        <v>3436431</v>
      </c>
      <c r="E152" s="147">
        <v>420280</v>
      </c>
      <c r="F152" s="147">
        <v>1830262</v>
      </c>
      <c r="G152" s="147">
        <v>1779</v>
      </c>
      <c r="H152" s="147">
        <v>941805</v>
      </c>
      <c r="I152" s="147">
        <v>115980</v>
      </c>
      <c r="J152" s="147">
        <v>126325</v>
      </c>
      <c r="K152" s="171"/>
      <c r="L152" s="15"/>
      <c r="M152" s="101"/>
    </row>
    <row r="153" spans="1:14" ht="13.15" customHeight="1" thickBot="1" x14ac:dyDescent="0.3">
      <c r="A153" s="36"/>
      <c r="B153" s="35"/>
      <c r="C153" s="27" t="s">
        <v>37</v>
      </c>
      <c r="D153" s="162">
        <f t="shared" si="11"/>
        <v>3434767</v>
      </c>
      <c r="E153" s="150">
        <v>405533</v>
      </c>
      <c r="F153" s="150">
        <v>1827499</v>
      </c>
      <c r="G153" s="150">
        <v>1765</v>
      </c>
      <c r="H153" s="150">
        <v>957916</v>
      </c>
      <c r="I153" s="150">
        <v>112684</v>
      </c>
      <c r="J153" s="150">
        <v>129370</v>
      </c>
      <c r="K153" s="172"/>
      <c r="L153" s="15"/>
      <c r="M153" s="101"/>
    </row>
    <row r="154" spans="1:14" ht="13.15" customHeight="1" x14ac:dyDescent="0.25">
      <c r="A154" s="36"/>
      <c r="B154" s="21">
        <v>2020</v>
      </c>
      <c r="C154" s="21" t="s">
        <v>38</v>
      </c>
      <c r="D154" s="164">
        <f t="shared" si="11"/>
        <v>3433006</v>
      </c>
      <c r="E154" s="144">
        <v>385789</v>
      </c>
      <c r="F154" s="144">
        <v>1825014</v>
      </c>
      <c r="G154" s="144">
        <v>1745</v>
      </c>
      <c r="H154" s="144">
        <v>975815</v>
      </c>
      <c r="I154" s="144">
        <v>107565</v>
      </c>
      <c r="J154" s="144">
        <v>137078</v>
      </c>
      <c r="K154" s="170"/>
      <c r="L154" s="15"/>
      <c r="M154" s="101"/>
    </row>
    <row r="155" spans="1:14" ht="13.15" customHeight="1" x14ac:dyDescent="0.25">
      <c r="A155" s="36"/>
      <c r="B155" s="34"/>
      <c r="C155" s="22" t="s">
        <v>39</v>
      </c>
      <c r="D155" s="166">
        <f t="shared" si="11"/>
        <v>3443368</v>
      </c>
      <c r="E155" s="147">
        <v>367612</v>
      </c>
      <c r="F155" s="147">
        <v>1827976</v>
      </c>
      <c r="G155" s="147">
        <v>1739</v>
      </c>
      <c r="H155" s="147">
        <v>1000060</v>
      </c>
      <c r="I155" s="147">
        <v>102690</v>
      </c>
      <c r="J155" s="147">
        <v>143291</v>
      </c>
      <c r="K155" s="171"/>
      <c r="L155" s="15"/>
      <c r="M155" s="101"/>
    </row>
    <row r="156" spans="1:14" ht="13.15" customHeight="1" x14ac:dyDescent="0.25">
      <c r="A156" s="36"/>
      <c r="B156" s="34"/>
      <c r="C156" s="22" t="s">
        <v>40</v>
      </c>
      <c r="D156" s="166">
        <f t="shared" si="11"/>
        <v>3489047</v>
      </c>
      <c r="E156" s="147">
        <v>353854</v>
      </c>
      <c r="F156" s="147">
        <v>1842161</v>
      </c>
      <c r="G156" s="147">
        <v>1738</v>
      </c>
      <c r="H156" s="147">
        <v>1045243</v>
      </c>
      <c r="I156" s="147">
        <v>98643</v>
      </c>
      <c r="J156" s="147">
        <v>147408</v>
      </c>
      <c r="K156" s="171"/>
      <c r="L156" s="15"/>
      <c r="M156" s="101"/>
    </row>
    <row r="157" spans="1:14" ht="13.15" customHeight="1" x14ac:dyDescent="0.25">
      <c r="A157" s="36"/>
      <c r="B157" s="22"/>
      <c r="C157" s="22" t="s">
        <v>41</v>
      </c>
      <c r="D157" s="166">
        <f t="shared" ref="D157:D165" si="12">SUM(E157:K157)</f>
        <v>3532510</v>
      </c>
      <c r="E157" s="147">
        <v>332561</v>
      </c>
      <c r="F157" s="147">
        <v>1865066</v>
      </c>
      <c r="G157" s="147">
        <v>1735</v>
      </c>
      <c r="H157" s="147">
        <v>1085838</v>
      </c>
      <c r="I157" s="147">
        <v>92678</v>
      </c>
      <c r="J157" s="147">
        <v>154632</v>
      </c>
      <c r="K157" s="171"/>
      <c r="L157" s="15"/>
      <c r="M157" s="101"/>
    </row>
    <row r="158" spans="1:14" ht="13.15" customHeight="1" x14ac:dyDescent="0.25">
      <c r="A158" s="36"/>
      <c r="B158" s="34"/>
      <c r="C158" s="22" t="s">
        <v>42</v>
      </c>
      <c r="D158" s="166">
        <f t="shared" si="12"/>
        <v>3560720</v>
      </c>
      <c r="E158" s="147">
        <v>315096</v>
      </c>
      <c r="F158" s="147">
        <v>1874171</v>
      </c>
      <c r="G158" s="147">
        <v>1727</v>
      </c>
      <c r="H158" s="147">
        <v>1129807</v>
      </c>
      <c r="I158" s="147">
        <v>87437</v>
      </c>
      <c r="J158" s="147">
        <v>152482</v>
      </c>
      <c r="K158" s="171"/>
      <c r="L158" s="15"/>
      <c r="M158" s="101"/>
    </row>
    <row r="159" spans="1:14" ht="13.15" customHeight="1" x14ac:dyDescent="0.25">
      <c r="A159" s="36"/>
      <c r="B159" s="34"/>
      <c r="C159" s="22" t="s">
        <v>43</v>
      </c>
      <c r="D159" s="166">
        <f t="shared" si="12"/>
        <v>3588261</v>
      </c>
      <c r="E159" s="147">
        <v>301319</v>
      </c>
      <c r="F159" s="147">
        <v>1871582</v>
      </c>
      <c r="G159" s="147">
        <v>1717</v>
      </c>
      <c r="H159" s="147">
        <v>1175720</v>
      </c>
      <c r="I159" s="147">
        <v>83318</v>
      </c>
      <c r="J159" s="147">
        <v>154605</v>
      </c>
      <c r="K159" s="171"/>
      <c r="L159" s="15"/>
      <c r="M159" s="101"/>
    </row>
    <row r="160" spans="1:14" ht="13.15" customHeight="1" x14ac:dyDescent="0.25">
      <c r="A160" s="36"/>
      <c r="B160" s="22"/>
      <c r="C160" s="22" t="s">
        <v>32</v>
      </c>
      <c r="D160" s="166">
        <f t="shared" si="12"/>
        <v>3621266</v>
      </c>
      <c r="E160" s="147">
        <v>288239</v>
      </c>
      <c r="F160" s="147">
        <v>1855965</v>
      </c>
      <c r="G160" s="147">
        <v>1363</v>
      </c>
      <c r="H160" s="147">
        <v>1236865</v>
      </c>
      <c r="I160" s="147">
        <v>79028</v>
      </c>
      <c r="J160" s="147">
        <v>159806</v>
      </c>
      <c r="K160" s="171"/>
      <c r="L160" s="15"/>
      <c r="M160" s="101"/>
    </row>
    <row r="161" spans="1:13" ht="13.15" customHeight="1" x14ac:dyDescent="0.25">
      <c r="A161" s="36"/>
      <c r="B161" s="34"/>
      <c r="C161" s="22" t="s">
        <v>33</v>
      </c>
      <c r="D161" s="166">
        <f t="shared" si="12"/>
        <v>3653873</v>
      </c>
      <c r="E161" s="147">
        <v>277653</v>
      </c>
      <c r="F161" s="147">
        <v>1841624</v>
      </c>
      <c r="G161" s="147">
        <v>1336</v>
      </c>
      <c r="H161" s="147">
        <v>1297469</v>
      </c>
      <c r="I161" s="147">
        <v>75196</v>
      </c>
      <c r="J161" s="147">
        <v>160595</v>
      </c>
      <c r="K161" s="171"/>
      <c r="L161" s="15"/>
      <c r="M161" s="101"/>
    </row>
    <row r="162" spans="1:13" ht="13.15" customHeight="1" x14ac:dyDescent="0.25">
      <c r="A162" s="36"/>
      <c r="B162" s="34"/>
      <c r="C162" s="22" t="s">
        <v>34</v>
      </c>
      <c r="D162" s="166">
        <f t="shared" si="12"/>
        <v>3701448</v>
      </c>
      <c r="E162" s="147">
        <v>267731</v>
      </c>
      <c r="F162" s="147">
        <v>1833131</v>
      </c>
      <c r="G162" s="147">
        <v>1324</v>
      </c>
      <c r="H162" s="147">
        <v>1364932</v>
      </c>
      <c r="I162" s="147">
        <v>72057</v>
      </c>
      <c r="J162" s="147">
        <v>162273</v>
      </c>
      <c r="K162" s="171"/>
      <c r="L162" s="15"/>
      <c r="M162" s="101"/>
    </row>
    <row r="163" spans="1:13" ht="13.15" customHeight="1" x14ac:dyDescent="0.25">
      <c r="A163" s="36"/>
      <c r="B163" s="22"/>
      <c r="C163" s="22" t="s">
        <v>35</v>
      </c>
      <c r="D163" s="166">
        <f t="shared" si="12"/>
        <v>3748396</v>
      </c>
      <c r="E163" s="147">
        <v>258945</v>
      </c>
      <c r="F163" s="147">
        <v>1821582</v>
      </c>
      <c r="G163" s="147">
        <v>1316</v>
      </c>
      <c r="H163" s="147">
        <v>1434856</v>
      </c>
      <c r="I163" s="147">
        <v>68098</v>
      </c>
      <c r="J163" s="147">
        <v>163599</v>
      </c>
      <c r="K163" s="171"/>
      <c r="L163" s="15"/>
      <c r="M163" s="101"/>
    </row>
    <row r="164" spans="1:13" ht="13.15" customHeight="1" x14ac:dyDescent="0.25">
      <c r="A164" s="36"/>
      <c r="B164" s="34"/>
      <c r="C164" s="22" t="s">
        <v>36</v>
      </c>
      <c r="D164" s="166">
        <f t="shared" si="12"/>
        <v>3780650</v>
      </c>
      <c r="E164" s="147">
        <v>248217</v>
      </c>
      <c r="F164" s="147">
        <v>1806489</v>
      </c>
      <c r="G164" s="147">
        <v>1285</v>
      </c>
      <c r="H164" s="147">
        <v>1497349</v>
      </c>
      <c r="I164" s="147">
        <v>64824</v>
      </c>
      <c r="J164" s="147">
        <v>162486</v>
      </c>
      <c r="K164" s="171"/>
      <c r="L164" s="15"/>
      <c r="M164" s="101"/>
    </row>
    <row r="165" spans="1:13" ht="13.15" customHeight="1" thickBot="1" x14ac:dyDescent="0.3">
      <c r="A165" s="36"/>
      <c r="B165" s="35"/>
      <c r="C165" s="27" t="s">
        <v>37</v>
      </c>
      <c r="D165" s="162">
        <f t="shared" si="12"/>
        <v>3802033</v>
      </c>
      <c r="E165" s="150">
        <v>240540</v>
      </c>
      <c r="F165" s="150">
        <v>1785647</v>
      </c>
      <c r="G165" s="150">
        <v>1251</v>
      </c>
      <c r="H165" s="150">
        <v>1553758</v>
      </c>
      <c r="I165" s="150">
        <v>61383</v>
      </c>
      <c r="J165" s="150">
        <v>159454</v>
      </c>
      <c r="K165" s="172"/>
      <c r="L165" s="15"/>
      <c r="M165" s="101"/>
    </row>
    <row r="166" spans="1:13" ht="13.15" customHeight="1" x14ac:dyDescent="0.25">
      <c r="A166" s="36"/>
      <c r="B166" s="21">
        <v>2021</v>
      </c>
      <c r="C166" s="21" t="s">
        <v>38</v>
      </c>
      <c r="D166" s="164">
        <f t="shared" ref="D166:D168" si="13">SUM(E166:K166)</f>
        <v>3825784</v>
      </c>
      <c r="E166" s="144">
        <v>232396</v>
      </c>
      <c r="F166" s="144">
        <v>1760288</v>
      </c>
      <c r="G166" s="144">
        <v>1251</v>
      </c>
      <c r="H166" s="144">
        <v>1611042</v>
      </c>
      <c r="I166" s="144">
        <v>62282</v>
      </c>
      <c r="J166" s="144">
        <v>158525</v>
      </c>
      <c r="K166" s="170"/>
      <c r="L166" s="15"/>
      <c r="M166" s="101"/>
    </row>
    <row r="167" spans="1:13" ht="13.15" customHeight="1" x14ac:dyDescent="0.25">
      <c r="A167" s="36"/>
      <c r="B167" s="34"/>
      <c r="C167" s="22" t="s">
        <v>39</v>
      </c>
      <c r="D167" s="166">
        <f t="shared" si="13"/>
        <v>3870939</v>
      </c>
      <c r="E167" s="147">
        <v>225293</v>
      </c>
      <c r="F167" s="147">
        <v>1754030</v>
      </c>
      <c r="G167" s="147">
        <v>1240</v>
      </c>
      <c r="H167" s="147">
        <v>1675783</v>
      </c>
      <c r="I167" s="147">
        <v>55632</v>
      </c>
      <c r="J167" s="147">
        <v>158961</v>
      </c>
      <c r="K167" s="171"/>
      <c r="L167" s="15"/>
      <c r="M167" s="101"/>
    </row>
    <row r="168" spans="1:13" ht="13.15" customHeight="1" x14ac:dyDescent="0.25">
      <c r="A168" s="36"/>
      <c r="B168" s="34"/>
      <c r="C168" s="22" t="s">
        <v>40</v>
      </c>
      <c r="D168" s="166">
        <f t="shared" si="13"/>
        <v>3937603</v>
      </c>
      <c r="E168" s="147">
        <v>216592</v>
      </c>
      <c r="F168" s="147">
        <v>1744650</v>
      </c>
      <c r="G168" s="147">
        <v>1231</v>
      </c>
      <c r="H168" s="147">
        <v>1759933</v>
      </c>
      <c r="I168" s="147">
        <v>52656</v>
      </c>
      <c r="J168" s="147">
        <v>162541</v>
      </c>
      <c r="K168" s="171"/>
      <c r="L168" s="15"/>
      <c r="M168" s="101"/>
    </row>
    <row r="169" spans="1:13" ht="13.15" customHeight="1" x14ac:dyDescent="0.25">
      <c r="A169" s="36"/>
      <c r="B169" s="22"/>
      <c r="C169" s="22" t="s">
        <v>41</v>
      </c>
      <c r="D169" s="166">
        <f t="shared" ref="D169:D180" si="14">SUM(E169:K169)</f>
        <v>4005642</v>
      </c>
      <c r="E169" s="147">
        <v>206702</v>
      </c>
      <c r="F169" s="147">
        <v>1731487</v>
      </c>
      <c r="G169" s="147">
        <v>1227</v>
      </c>
      <c r="H169" s="147">
        <v>1852748</v>
      </c>
      <c r="I169" s="147">
        <v>49375</v>
      </c>
      <c r="J169" s="147">
        <v>164103</v>
      </c>
      <c r="K169" s="171"/>
      <c r="L169" s="15"/>
      <c r="M169" s="101"/>
    </row>
    <row r="170" spans="1:13" ht="13.15" customHeight="1" x14ac:dyDescent="0.25">
      <c r="A170" s="36"/>
      <c r="B170" s="34"/>
      <c r="C170" s="22" t="s">
        <v>42</v>
      </c>
      <c r="D170" s="166">
        <f t="shared" si="14"/>
        <v>4049237</v>
      </c>
      <c r="E170" s="147">
        <v>198050</v>
      </c>
      <c r="F170" s="147">
        <v>1709849</v>
      </c>
      <c r="G170" s="147">
        <v>1213</v>
      </c>
      <c r="H170" s="147">
        <v>1931611</v>
      </c>
      <c r="I170" s="147">
        <v>46489</v>
      </c>
      <c r="J170" s="147">
        <v>162025</v>
      </c>
      <c r="K170" s="171"/>
      <c r="L170" s="15"/>
      <c r="M170" s="101"/>
    </row>
    <row r="171" spans="1:13" ht="13.15" customHeight="1" x14ac:dyDescent="0.25">
      <c r="A171" s="36"/>
      <c r="B171" s="34"/>
      <c r="C171" s="22" t="s">
        <v>43</v>
      </c>
      <c r="D171" s="166">
        <f t="shared" si="14"/>
        <v>4089600</v>
      </c>
      <c r="E171" s="147">
        <v>189754</v>
      </c>
      <c r="F171" s="147">
        <v>1690331</v>
      </c>
      <c r="G171" s="147">
        <v>1211</v>
      </c>
      <c r="H171" s="147">
        <v>2009772</v>
      </c>
      <c r="I171" s="147">
        <v>43836</v>
      </c>
      <c r="J171" s="147">
        <v>154696</v>
      </c>
      <c r="K171" s="171"/>
      <c r="L171" s="15"/>
      <c r="M171" s="101"/>
    </row>
    <row r="172" spans="1:13" ht="13.15" customHeight="1" x14ac:dyDescent="0.25">
      <c r="A172" s="36"/>
      <c r="B172" s="22"/>
      <c r="C172" s="22" t="s">
        <v>32</v>
      </c>
      <c r="D172" s="166">
        <f t="shared" si="14"/>
        <v>4124393</v>
      </c>
      <c r="E172" s="147">
        <v>181967</v>
      </c>
      <c r="F172" s="147">
        <v>1669751</v>
      </c>
      <c r="G172" s="147">
        <v>1208</v>
      </c>
      <c r="H172" s="147">
        <v>2082402</v>
      </c>
      <c r="I172" s="147">
        <v>41532</v>
      </c>
      <c r="J172" s="147">
        <v>147533</v>
      </c>
      <c r="K172" s="171"/>
      <c r="L172" s="15"/>
      <c r="M172" s="101"/>
    </row>
    <row r="173" spans="1:13" ht="13.15" customHeight="1" x14ac:dyDescent="0.25">
      <c r="A173" s="36"/>
      <c r="B173" s="34"/>
      <c r="C173" s="22" t="s">
        <v>33</v>
      </c>
      <c r="D173" s="166">
        <f t="shared" si="14"/>
        <v>4145814</v>
      </c>
      <c r="E173" s="147">
        <v>172883</v>
      </c>
      <c r="F173" s="147">
        <v>1655606</v>
      </c>
      <c r="G173" s="147">
        <v>1205</v>
      </c>
      <c r="H173" s="147">
        <v>2134790</v>
      </c>
      <c r="I173" s="147">
        <v>39420</v>
      </c>
      <c r="J173" s="147">
        <v>141910</v>
      </c>
      <c r="K173" s="171"/>
      <c r="L173" s="15"/>
      <c r="M173" s="101"/>
    </row>
    <row r="174" spans="1:13" ht="13.15" customHeight="1" x14ac:dyDescent="0.25">
      <c r="A174" s="36"/>
      <c r="B174" s="34"/>
      <c r="C174" s="22" t="s">
        <v>34</v>
      </c>
      <c r="D174" s="166">
        <f t="shared" si="14"/>
        <v>4198448</v>
      </c>
      <c r="E174" s="147">
        <v>164003</v>
      </c>
      <c r="F174" s="147">
        <v>1636433</v>
      </c>
      <c r="G174" s="147">
        <v>1196</v>
      </c>
      <c r="H174" s="147">
        <v>2222441</v>
      </c>
      <c r="I174" s="147">
        <v>37607</v>
      </c>
      <c r="J174" s="147">
        <v>136768</v>
      </c>
      <c r="K174" s="171"/>
      <c r="L174" s="15"/>
      <c r="M174" s="101"/>
    </row>
    <row r="175" spans="1:13" ht="13.15" customHeight="1" x14ac:dyDescent="0.25">
      <c r="A175" s="36"/>
      <c r="B175" s="22"/>
      <c r="C175" s="22" t="s">
        <v>35</v>
      </c>
      <c r="D175" s="166">
        <f t="shared" si="14"/>
        <v>4236061</v>
      </c>
      <c r="E175" s="147">
        <v>155737</v>
      </c>
      <c r="F175" s="147">
        <v>1621694</v>
      </c>
      <c r="G175" s="147">
        <v>1192</v>
      </c>
      <c r="H175" s="147">
        <v>2288334</v>
      </c>
      <c r="I175" s="147">
        <v>36104</v>
      </c>
      <c r="J175" s="147">
        <v>133000</v>
      </c>
      <c r="K175" s="171"/>
      <c r="L175" s="15"/>
      <c r="M175" s="101"/>
    </row>
    <row r="176" spans="1:13" ht="13.15" customHeight="1" x14ac:dyDescent="0.25">
      <c r="A176" s="36"/>
      <c r="B176" s="34"/>
      <c r="C176" s="22" t="s">
        <v>36</v>
      </c>
      <c r="D176" s="166">
        <f t="shared" si="14"/>
        <v>4255772</v>
      </c>
      <c r="E176" s="147">
        <v>146292</v>
      </c>
      <c r="F176" s="147">
        <v>1606045</v>
      </c>
      <c r="G176" s="147">
        <v>1187</v>
      </c>
      <c r="H176" s="147">
        <v>2346863</v>
      </c>
      <c r="I176" s="147">
        <v>34672</v>
      </c>
      <c r="J176" s="147">
        <v>120713</v>
      </c>
      <c r="K176" s="171"/>
      <c r="L176" s="15"/>
      <c r="M176" s="101"/>
    </row>
    <row r="177" spans="1:13" ht="13.15" customHeight="1" thickBot="1" x14ac:dyDescent="0.3">
      <c r="A177" s="36"/>
      <c r="B177" s="35"/>
      <c r="C177" s="27" t="s">
        <v>37</v>
      </c>
      <c r="D177" s="162">
        <f t="shared" si="14"/>
        <v>4287491</v>
      </c>
      <c r="E177" s="150">
        <v>139133</v>
      </c>
      <c r="F177" s="150">
        <v>1553197</v>
      </c>
      <c r="G177" s="150">
        <v>795</v>
      </c>
      <c r="H177" s="150">
        <v>2430254</v>
      </c>
      <c r="I177" s="150">
        <v>33390</v>
      </c>
      <c r="J177" s="150">
        <v>130722</v>
      </c>
      <c r="K177" s="172"/>
      <c r="L177" s="15"/>
      <c r="M177" s="101"/>
    </row>
    <row r="178" spans="1:13" ht="13.15" customHeight="1" x14ac:dyDescent="0.25">
      <c r="A178" s="36"/>
      <c r="B178" s="21">
        <v>2022</v>
      </c>
      <c r="C178" s="21" t="s">
        <v>38</v>
      </c>
      <c r="D178" s="164">
        <f t="shared" si="14"/>
        <v>4296164</v>
      </c>
      <c r="E178" s="144">
        <v>130606</v>
      </c>
      <c r="F178" s="144">
        <v>1527146</v>
      </c>
      <c r="G178" s="144">
        <v>1179</v>
      </c>
      <c r="H178" s="144">
        <v>2477146</v>
      </c>
      <c r="I178" s="144">
        <v>31579</v>
      </c>
      <c r="J178" s="144">
        <v>128508</v>
      </c>
      <c r="K178" s="170"/>
      <c r="L178" s="15"/>
      <c r="M178" s="101"/>
    </row>
    <row r="179" spans="1:13" ht="13.15" customHeight="1" x14ac:dyDescent="0.25">
      <c r="A179" s="36"/>
      <c r="B179" s="34"/>
      <c r="C179" s="22" t="s">
        <v>39</v>
      </c>
      <c r="D179" s="166">
        <f t="shared" si="14"/>
        <v>4287018</v>
      </c>
      <c r="E179" s="147">
        <v>121297</v>
      </c>
      <c r="F179" s="147">
        <v>1519606</v>
      </c>
      <c r="G179" s="147">
        <v>1177</v>
      </c>
      <c r="H179" s="147">
        <v>2489011</v>
      </c>
      <c r="I179" s="147">
        <v>29530</v>
      </c>
      <c r="J179" s="147">
        <v>126397</v>
      </c>
      <c r="K179" s="171"/>
      <c r="L179" s="15"/>
      <c r="M179" s="101"/>
    </row>
    <row r="180" spans="1:13" ht="13.15" customHeight="1" x14ac:dyDescent="0.25">
      <c r="A180" s="36"/>
      <c r="B180" s="34"/>
      <c r="C180" s="22" t="s">
        <v>40</v>
      </c>
      <c r="D180" s="166">
        <f t="shared" si="14"/>
        <v>4356296</v>
      </c>
      <c r="E180" s="147">
        <v>117014</v>
      </c>
      <c r="F180" s="147">
        <v>1524338</v>
      </c>
      <c r="G180" s="147">
        <v>1172</v>
      </c>
      <c r="H180" s="147">
        <v>2556733</v>
      </c>
      <c r="I180" s="147">
        <v>28661</v>
      </c>
      <c r="J180" s="147">
        <v>128378</v>
      </c>
      <c r="K180" s="171"/>
      <c r="L180" s="15"/>
      <c r="M180" s="101"/>
    </row>
    <row r="181" spans="1:13" ht="13.15" customHeight="1" x14ac:dyDescent="0.25">
      <c r="A181" s="36"/>
      <c r="B181" s="22"/>
      <c r="C181" s="22" t="s">
        <v>41</v>
      </c>
      <c r="D181" s="166">
        <f t="shared" ref="D181:D191" si="15">SUM(E181:K181)</f>
        <v>4371861</v>
      </c>
      <c r="E181" s="147">
        <v>110223</v>
      </c>
      <c r="F181" s="147">
        <v>1498406</v>
      </c>
      <c r="G181" s="147">
        <v>1136</v>
      </c>
      <c r="H181" s="147">
        <v>2608456</v>
      </c>
      <c r="I181" s="147">
        <v>27849</v>
      </c>
      <c r="J181" s="147">
        <v>125791</v>
      </c>
      <c r="K181" s="171"/>
      <c r="L181" s="15"/>
      <c r="M181" s="101"/>
    </row>
    <row r="182" spans="1:13" ht="13.15" customHeight="1" x14ac:dyDescent="0.25">
      <c r="A182" s="36"/>
      <c r="B182" s="22"/>
      <c r="C182" s="22" t="s">
        <v>42</v>
      </c>
      <c r="D182" s="166">
        <f t="shared" si="15"/>
        <v>4381149</v>
      </c>
      <c r="E182" s="147">
        <v>103632</v>
      </c>
      <c r="F182" s="147">
        <v>1482240</v>
      </c>
      <c r="G182" s="147">
        <v>1135</v>
      </c>
      <c r="H182" s="147">
        <v>2644460</v>
      </c>
      <c r="I182" s="147">
        <v>26748</v>
      </c>
      <c r="J182" s="147">
        <v>122934</v>
      </c>
      <c r="K182" s="171"/>
      <c r="L182" s="15"/>
      <c r="M182" s="101"/>
    </row>
    <row r="183" spans="1:13" ht="13.15" customHeight="1" x14ac:dyDescent="0.25">
      <c r="A183" s="36"/>
      <c r="B183" s="34"/>
      <c r="C183" s="22" t="s">
        <v>43</v>
      </c>
      <c r="D183" s="166">
        <f t="shared" si="15"/>
        <v>4422625</v>
      </c>
      <c r="E183" s="147">
        <v>97730</v>
      </c>
      <c r="F183" s="147">
        <v>1466792</v>
      </c>
      <c r="G183" s="147">
        <v>1133</v>
      </c>
      <c r="H183" s="147">
        <v>2710101</v>
      </c>
      <c r="I183" s="147">
        <v>25898</v>
      </c>
      <c r="J183" s="147">
        <v>120971</v>
      </c>
      <c r="K183" s="171"/>
      <c r="L183" s="15"/>
      <c r="M183" s="101"/>
    </row>
    <row r="184" spans="1:13" ht="13.15" customHeight="1" x14ac:dyDescent="0.25">
      <c r="A184" s="36"/>
      <c r="B184" s="22"/>
      <c r="C184" s="22" t="s">
        <v>32</v>
      </c>
      <c r="D184" s="166">
        <f t="shared" si="15"/>
        <v>4447097</v>
      </c>
      <c r="E184" s="147">
        <v>92038</v>
      </c>
      <c r="F184" s="147">
        <v>1456596</v>
      </c>
      <c r="G184" s="147">
        <v>1130</v>
      </c>
      <c r="H184" s="147">
        <v>2753094</v>
      </c>
      <c r="I184" s="147">
        <v>25372</v>
      </c>
      <c r="J184" s="147">
        <v>118867</v>
      </c>
      <c r="K184" s="171"/>
      <c r="L184" s="15"/>
      <c r="M184" s="101"/>
    </row>
    <row r="185" spans="1:13" ht="13.15" customHeight="1" x14ac:dyDescent="0.25">
      <c r="A185" s="36"/>
      <c r="B185" s="34"/>
      <c r="C185" s="22" t="s">
        <v>33</v>
      </c>
      <c r="D185" s="166">
        <f t="shared" si="15"/>
        <v>4475886</v>
      </c>
      <c r="E185" s="147">
        <v>87495</v>
      </c>
      <c r="F185" s="147">
        <v>1437872</v>
      </c>
      <c r="G185" s="147">
        <v>1126</v>
      </c>
      <c r="H185" s="147">
        <v>2802056</v>
      </c>
      <c r="I185" s="147">
        <v>24496</v>
      </c>
      <c r="J185" s="147">
        <v>122841</v>
      </c>
      <c r="K185" s="171"/>
      <c r="L185" s="15"/>
      <c r="M185" s="101"/>
    </row>
    <row r="186" spans="1:13" ht="13.15" customHeight="1" x14ac:dyDescent="0.25">
      <c r="A186" s="36"/>
      <c r="B186" s="34"/>
      <c r="C186" s="22" t="s">
        <v>34</v>
      </c>
      <c r="D186" s="166">
        <f t="shared" si="15"/>
        <v>4481174</v>
      </c>
      <c r="E186" s="147">
        <v>83349</v>
      </c>
      <c r="F186" s="147">
        <v>1421620</v>
      </c>
      <c r="G186" s="147">
        <v>1122</v>
      </c>
      <c r="H186" s="147">
        <v>2835451</v>
      </c>
      <c r="I186" s="147">
        <v>23852</v>
      </c>
      <c r="J186" s="147">
        <v>115780</v>
      </c>
      <c r="K186" s="171"/>
      <c r="L186" s="15"/>
      <c r="M186" s="101"/>
    </row>
    <row r="187" spans="1:13" ht="13.15" customHeight="1" x14ac:dyDescent="0.25">
      <c r="A187" s="36"/>
      <c r="B187" s="22"/>
      <c r="C187" s="22" t="s">
        <v>35</v>
      </c>
      <c r="D187" s="166">
        <f t="shared" si="15"/>
        <v>4503877</v>
      </c>
      <c r="E187" s="147">
        <v>79292</v>
      </c>
      <c r="F187" s="147">
        <v>1407563</v>
      </c>
      <c r="G187" s="147">
        <v>1122</v>
      </c>
      <c r="H187" s="147">
        <v>2878795</v>
      </c>
      <c r="I187" s="147">
        <v>23089</v>
      </c>
      <c r="J187" s="147">
        <v>114016</v>
      </c>
      <c r="K187" s="171"/>
      <c r="L187" s="15"/>
      <c r="M187" s="101"/>
    </row>
    <row r="188" spans="1:13" ht="13.15" customHeight="1" x14ac:dyDescent="0.25">
      <c r="A188" s="36"/>
      <c r="B188" s="34"/>
      <c r="C188" s="22" t="s">
        <v>36</v>
      </c>
      <c r="D188" s="166">
        <f t="shared" si="15"/>
        <v>4524032</v>
      </c>
      <c r="E188" s="147">
        <v>77738</v>
      </c>
      <c r="F188" s="147">
        <v>1389828</v>
      </c>
      <c r="G188" s="147">
        <v>1119</v>
      </c>
      <c r="H188" s="147">
        <v>2921305</v>
      </c>
      <c r="I188" s="147">
        <v>20317</v>
      </c>
      <c r="J188" s="147">
        <v>113725</v>
      </c>
      <c r="K188" s="171"/>
      <c r="L188" s="15"/>
      <c r="M188" s="101"/>
    </row>
    <row r="189" spans="1:13" ht="13.15" customHeight="1" thickBot="1" x14ac:dyDescent="0.3">
      <c r="A189" s="36"/>
      <c r="B189" s="35"/>
      <c r="C189" s="27" t="s">
        <v>37</v>
      </c>
      <c r="D189" s="162">
        <f t="shared" si="15"/>
        <v>4460212</v>
      </c>
      <c r="E189" s="150">
        <v>66812</v>
      </c>
      <c r="F189" s="150">
        <v>1308282</v>
      </c>
      <c r="G189" s="150">
        <v>1111</v>
      </c>
      <c r="H189" s="150">
        <v>2952947</v>
      </c>
      <c r="I189" s="150">
        <v>20089</v>
      </c>
      <c r="J189" s="150">
        <v>110971</v>
      </c>
      <c r="K189" s="172"/>
      <c r="L189" s="15"/>
      <c r="M189" s="101"/>
    </row>
    <row r="190" spans="1:13" ht="13.15" customHeight="1" x14ac:dyDescent="0.25">
      <c r="A190" s="36"/>
      <c r="B190" s="21">
        <v>2023</v>
      </c>
      <c r="C190" s="21" t="s">
        <v>38</v>
      </c>
      <c r="D190" s="164">
        <f t="shared" si="15"/>
        <v>4427977</v>
      </c>
      <c r="E190" s="144">
        <v>65183</v>
      </c>
      <c r="F190" s="144">
        <v>1258090</v>
      </c>
      <c r="G190" s="144">
        <v>1110</v>
      </c>
      <c r="H190" s="144">
        <v>2975515</v>
      </c>
      <c r="I190" s="144">
        <v>19997</v>
      </c>
      <c r="J190" s="144">
        <v>108082</v>
      </c>
      <c r="K190" s="170"/>
      <c r="L190" s="15"/>
      <c r="M190" s="101"/>
    </row>
    <row r="191" spans="1:13" ht="13.15" customHeight="1" x14ac:dyDescent="0.25">
      <c r="A191" s="36"/>
      <c r="B191" s="34"/>
      <c r="C191" s="22" t="s">
        <v>39</v>
      </c>
      <c r="D191" s="166">
        <f t="shared" si="15"/>
        <v>4427833</v>
      </c>
      <c r="E191" s="147">
        <v>65047</v>
      </c>
      <c r="F191" s="147">
        <v>1241643</v>
      </c>
      <c r="G191" s="147">
        <v>1105</v>
      </c>
      <c r="H191" s="147">
        <v>2992293</v>
      </c>
      <c r="I191" s="147">
        <v>20101</v>
      </c>
      <c r="J191" s="147">
        <v>107644</v>
      </c>
      <c r="K191" s="171"/>
      <c r="L191" s="15"/>
      <c r="M191" s="101"/>
    </row>
    <row r="192" spans="1:13" ht="13.15" customHeight="1" x14ac:dyDescent="0.25">
      <c r="A192" s="36"/>
      <c r="B192" s="22"/>
      <c r="C192" s="22" t="s">
        <v>40</v>
      </c>
      <c r="D192" s="166">
        <f t="shared" ref="D192:D202" si="16">SUM(E192:K192)</f>
        <v>4473646</v>
      </c>
      <c r="E192" s="147">
        <v>69380</v>
      </c>
      <c r="F192" s="147">
        <v>1233628</v>
      </c>
      <c r="G192" s="147">
        <v>1101</v>
      </c>
      <c r="H192" s="147">
        <v>3044463</v>
      </c>
      <c r="I192" s="147">
        <v>16583</v>
      </c>
      <c r="J192" s="147">
        <v>108491</v>
      </c>
      <c r="K192" s="171"/>
      <c r="L192" s="15"/>
      <c r="M192" s="101"/>
    </row>
    <row r="193" spans="1:13" ht="13.15" customHeight="1" x14ac:dyDescent="0.25">
      <c r="A193" s="36"/>
      <c r="B193" s="22"/>
      <c r="C193" s="22" t="s">
        <v>41</v>
      </c>
      <c r="D193" s="166">
        <f t="shared" si="16"/>
        <v>4472943</v>
      </c>
      <c r="E193" s="147">
        <v>64053</v>
      </c>
      <c r="F193" s="147">
        <v>1224461</v>
      </c>
      <c r="G193" s="147">
        <v>1099</v>
      </c>
      <c r="H193" s="147">
        <v>3059258</v>
      </c>
      <c r="I193" s="147">
        <v>16607</v>
      </c>
      <c r="J193" s="147">
        <v>107465</v>
      </c>
      <c r="K193" s="171"/>
      <c r="L193" s="15"/>
      <c r="M193" s="101"/>
    </row>
    <row r="194" spans="1:13" ht="13.15" customHeight="1" x14ac:dyDescent="0.25">
      <c r="A194" s="36"/>
      <c r="B194" s="22"/>
      <c r="C194" s="22" t="s">
        <v>42</v>
      </c>
      <c r="D194" s="166">
        <f t="shared" si="16"/>
        <v>4462838</v>
      </c>
      <c r="E194" s="147">
        <v>61692</v>
      </c>
      <c r="F194" s="147">
        <v>1209465</v>
      </c>
      <c r="G194" s="147">
        <v>1098</v>
      </c>
      <c r="H194" s="147">
        <v>3064507</v>
      </c>
      <c r="I194" s="147">
        <v>16709</v>
      </c>
      <c r="J194" s="147">
        <v>109367</v>
      </c>
      <c r="K194" s="171"/>
      <c r="L194" s="15"/>
      <c r="M194" s="101"/>
    </row>
    <row r="195" spans="1:13" ht="13.15" customHeight="1" x14ac:dyDescent="0.25">
      <c r="A195" s="36"/>
      <c r="B195" s="22"/>
      <c r="C195" s="22" t="s">
        <v>43</v>
      </c>
      <c r="D195" s="166">
        <f t="shared" si="16"/>
        <v>4459842</v>
      </c>
      <c r="E195" s="147">
        <v>58657</v>
      </c>
      <c r="F195" s="147">
        <v>1203115</v>
      </c>
      <c r="G195" s="147">
        <v>1098</v>
      </c>
      <c r="H195" s="147">
        <v>3071280</v>
      </c>
      <c r="I195" s="147">
        <v>16745</v>
      </c>
      <c r="J195" s="147">
        <v>108947</v>
      </c>
      <c r="K195" s="171"/>
      <c r="L195" s="15"/>
      <c r="M195" s="101"/>
    </row>
    <row r="196" spans="1:13" ht="13.15" customHeight="1" x14ac:dyDescent="0.25">
      <c r="A196" s="36"/>
      <c r="B196" s="22"/>
      <c r="C196" s="22" t="s">
        <v>32</v>
      </c>
      <c r="D196" s="166">
        <f t="shared" si="16"/>
        <v>4461831</v>
      </c>
      <c r="E196" s="147">
        <v>55689</v>
      </c>
      <c r="F196" s="147">
        <v>1199589</v>
      </c>
      <c r="G196" s="147">
        <v>1094</v>
      </c>
      <c r="H196" s="147">
        <v>3079373</v>
      </c>
      <c r="I196" s="147">
        <v>16722</v>
      </c>
      <c r="J196" s="147">
        <v>109364</v>
      </c>
      <c r="K196" s="171"/>
      <c r="L196" s="15"/>
      <c r="M196" s="101"/>
    </row>
    <row r="197" spans="1:13" ht="13.15" customHeight="1" x14ac:dyDescent="0.25">
      <c r="A197" s="36"/>
      <c r="B197" s="34"/>
      <c r="C197" s="22" t="s">
        <v>33</v>
      </c>
      <c r="D197" s="166">
        <f t="shared" si="16"/>
        <v>4503701</v>
      </c>
      <c r="E197" s="147">
        <v>52288</v>
      </c>
      <c r="F197" s="147">
        <v>1220081</v>
      </c>
      <c r="G197" s="147">
        <v>1092</v>
      </c>
      <c r="H197" s="147">
        <v>3105273</v>
      </c>
      <c r="I197" s="147">
        <v>16280</v>
      </c>
      <c r="J197" s="147">
        <v>108687</v>
      </c>
      <c r="K197" s="171"/>
      <c r="L197" s="15"/>
      <c r="M197" s="101"/>
    </row>
    <row r="198" spans="1:13" ht="13.15" customHeight="1" x14ac:dyDescent="0.25">
      <c r="A198" s="36"/>
      <c r="B198" s="22"/>
      <c r="C198" s="22" t="s">
        <v>34</v>
      </c>
      <c r="D198" s="166">
        <f t="shared" si="16"/>
        <v>4507269</v>
      </c>
      <c r="E198" s="147">
        <v>49753</v>
      </c>
      <c r="F198" s="147">
        <v>1219257</v>
      </c>
      <c r="G198" s="147">
        <v>1090</v>
      </c>
      <c r="H198" s="147">
        <v>3111784</v>
      </c>
      <c r="I198" s="147">
        <v>16760</v>
      </c>
      <c r="J198" s="147">
        <v>108625</v>
      </c>
      <c r="K198" s="171"/>
      <c r="L198" s="15"/>
      <c r="M198" s="101"/>
    </row>
    <row r="199" spans="1:13" ht="13.15" customHeight="1" x14ac:dyDescent="0.25">
      <c r="A199" s="36"/>
      <c r="B199" s="22"/>
      <c r="C199" s="22" t="s">
        <v>35</v>
      </c>
      <c r="D199" s="166">
        <f t="shared" si="16"/>
        <v>4520961</v>
      </c>
      <c r="E199" s="147">
        <v>46488</v>
      </c>
      <c r="F199" s="147">
        <v>1221022</v>
      </c>
      <c r="G199" s="147">
        <v>1085</v>
      </c>
      <c r="H199" s="147">
        <v>3126642</v>
      </c>
      <c r="I199" s="147">
        <v>16776</v>
      </c>
      <c r="J199" s="147">
        <v>108948</v>
      </c>
      <c r="K199" s="171"/>
      <c r="L199" s="15"/>
      <c r="M199" s="101"/>
    </row>
    <row r="200" spans="1:13" ht="13.15" customHeight="1" x14ac:dyDescent="0.25">
      <c r="A200" s="36"/>
      <c r="B200" s="22"/>
      <c r="C200" s="22" t="s">
        <v>36</v>
      </c>
      <c r="D200" s="166">
        <f t="shared" si="16"/>
        <v>4523527</v>
      </c>
      <c r="E200" s="147">
        <v>41732</v>
      </c>
      <c r="F200" s="147">
        <v>1218276</v>
      </c>
      <c r="G200" s="147">
        <v>1084</v>
      </c>
      <c r="H200" s="147">
        <v>3135588</v>
      </c>
      <c r="I200" s="147">
        <v>17932</v>
      </c>
      <c r="J200" s="147">
        <v>108915</v>
      </c>
      <c r="K200" s="171"/>
      <c r="L200" s="15"/>
      <c r="M200" s="101"/>
    </row>
    <row r="201" spans="1:13" ht="13.15" customHeight="1" thickBot="1" x14ac:dyDescent="0.3">
      <c r="A201" s="36"/>
      <c r="B201" s="27"/>
      <c r="C201" s="27" t="s">
        <v>37</v>
      </c>
      <c r="D201" s="162">
        <f t="shared" si="16"/>
        <v>4524579</v>
      </c>
      <c r="E201" s="150">
        <v>38251</v>
      </c>
      <c r="F201" s="150">
        <v>1216916</v>
      </c>
      <c r="G201" s="150">
        <v>1082</v>
      </c>
      <c r="H201" s="150">
        <v>3139674</v>
      </c>
      <c r="I201" s="150">
        <v>17979</v>
      </c>
      <c r="J201" s="150">
        <v>110677</v>
      </c>
      <c r="K201" s="172"/>
      <c r="L201" s="15"/>
      <c r="M201" s="101"/>
    </row>
    <row r="202" spans="1:13" ht="13.15" customHeight="1" x14ac:dyDescent="0.25">
      <c r="A202" s="36"/>
      <c r="B202" s="21">
        <v>2024</v>
      </c>
      <c r="C202" s="21" t="s">
        <v>38</v>
      </c>
      <c r="D202" s="164">
        <f t="shared" si="16"/>
        <v>4528321</v>
      </c>
      <c r="E202" s="144">
        <v>34768</v>
      </c>
      <c r="F202" s="144">
        <v>1216145</v>
      </c>
      <c r="G202" s="144">
        <v>1051</v>
      </c>
      <c r="H202" s="144">
        <v>3146095</v>
      </c>
      <c r="I202" s="144">
        <v>17892</v>
      </c>
      <c r="J202" s="144">
        <v>112370</v>
      </c>
      <c r="K202" s="170"/>
      <c r="L202" s="15"/>
      <c r="M202" s="101"/>
    </row>
    <row r="203" spans="1:13" ht="13.15" customHeight="1" x14ac:dyDescent="0.25">
      <c r="A203" s="36"/>
      <c r="B203" s="22"/>
      <c r="C203" s="22" t="s">
        <v>39</v>
      </c>
      <c r="D203" s="166">
        <f t="shared" ref="D203:D214" si="17">SUM(E203:K203)</f>
        <v>4522722</v>
      </c>
      <c r="E203" s="147">
        <v>32523</v>
      </c>
      <c r="F203" s="147">
        <v>1212284</v>
      </c>
      <c r="G203" s="147">
        <v>957</v>
      </c>
      <c r="H203" s="147">
        <v>3145329</v>
      </c>
      <c r="I203" s="147">
        <v>17889</v>
      </c>
      <c r="J203" s="147">
        <v>113740</v>
      </c>
      <c r="K203" s="171"/>
      <c r="L203" s="15"/>
      <c r="M203" s="101"/>
    </row>
    <row r="204" spans="1:13" ht="13.15" customHeight="1" x14ac:dyDescent="0.25">
      <c r="A204" s="36"/>
      <c r="B204" s="22"/>
      <c r="C204" s="22" t="s">
        <v>40</v>
      </c>
      <c r="D204" s="166">
        <f t="shared" si="17"/>
        <v>4548059</v>
      </c>
      <c r="E204" s="147">
        <v>31101</v>
      </c>
      <c r="F204" s="147">
        <v>1212465</v>
      </c>
      <c r="G204" s="147">
        <v>1049</v>
      </c>
      <c r="H204" s="147">
        <v>3169715</v>
      </c>
      <c r="I204" s="147">
        <v>17846</v>
      </c>
      <c r="J204" s="147">
        <v>115883</v>
      </c>
      <c r="K204" s="171"/>
      <c r="L204" s="15"/>
      <c r="M204" s="101"/>
    </row>
    <row r="205" spans="1:13" ht="13.15" customHeight="1" x14ac:dyDescent="0.25">
      <c r="A205" s="36"/>
      <c r="B205" s="22"/>
      <c r="C205" s="22" t="s">
        <v>41</v>
      </c>
      <c r="D205" s="166">
        <f t="shared" si="17"/>
        <v>4577737</v>
      </c>
      <c r="E205" s="147">
        <v>29958</v>
      </c>
      <c r="F205" s="147">
        <v>1215356</v>
      </c>
      <c r="G205" s="147">
        <v>1047</v>
      </c>
      <c r="H205" s="147">
        <v>3197589</v>
      </c>
      <c r="I205" s="147">
        <v>17837</v>
      </c>
      <c r="J205" s="147">
        <v>115950</v>
      </c>
      <c r="K205" s="171"/>
      <c r="L205" s="15"/>
      <c r="M205" s="101"/>
    </row>
    <row r="206" spans="1:13" ht="13.15" customHeight="1" x14ac:dyDescent="0.25">
      <c r="A206" s="36"/>
      <c r="B206" s="22"/>
      <c r="C206" s="22" t="s">
        <v>42</v>
      </c>
      <c r="D206" s="166">
        <f t="shared" si="17"/>
        <v>4596289</v>
      </c>
      <c r="E206" s="147">
        <v>28598</v>
      </c>
      <c r="F206" s="147">
        <v>1216103</v>
      </c>
      <c r="G206" s="147">
        <v>1045</v>
      </c>
      <c r="H206" s="147">
        <v>3216580</v>
      </c>
      <c r="I206" s="147">
        <v>17813</v>
      </c>
      <c r="J206" s="147">
        <v>116150</v>
      </c>
      <c r="K206" s="171"/>
      <c r="L206" s="15"/>
      <c r="M206" s="101"/>
    </row>
    <row r="207" spans="1:13" ht="13.15" customHeight="1" x14ac:dyDescent="0.25">
      <c r="A207" s="36"/>
      <c r="B207" s="22"/>
      <c r="C207" s="22" t="s">
        <v>43</v>
      </c>
      <c r="D207" s="166">
        <f t="shared" si="17"/>
        <v>4610840</v>
      </c>
      <c r="E207" s="147">
        <v>28048</v>
      </c>
      <c r="F207" s="147">
        <v>1215142</v>
      </c>
      <c r="G207" s="147">
        <v>1039</v>
      </c>
      <c r="H207" s="147">
        <v>3231350</v>
      </c>
      <c r="I207" s="147">
        <v>17785</v>
      </c>
      <c r="J207" s="147">
        <v>117476</v>
      </c>
      <c r="K207" s="171"/>
      <c r="L207" s="15"/>
      <c r="M207" s="101"/>
    </row>
    <row r="208" spans="1:13" ht="13.15" customHeight="1" x14ac:dyDescent="0.25">
      <c r="A208" s="36"/>
      <c r="B208" s="22"/>
      <c r="C208" s="22" t="s">
        <v>32</v>
      </c>
      <c r="D208" s="166">
        <f t="shared" si="17"/>
        <v>4620060</v>
      </c>
      <c r="E208" s="147">
        <v>27287</v>
      </c>
      <c r="F208" s="147">
        <v>1204220</v>
      </c>
      <c r="G208" s="147">
        <v>1036</v>
      </c>
      <c r="H208" s="147">
        <v>3251765</v>
      </c>
      <c r="I208" s="147">
        <v>18653</v>
      </c>
      <c r="J208" s="147">
        <v>117099</v>
      </c>
      <c r="K208" s="171"/>
      <c r="L208" s="15"/>
      <c r="M208" s="101"/>
    </row>
    <row r="209" spans="1:13" ht="13.15" customHeight="1" x14ac:dyDescent="0.25">
      <c r="A209" s="36"/>
      <c r="B209" s="22"/>
      <c r="C209" s="22" t="s">
        <v>33</v>
      </c>
      <c r="D209" s="166">
        <f t="shared" si="17"/>
        <v>4645779</v>
      </c>
      <c r="E209" s="147">
        <v>26515</v>
      </c>
      <c r="F209" s="147">
        <v>1197403</v>
      </c>
      <c r="G209" s="147">
        <v>1036</v>
      </c>
      <c r="H209" s="147">
        <v>3282642</v>
      </c>
      <c r="I209" s="147">
        <v>17985</v>
      </c>
      <c r="J209" s="147">
        <v>120198</v>
      </c>
      <c r="K209" s="171"/>
      <c r="L209" s="15"/>
      <c r="M209" s="101"/>
    </row>
    <row r="210" spans="1:13" ht="13.15" customHeight="1" x14ac:dyDescent="0.25">
      <c r="A210" s="36"/>
      <c r="B210" s="22"/>
      <c r="C210" s="22" t="s">
        <v>34</v>
      </c>
      <c r="D210" s="166">
        <f t="shared" si="17"/>
        <v>4650991</v>
      </c>
      <c r="E210" s="147">
        <v>25596</v>
      </c>
      <c r="F210" s="147">
        <v>1185070</v>
      </c>
      <c r="G210" s="147">
        <v>609</v>
      </c>
      <c r="H210" s="147">
        <v>3299901</v>
      </c>
      <c r="I210" s="147">
        <v>17758</v>
      </c>
      <c r="J210" s="147">
        <v>122057</v>
      </c>
      <c r="K210" s="171"/>
      <c r="L210" s="15"/>
      <c r="M210" s="101"/>
    </row>
    <row r="211" spans="1:13" ht="13.15" customHeight="1" x14ac:dyDescent="0.25">
      <c r="A211" s="36"/>
      <c r="B211" s="22"/>
      <c r="C211" s="22" t="s">
        <v>35</v>
      </c>
      <c r="D211" s="166">
        <f t="shared" si="17"/>
        <v>4666122</v>
      </c>
      <c r="E211" s="147">
        <v>15488</v>
      </c>
      <c r="F211" s="147">
        <v>1176118</v>
      </c>
      <c r="G211" s="147">
        <v>237</v>
      </c>
      <c r="H211" s="147">
        <v>3346045</v>
      </c>
      <c r="I211" s="147">
        <v>5902</v>
      </c>
      <c r="J211" s="147">
        <v>122332</v>
      </c>
      <c r="K211" s="171"/>
      <c r="L211" s="15"/>
      <c r="M211" s="101"/>
    </row>
    <row r="212" spans="1:13" ht="13.15" customHeight="1" x14ac:dyDescent="0.25">
      <c r="A212" s="36"/>
      <c r="B212" s="22"/>
      <c r="C212" s="22" t="s">
        <v>36</v>
      </c>
      <c r="D212" s="166">
        <f t="shared" si="17"/>
        <v>4664951</v>
      </c>
      <c r="E212" s="147">
        <v>14773</v>
      </c>
      <c r="F212" s="147">
        <v>1155906</v>
      </c>
      <c r="G212" s="147">
        <v>238</v>
      </c>
      <c r="H212" s="147">
        <v>3365260</v>
      </c>
      <c r="I212" s="147">
        <v>5980</v>
      </c>
      <c r="J212" s="147">
        <v>122794</v>
      </c>
      <c r="K212" s="171"/>
      <c r="L212" s="15"/>
      <c r="M212" s="101"/>
    </row>
    <row r="213" spans="1:13" ht="13.15" customHeight="1" thickBot="1" x14ac:dyDescent="0.3">
      <c r="A213" s="36"/>
      <c r="B213" s="27"/>
      <c r="C213" s="27" t="s">
        <v>37</v>
      </c>
      <c r="D213" s="162">
        <f t="shared" si="17"/>
        <v>4690891</v>
      </c>
      <c r="E213" s="150">
        <v>14189</v>
      </c>
      <c r="F213" s="150">
        <v>1149853</v>
      </c>
      <c r="G213" s="150">
        <v>238</v>
      </c>
      <c r="H213" s="150">
        <v>3398012</v>
      </c>
      <c r="I213" s="150">
        <v>5845</v>
      </c>
      <c r="J213" s="150">
        <v>122754</v>
      </c>
      <c r="K213" s="172"/>
      <c r="L213" s="15"/>
      <c r="M213" s="101"/>
    </row>
    <row r="214" spans="1:13" ht="13.15" customHeight="1" x14ac:dyDescent="0.25">
      <c r="A214" s="36"/>
      <c r="B214" s="21">
        <v>2025</v>
      </c>
      <c r="C214" s="21" t="s">
        <v>38</v>
      </c>
      <c r="D214" s="164">
        <f t="shared" si="17"/>
        <v>4675968</v>
      </c>
      <c r="E214" s="144">
        <v>13265</v>
      </c>
      <c r="F214" s="144">
        <v>1128413</v>
      </c>
      <c r="G214" s="144">
        <v>240</v>
      </c>
      <c r="H214" s="144">
        <v>3402729</v>
      </c>
      <c r="I214" s="144">
        <v>5812</v>
      </c>
      <c r="J214" s="144">
        <v>125509</v>
      </c>
      <c r="K214" s="170"/>
      <c r="L214" s="15"/>
      <c r="M214" s="101"/>
    </row>
    <row r="215" spans="1:13" ht="13.15" customHeight="1" x14ac:dyDescent="0.25">
      <c r="A215" s="36"/>
      <c r="B215" s="22"/>
      <c r="C215" s="22" t="s">
        <v>39</v>
      </c>
      <c r="D215" s="166">
        <f t="shared" ref="D215:D222" si="18">SUM(E215:K215)</f>
        <v>4710455</v>
      </c>
      <c r="E215" s="147">
        <v>12536</v>
      </c>
      <c r="F215" s="147">
        <v>1127658</v>
      </c>
      <c r="G215" s="147">
        <v>241</v>
      </c>
      <c r="H215" s="147">
        <v>3436259</v>
      </c>
      <c r="I215" s="147">
        <v>5855</v>
      </c>
      <c r="J215" s="147">
        <v>127906</v>
      </c>
      <c r="K215" s="171"/>
      <c r="L215" s="15"/>
      <c r="M215" s="101"/>
    </row>
    <row r="216" spans="1:13" ht="13.15" customHeight="1" x14ac:dyDescent="0.25">
      <c r="A216" s="36"/>
      <c r="B216" s="22"/>
      <c r="C216" s="22" t="s">
        <v>40</v>
      </c>
      <c r="D216" s="166">
        <f t="shared" si="18"/>
        <v>4721217</v>
      </c>
      <c r="E216" s="147">
        <v>12256</v>
      </c>
      <c r="F216" s="147">
        <v>1103585</v>
      </c>
      <c r="G216" s="147">
        <v>239</v>
      </c>
      <c r="H216" s="147">
        <v>3468227</v>
      </c>
      <c r="I216" s="147">
        <v>5828</v>
      </c>
      <c r="J216" s="147">
        <v>131082</v>
      </c>
      <c r="K216" s="171"/>
      <c r="L216" s="15"/>
      <c r="M216" s="101"/>
    </row>
    <row r="217" spans="1:13" ht="13.15" customHeight="1" x14ac:dyDescent="0.25">
      <c r="A217" s="36"/>
      <c r="B217" s="22"/>
      <c r="C217" s="22" t="s">
        <v>41</v>
      </c>
      <c r="D217" s="166">
        <f t="shared" si="18"/>
        <v>4731649</v>
      </c>
      <c r="E217" s="147">
        <v>12039</v>
      </c>
      <c r="F217" s="147">
        <v>1085217</v>
      </c>
      <c r="G217" s="147">
        <v>238</v>
      </c>
      <c r="H217" s="147">
        <v>3494310</v>
      </c>
      <c r="I217" s="147">
        <v>5812</v>
      </c>
      <c r="J217" s="147">
        <v>134033</v>
      </c>
      <c r="K217" s="171"/>
      <c r="L217" s="15"/>
      <c r="M217" s="101"/>
    </row>
    <row r="218" spans="1:13" ht="13.15" customHeight="1" x14ac:dyDescent="0.25">
      <c r="A218" s="36"/>
      <c r="B218" s="22"/>
      <c r="C218" s="22" t="s">
        <v>42</v>
      </c>
      <c r="D218" s="166">
        <f t="shared" si="18"/>
        <v>4745897</v>
      </c>
      <c r="E218" s="147">
        <v>11849</v>
      </c>
      <c r="F218" s="147">
        <v>1061953</v>
      </c>
      <c r="G218" s="147">
        <v>238</v>
      </c>
      <c r="H218" s="147">
        <v>3529309</v>
      </c>
      <c r="I218" s="147">
        <v>5786</v>
      </c>
      <c r="J218" s="147">
        <v>136762</v>
      </c>
      <c r="K218" s="171"/>
      <c r="L218" s="15"/>
      <c r="M218" s="101"/>
    </row>
    <row r="219" spans="1:13" ht="13.15" customHeight="1" x14ac:dyDescent="0.25">
      <c r="A219" s="36"/>
      <c r="B219" s="22"/>
      <c r="C219" s="22" t="s">
        <v>43</v>
      </c>
      <c r="D219" s="166">
        <f t="shared" si="18"/>
        <v>4744176</v>
      </c>
      <c r="E219" s="147">
        <v>11371</v>
      </c>
      <c r="F219" s="147">
        <v>1042037</v>
      </c>
      <c r="G219" s="147">
        <v>237</v>
      </c>
      <c r="H219" s="147">
        <v>3543717</v>
      </c>
      <c r="I219" s="147">
        <v>5748</v>
      </c>
      <c r="J219" s="147">
        <v>141066</v>
      </c>
      <c r="K219" s="171"/>
      <c r="L219" s="15"/>
      <c r="M219" s="101"/>
    </row>
    <row r="220" spans="1:13" ht="13.15" customHeight="1" x14ac:dyDescent="0.25">
      <c r="A220" s="36"/>
      <c r="B220" s="22"/>
      <c r="C220" s="22" t="s">
        <v>32</v>
      </c>
      <c r="D220" s="166">
        <f t="shared" si="18"/>
        <v>4737661</v>
      </c>
      <c r="E220" s="147">
        <v>10911</v>
      </c>
      <c r="F220" s="147">
        <v>1105106</v>
      </c>
      <c r="G220" s="147">
        <v>554</v>
      </c>
      <c r="H220" s="147">
        <v>3485138</v>
      </c>
      <c r="I220" s="147">
        <v>5064</v>
      </c>
      <c r="J220" s="147">
        <v>130888</v>
      </c>
      <c r="K220" s="171"/>
      <c r="L220" s="15"/>
      <c r="M220" s="101"/>
    </row>
    <row r="221" spans="1:13" ht="13.15" customHeight="1" x14ac:dyDescent="0.25">
      <c r="A221" s="36"/>
      <c r="B221" s="22"/>
      <c r="C221" s="22" t="s">
        <v>33</v>
      </c>
      <c r="D221" s="166">
        <f t="shared" si="18"/>
        <v>4762227</v>
      </c>
      <c r="E221" s="147">
        <v>10745</v>
      </c>
      <c r="F221" s="147">
        <v>1012695</v>
      </c>
      <c r="G221" s="147">
        <v>211</v>
      </c>
      <c r="H221" s="147">
        <v>3588964</v>
      </c>
      <c r="I221" s="147">
        <v>5392</v>
      </c>
      <c r="J221" s="147">
        <v>144220</v>
      </c>
      <c r="K221" s="171"/>
      <c r="L221" s="15"/>
      <c r="M221" s="101"/>
    </row>
    <row r="222" spans="1:13" ht="13.15" customHeight="1" thickBot="1" x14ac:dyDescent="0.3">
      <c r="A222" s="36"/>
      <c r="B222" s="27"/>
      <c r="C222" s="27" t="s">
        <v>34</v>
      </c>
      <c r="D222" s="162">
        <f t="shared" si="18"/>
        <v>4774200</v>
      </c>
      <c r="E222" s="150">
        <v>10552</v>
      </c>
      <c r="F222" s="150">
        <v>995848</v>
      </c>
      <c r="G222" s="150">
        <v>211</v>
      </c>
      <c r="H222" s="150">
        <v>3606587</v>
      </c>
      <c r="I222" s="150">
        <v>7530</v>
      </c>
      <c r="J222" s="150">
        <v>153472</v>
      </c>
      <c r="K222" s="172"/>
      <c r="L222" s="15"/>
      <c r="M222" s="101"/>
    </row>
    <row r="223" spans="1:13" ht="13" thickBot="1" x14ac:dyDescent="0.3">
      <c r="A223" s="36"/>
      <c r="C223" s="102"/>
      <c r="D223" s="94"/>
      <c r="E223" s="89"/>
      <c r="F223" s="89"/>
      <c r="G223" s="89"/>
      <c r="H223" s="89"/>
      <c r="I223" s="89"/>
      <c r="J223" s="89"/>
      <c r="K223" s="6"/>
      <c r="M223" s="101"/>
    </row>
    <row r="224" spans="1:13" ht="13" thickBot="1" x14ac:dyDescent="0.3">
      <c r="A224" s="36"/>
      <c r="B224" s="265" t="str">
        <f>VAR</f>
        <v>VAR. SEP.24-SEP.25</v>
      </c>
      <c r="C224" s="190"/>
      <c r="D224" s="188">
        <f t="shared" ref="D224:J224" si="19">+D222/D210-1</f>
        <v>2.6490913441888031E-2</v>
      </c>
      <c r="E224" s="188">
        <f t="shared" si="19"/>
        <v>-0.58774808563838099</v>
      </c>
      <c r="F224" s="188">
        <f t="shared" si="19"/>
        <v>-0.1596715805817378</v>
      </c>
      <c r="G224" s="188">
        <f t="shared" si="19"/>
        <v>-0.65353037766830868</v>
      </c>
      <c r="H224" s="188">
        <f t="shared" si="19"/>
        <v>9.2937939653341184E-2</v>
      </c>
      <c r="I224" s="188">
        <f t="shared" si="19"/>
        <v>-0.57596576191012505</v>
      </c>
      <c r="J224" s="188">
        <f t="shared" si="19"/>
        <v>0.25737974880588577</v>
      </c>
      <c r="K224" s="189"/>
      <c r="M224" s="101"/>
    </row>
    <row r="225" spans="1:13" ht="13" thickBot="1" x14ac:dyDescent="0.3">
      <c r="A225" s="36"/>
      <c r="B225" s="195" t="str">
        <f>"PART. TECN. "&amp;RIGHT(VAR,6)</f>
        <v>PART. TECN. SEP.25</v>
      </c>
      <c r="C225" s="196"/>
      <c r="D225" s="188">
        <f>+D222/$D$222</f>
        <v>1</v>
      </c>
      <c r="E225" s="188">
        <f>+E222/$D$222</f>
        <v>2.210213229441582E-3</v>
      </c>
      <c r="F225" s="188">
        <f t="shared" ref="F225:J225" si="20">+F222/$D$222</f>
        <v>0.2085895019060785</v>
      </c>
      <c r="G225" s="188">
        <f t="shared" si="20"/>
        <v>4.4195886221775374E-5</v>
      </c>
      <c r="H225" s="188">
        <f t="shared" si="20"/>
        <v>0.75543274265845584</v>
      </c>
      <c r="I225" s="188">
        <f t="shared" si="20"/>
        <v>1.5772275983410833E-3</v>
      </c>
      <c r="J225" s="188">
        <f t="shared" si="20"/>
        <v>3.2146118721461184E-2</v>
      </c>
      <c r="K225" s="189"/>
      <c r="M225" s="101"/>
    </row>
    <row r="226" spans="1:13" x14ac:dyDescent="0.25">
      <c r="A226" s="36"/>
      <c r="C226" s="102"/>
      <c r="D226" s="94"/>
      <c r="E226" s="89"/>
      <c r="F226" s="89"/>
      <c r="G226" s="89"/>
      <c r="H226" s="89"/>
      <c r="I226" s="89"/>
      <c r="J226" s="89"/>
      <c r="K226" s="6"/>
      <c r="M226" s="101"/>
    </row>
    <row r="227" spans="1:13" x14ac:dyDescent="0.25">
      <c r="A227" s="36"/>
      <c r="B227" s="25" t="s">
        <v>23</v>
      </c>
      <c r="D227" s="43"/>
      <c r="E227" s="90"/>
      <c r="F227" s="90"/>
      <c r="G227" s="242"/>
      <c r="H227" s="279"/>
      <c r="I227" s="147"/>
      <c r="J227" s="101"/>
    </row>
    <row r="228" spans="1:13" x14ac:dyDescent="0.25">
      <c r="D228" s="20"/>
      <c r="E228" s="90"/>
      <c r="F228" s="90"/>
      <c r="G228" s="248"/>
      <c r="H228" s="90"/>
      <c r="I228" s="90"/>
      <c r="J228" s="44"/>
      <c r="K228" s="44"/>
    </row>
    <row r="229" spans="1:13" x14ac:dyDescent="0.25">
      <c r="D229" s="20"/>
      <c r="H229" s="44"/>
      <c r="I229" s="44"/>
      <c r="J229" s="44"/>
      <c r="K229" s="44"/>
    </row>
    <row r="230" spans="1:13" x14ac:dyDescent="0.25">
      <c r="D230" s="20"/>
      <c r="H230" s="44"/>
      <c r="I230" s="44"/>
      <c r="J230" s="44"/>
      <c r="K230" s="44"/>
    </row>
    <row r="231" spans="1:13" x14ac:dyDescent="0.25">
      <c r="D231" s="20"/>
      <c r="H231" s="44"/>
      <c r="I231" s="44"/>
      <c r="J231" s="44"/>
      <c r="K231" s="44"/>
    </row>
    <row r="232" spans="1:13" x14ac:dyDescent="0.25">
      <c r="D232" s="20"/>
      <c r="H232" s="44"/>
      <c r="I232" s="44"/>
      <c r="J232" s="44"/>
      <c r="K232" s="44"/>
    </row>
    <row r="233" spans="1:13" x14ac:dyDescent="0.25">
      <c r="D233" s="20"/>
      <c r="H233" s="44"/>
      <c r="I233" s="44"/>
      <c r="J233" s="44"/>
      <c r="K233" s="44"/>
    </row>
    <row r="234" spans="1:13" x14ac:dyDescent="0.25">
      <c r="D234" s="20"/>
      <c r="H234" s="44"/>
      <c r="I234" s="44"/>
      <c r="J234" s="44"/>
      <c r="K234" s="44"/>
    </row>
    <row r="235" spans="1:13" x14ac:dyDescent="0.25">
      <c r="D235" s="20"/>
      <c r="H235" s="44"/>
      <c r="I235" s="44"/>
      <c r="J235" s="44"/>
      <c r="K235" s="44"/>
    </row>
    <row r="236" spans="1:13" x14ac:dyDescent="0.25">
      <c r="D236" s="20"/>
      <c r="H236" s="44"/>
      <c r="I236" s="44"/>
      <c r="J236" s="44"/>
      <c r="K236" s="44"/>
    </row>
    <row r="237" spans="1:13" x14ac:dyDescent="0.25">
      <c r="D237" s="20"/>
      <c r="H237" s="44"/>
      <c r="I237" s="44"/>
      <c r="J237" s="44"/>
      <c r="K237" s="44"/>
    </row>
    <row r="238" spans="1:13" x14ac:dyDescent="0.25">
      <c r="D238" s="20"/>
      <c r="H238" s="44"/>
      <c r="I238" s="44"/>
      <c r="J238" s="44"/>
      <c r="K238" s="44"/>
    </row>
    <row r="239" spans="1:13" x14ac:dyDescent="0.25">
      <c r="D239" s="20"/>
      <c r="H239" s="44"/>
      <c r="I239" s="44"/>
      <c r="J239" s="44"/>
      <c r="K239" s="44"/>
    </row>
    <row r="240" spans="1:13" x14ac:dyDescent="0.25">
      <c r="D240" s="20"/>
      <c r="H240" s="44"/>
      <c r="I240" s="44"/>
      <c r="J240" s="44"/>
      <c r="K240" s="44"/>
    </row>
    <row r="241" spans="4:11" x14ac:dyDescent="0.25">
      <c r="D241" s="20"/>
      <c r="H241" s="44"/>
      <c r="I241" s="44"/>
      <c r="J241" s="44"/>
      <c r="K241" s="44"/>
    </row>
    <row r="242" spans="4:11" x14ac:dyDescent="0.25">
      <c r="D242" s="20"/>
      <c r="H242" s="44"/>
      <c r="I242" s="44"/>
      <c r="J242" s="44"/>
      <c r="K242" s="44"/>
    </row>
    <row r="243" spans="4:11" x14ac:dyDescent="0.25">
      <c r="D243" s="20"/>
      <c r="H243" s="44"/>
      <c r="I243" s="44"/>
      <c r="J243" s="44"/>
      <c r="K243" s="44"/>
    </row>
    <row r="244" spans="4:11" x14ac:dyDescent="0.25">
      <c r="D244" s="20"/>
      <c r="H244" s="44"/>
      <c r="I244" s="44"/>
      <c r="J244" s="44"/>
      <c r="K244" s="44"/>
    </row>
    <row r="245" spans="4:11" x14ac:dyDescent="0.25">
      <c r="D245" s="20"/>
      <c r="H245" s="44"/>
      <c r="I245" s="44"/>
      <c r="J245" s="44"/>
      <c r="K245" s="44"/>
    </row>
    <row r="246" spans="4:11" x14ac:dyDescent="0.25">
      <c r="D246" s="20"/>
      <c r="H246" s="44"/>
      <c r="I246" s="44"/>
      <c r="J246" s="44"/>
      <c r="K246" s="44"/>
    </row>
    <row r="247" spans="4:11" x14ac:dyDescent="0.25">
      <c r="D247" s="20"/>
      <c r="H247" s="44"/>
      <c r="I247" s="44"/>
      <c r="J247" s="44"/>
      <c r="K247" s="44"/>
    </row>
    <row r="248" spans="4:11" x14ac:dyDescent="0.25">
      <c r="D248" s="20"/>
      <c r="H248" s="44"/>
      <c r="I248" s="44"/>
      <c r="J248" s="44"/>
      <c r="K248" s="44"/>
    </row>
    <row r="249" spans="4:11" x14ac:dyDescent="0.25">
      <c r="D249" s="20"/>
      <c r="H249" s="44"/>
      <c r="I249" s="44"/>
      <c r="J249" s="44"/>
      <c r="K249" s="44"/>
    </row>
    <row r="250" spans="4:11" x14ac:dyDescent="0.25"/>
    <row r="251" spans="4:11" x14ac:dyDescent="0.25"/>
    <row r="252" spans="4:11" x14ac:dyDescent="0.25"/>
    <row r="253" spans="4:11" x14ac:dyDescent="0.25"/>
    <row r="254" spans="4:11" x14ac:dyDescent="0.25"/>
    <row r="255" spans="4:11" x14ac:dyDescent="0.25"/>
    <row r="256" spans="4:11" x14ac:dyDescent="0.25"/>
    <row r="257" x14ac:dyDescent="0.25"/>
    <row r="258" x14ac:dyDescent="0.25"/>
    <row r="259" x14ac:dyDescent="0.25"/>
    <row r="260" x14ac:dyDescent="0.25"/>
    <row r="261" x14ac:dyDescent="0.25"/>
    <row r="275" x14ac:dyDescent="0.25"/>
    <row r="276" x14ac:dyDescent="0.25"/>
    <row r="291" x14ac:dyDescent="0.25"/>
    <row r="292" x14ac:dyDescent="0.25"/>
    <row r="299" x14ac:dyDescent="0.25"/>
    <row r="300" x14ac:dyDescent="0.25"/>
    <row r="301" x14ac:dyDescent="0.25"/>
    <row r="305" x14ac:dyDescent="0.25"/>
    <row r="306" x14ac:dyDescent="0.25"/>
    <row r="307" x14ac:dyDescent="0.25"/>
    <row r="308" x14ac:dyDescent="0.25"/>
    <row r="309" x14ac:dyDescent="0.25"/>
    <row r="310" x14ac:dyDescent="0.25"/>
    <row r="311" x14ac:dyDescent="0.25"/>
    <row r="312" x14ac:dyDescent="0.25"/>
    <row r="313"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phoneticPr fontId="0" type="noConversion"/>
  <hyperlinks>
    <hyperlink ref="B5" location="ÍNDICE!A1" display="&lt;&lt; VOLVER" xr:uid="{00000000-0004-0000-0400-000000000000}"/>
    <hyperlink ref="B227"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230"/>
  <sheetViews>
    <sheetView showGridLines="0" topLeftCell="A23" zoomScale="95" zoomScaleNormal="95" zoomScaleSheetLayoutView="100" workbookViewId="0">
      <selection activeCell="L30" sqref="L30"/>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customWidth="1"/>
    <col min="17" max="19" width="13" customWidth="1"/>
    <col min="20" max="25" width="13.1796875" customWidth="1"/>
    <col min="26" max="51" width="11.81640625" customWidth="1"/>
    <col min="52" max="56" width="11.54296875" customWidth="1"/>
    <col min="57" max="59" width="12.90625" customWidth="1"/>
    <col min="60" max="61" width="11.54296875" customWidth="1"/>
    <col min="62" max="78" width="13" customWidth="1"/>
    <col min="79" max="79" width="12.26953125" customWidth="1"/>
    <col min="80" max="82" width="8.7265625" customWidth="1"/>
    <col min="83" max="87" width="0" hidden="1" customWidth="1"/>
    <col min="88" max="16384" width="8.7265625" hidden="1"/>
  </cols>
  <sheetData>
    <row r="1" spans="1:81" ht="33.75" customHeight="1" x14ac:dyDescent="0.25"/>
    <row r="2" spans="1:81" ht="14" x14ac:dyDescent="0.3">
      <c r="B2" s="80" t="s">
        <v>558</v>
      </c>
    </row>
    <row r="3" spans="1:81" s="1" customFormat="1" ht="14" x14ac:dyDescent="0.3">
      <c r="B3" s="80"/>
    </row>
    <row r="4" spans="1:81" s="1" customFormat="1" ht="16.5" customHeight="1" x14ac:dyDescent="0.25"/>
    <row r="5" spans="1:81"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81"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101"/>
    </row>
    <row r="7" spans="1:81" ht="14.5" thickBot="1" x14ac:dyDescent="0.3">
      <c r="A7" s="36"/>
      <c r="B7" s="36"/>
      <c r="C7" s="197"/>
      <c r="D7" s="368" t="s">
        <v>20</v>
      </c>
      <c r="E7" s="370"/>
      <c r="F7" s="370"/>
      <c r="G7" s="370"/>
      <c r="H7" s="370"/>
      <c r="I7" s="370"/>
      <c r="J7" s="370"/>
      <c r="K7" s="370"/>
      <c r="L7" s="370"/>
      <c r="M7" s="370"/>
      <c r="N7" s="371"/>
      <c r="O7" s="368" t="s">
        <v>508</v>
      </c>
      <c r="P7" s="370"/>
      <c r="Q7" s="370"/>
      <c r="R7" s="370"/>
      <c r="S7" s="371"/>
      <c r="T7" s="368" t="s">
        <v>84</v>
      </c>
      <c r="U7" s="370"/>
      <c r="V7" s="370"/>
      <c r="W7" s="370"/>
      <c r="X7" s="370"/>
      <c r="Y7" s="371"/>
      <c r="Z7" s="368" t="s">
        <v>497</v>
      </c>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1"/>
      <c r="AZ7" s="368" t="s">
        <v>85</v>
      </c>
      <c r="BA7" s="370"/>
      <c r="BB7" s="370"/>
      <c r="BC7" s="370"/>
      <c r="BD7" s="370"/>
      <c r="BE7" s="370"/>
      <c r="BF7" s="370"/>
      <c r="BG7" s="370"/>
      <c r="BH7" s="370"/>
      <c r="BI7" s="371"/>
      <c r="BJ7" s="368" t="s">
        <v>86</v>
      </c>
      <c r="BK7" s="369"/>
      <c r="BL7" s="369"/>
      <c r="BM7" s="370"/>
      <c r="BN7" s="370"/>
      <c r="BO7" s="370"/>
      <c r="BP7" s="370"/>
      <c r="BQ7" s="370"/>
      <c r="BR7" s="370"/>
      <c r="BS7" s="370"/>
      <c r="BT7" s="370"/>
      <c r="BU7" s="370"/>
      <c r="BV7" s="370"/>
      <c r="BW7" s="370"/>
      <c r="BX7" s="370"/>
      <c r="BY7" s="370"/>
      <c r="BZ7" s="371"/>
      <c r="CA7" s="36"/>
      <c r="CB7" s="101"/>
    </row>
    <row r="8" spans="1:81" ht="58" thickBot="1" x14ac:dyDescent="0.3">
      <c r="A8" s="36"/>
      <c r="B8" s="36"/>
      <c r="C8" s="197" t="s">
        <v>96</v>
      </c>
      <c r="D8" s="193" t="s">
        <v>47</v>
      </c>
      <c r="E8" s="193" t="s">
        <v>57</v>
      </c>
      <c r="F8" s="193" t="s">
        <v>50</v>
      </c>
      <c r="G8" s="193" t="s">
        <v>499</v>
      </c>
      <c r="H8" s="193" t="s">
        <v>52</v>
      </c>
      <c r="I8" s="193" t="s">
        <v>495</v>
      </c>
      <c r="J8" s="193" t="s">
        <v>54</v>
      </c>
      <c r="K8" s="193" t="s">
        <v>82</v>
      </c>
      <c r="L8" s="193" t="s">
        <v>488</v>
      </c>
      <c r="M8" s="194" t="s">
        <v>67</v>
      </c>
      <c r="N8" s="191" t="s">
        <v>498</v>
      </c>
      <c r="O8" s="193" t="s">
        <v>57</v>
      </c>
      <c r="P8" s="193" t="s">
        <v>461</v>
      </c>
      <c r="Q8" s="193" t="s">
        <v>55</v>
      </c>
      <c r="R8" s="194" t="s">
        <v>516</v>
      </c>
      <c r="S8" s="191" t="s">
        <v>510</v>
      </c>
      <c r="T8" s="193" t="s">
        <v>47</v>
      </c>
      <c r="U8" s="193" t="s">
        <v>52</v>
      </c>
      <c r="V8" s="193" t="s">
        <v>495</v>
      </c>
      <c r="W8" s="193" t="s">
        <v>55</v>
      </c>
      <c r="X8" s="194" t="s">
        <v>488</v>
      </c>
      <c r="Y8" s="191" t="s">
        <v>500</v>
      </c>
      <c r="Z8" s="193" t="s">
        <v>47</v>
      </c>
      <c r="AA8" s="193" t="s">
        <v>50</v>
      </c>
      <c r="AB8" s="193" t="s">
        <v>461</v>
      </c>
      <c r="AC8" s="193" t="s">
        <v>499</v>
      </c>
      <c r="AD8" s="193" t="s">
        <v>52</v>
      </c>
      <c r="AE8" s="193" t="s">
        <v>495</v>
      </c>
      <c r="AF8" s="193" t="s">
        <v>494</v>
      </c>
      <c r="AG8" s="193" t="s">
        <v>54</v>
      </c>
      <c r="AH8" s="193" t="s">
        <v>82</v>
      </c>
      <c r="AI8" s="193" t="s">
        <v>55</v>
      </c>
      <c r="AJ8" s="193" t="s">
        <v>56</v>
      </c>
      <c r="AK8" s="193" t="s">
        <v>67</v>
      </c>
      <c r="AL8" s="193" t="s">
        <v>504</v>
      </c>
      <c r="AM8" s="193" t="s">
        <v>74</v>
      </c>
      <c r="AN8" s="193" t="s">
        <v>76</v>
      </c>
      <c r="AO8" s="193" t="s">
        <v>526</v>
      </c>
      <c r="AP8" s="193" t="s">
        <v>543</v>
      </c>
      <c r="AQ8" s="193" t="s">
        <v>540</v>
      </c>
      <c r="AR8" s="193" t="s">
        <v>541</v>
      </c>
      <c r="AS8" s="193" t="s">
        <v>544</v>
      </c>
      <c r="AT8" s="193" t="s">
        <v>545</v>
      </c>
      <c r="AU8" s="193" t="s">
        <v>527</v>
      </c>
      <c r="AV8" s="193" t="s">
        <v>516</v>
      </c>
      <c r="AW8" s="194" t="s">
        <v>520</v>
      </c>
      <c r="AX8" s="194" t="s">
        <v>93</v>
      </c>
      <c r="AY8" s="191" t="s">
        <v>501</v>
      </c>
      <c r="AZ8" s="193" t="s">
        <v>81</v>
      </c>
      <c r="BA8" s="193" t="s">
        <v>47</v>
      </c>
      <c r="BB8" s="193" t="s">
        <v>461</v>
      </c>
      <c r="BC8" s="193" t="s">
        <v>499</v>
      </c>
      <c r="BD8" s="193" t="s">
        <v>55</v>
      </c>
      <c r="BE8" s="193" t="s">
        <v>488</v>
      </c>
      <c r="BF8" s="193" t="s">
        <v>67</v>
      </c>
      <c r="BG8" s="193" t="s">
        <v>74</v>
      </c>
      <c r="BH8" s="199" t="s">
        <v>526</v>
      </c>
      <c r="BI8" s="191" t="s">
        <v>502</v>
      </c>
      <c r="BJ8" s="193" t="s">
        <v>47</v>
      </c>
      <c r="BK8" s="193" t="s">
        <v>50</v>
      </c>
      <c r="BL8" s="193" t="s">
        <v>461</v>
      </c>
      <c r="BM8" s="193" t="s">
        <v>499</v>
      </c>
      <c r="BN8" s="193" t="s">
        <v>52</v>
      </c>
      <c r="BO8" s="193" t="s">
        <v>495</v>
      </c>
      <c r="BP8" s="193" t="s">
        <v>53</v>
      </c>
      <c r="BQ8" s="193" t="s">
        <v>494</v>
      </c>
      <c r="BR8" s="193" t="s">
        <v>488</v>
      </c>
      <c r="BS8" s="193" t="s">
        <v>67</v>
      </c>
      <c r="BT8" s="193" t="s">
        <v>496</v>
      </c>
      <c r="BU8" s="193" t="s">
        <v>74</v>
      </c>
      <c r="BV8" s="193" t="s">
        <v>519</v>
      </c>
      <c r="BW8" s="193" t="s">
        <v>521</v>
      </c>
      <c r="BX8" s="193" t="s">
        <v>540</v>
      </c>
      <c r="BY8" s="193" t="s">
        <v>545</v>
      </c>
      <c r="BZ8" s="191" t="s">
        <v>503</v>
      </c>
      <c r="CA8" s="202" t="s">
        <v>505</v>
      </c>
      <c r="CB8" s="101"/>
    </row>
    <row r="9" spans="1:81" ht="13" x14ac:dyDescent="0.3">
      <c r="A9" s="36"/>
      <c r="B9" s="36"/>
      <c r="C9" s="22">
        <v>1</v>
      </c>
      <c r="D9" s="147">
        <v>9</v>
      </c>
      <c r="E9" s="147"/>
      <c r="F9" s="147"/>
      <c r="G9" s="147">
        <v>19</v>
      </c>
      <c r="H9" s="147"/>
      <c r="I9" s="147">
        <v>8</v>
      </c>
      <c r="J9" s="147">
        <v>30</v>
      </c>
      <c r="K9" s="147"/>
      <c r="L9" s="147"/>
      <c r="M9" s="147"/>
      <c r="N9" s="148">
        <f>SUM(D9:M9)</f>
        <v>66</v>
      </c>
      <c r="O9" s="147"/>
      <c r="P9" s="147">
        <v>1965</v>
      </c>
      <c r="Q9" s="147">
        <v>25093</v>
      </c>
      <c r="R9" s="147"/>
      <c r="S9" s="148">
        <f>SUM(O9:R9)</f>
        <v>27058</v>
      </c>
      <c r="T9" s="147"/>
      <c r="U9" s="147"/>
      <c r="V9" s="147"/>
      <c r="W9" s="147"/>
      <c r="X9" s="147"/>
      <c r="Y9" s="148">
        <f>SUM(T9:X9)</f>
        <v>0</v>
      </c>
      <c r="Z9" s="147">
        <v>1464</v>
      </c>
      <c r="AA9" s="147"/>
      <c r="AB9" s="147">
        <v>1940</v>
      </c>
      <c r="AC9" s="147">
        <v>42268</v>
      </c>
      <c r="AD9" s="147"/>
      <c r="AE9" s="147">
        <v>7127</v>
      </c>
      <c r="AF9" s="147"/>
      <c r="AG9" s="147">
        <v>2024</v>
      </c>
      <c r="AH9" s="147"/>
      <c r="AI9" s="147">
        <v>1681</v>
      </c>
      <c r="AJ9" s="147"/>
      <c r="AK9" s="147"/>
      <c r="AL9" s="147"/>
      <c r="AM9" s="147">
        <v>3</v>
      </c>
      <c r="AN9" s="147"/>
      <c r="AO9" s="147"/>
      <c r="AP9" s="147"/>
      <c r="AQ9" s="147"/>
      <c r="AR9" s="147"/>
      <c r="AS9" s="147"/>
      <c r="AT9" s="147"/>
      <c r="AU9" s="147">
        <v>683</v>
      </c>
      <c r="AV9" s="147"/>
      <c r="AW9" s="147"/>
      <c r="AX9" s="147">
        <v>6</v>
      </c>
      <c r="AY9" s="148">
        <f>SUM(Z9:AX9)</f>
        <v>57196</v>
      </c>
      <c r="AZ9" s="147"/>
      <c r="BA9" s="147"/>
      <c r="BB9" s="147">
        <v>3</v>
      </c>
      <c r="BC9" s="147"/>
      <c r="BD9" s="147">
        <v>26</v>
      </c>
      <c r="BE9" s="147">
        <v>94</v>
      </c>
      <c r="BF9" s="147"/>
      <c r="BG9" s="147"/>
      <c r="BH9" s="147"/>
      <c r="BI9" s="148">
        <f t="shared" ref="BI9:BI24" si="0">SUM(AZ9:BH9)</f>
        <v>123</v>
      </c>
      <c r="BJ9" s="147">
        <v>7</v>
      </c>
      <c r="BK9" s="147"/>
      <c r="BL9" s="147">
        <v>36</v>
      </c>
      <c r="BM9" s="147">
        <v>3</v>
      </c>
      <c r="BN9" s="147"/>
      <c r="BO9" s="147">
        <v>410</v>
      </c>
      <c r="BP9" s="147"/>
      <c r="BQ9" s="147"/>
      <c r="BR9" s="147">
        <v>26</v>
      </c>
      <c r="BS9" s="147"/>
      <c r="BT9" s="147"/>
      <c r="BU9" s="147"/>
      <c r="BV9" s="147">
        <v>89</v>
      </c>
      <c r="BW9" s="147">
        <v>2542</v>
      </c>
      <c r="BX9" s="147"/>
      <c r="BY9" s="147">
        <v>9</v>
      </c>
      <c r="BZ9" s="148">
        <f>SUM(BJ9:BY9)</f>
        <v>3122</v>
      </c>
      <c r="CA9" s="178">
        <f t="shared" ref="CA9:CA24" si="1">+N9+S9+Y9+AY9+BI9+BZ9</f>
        <v>87565</v>
      </c>
      <c r="CB9" s="101"/>
      <c r="CC9" s="15"/>
    </row>
    <row r="10" spans="1:81" ht="13" x14ac:dyDescent="0.3">
      <c r="A10" s="36"/>
      <c r="B10" s="36"/>
      <c r="C10" s="22">
        <v>2</v>
      </c>
      <c r="D10" s="147">
        <v>8</v>
      </c>
      <c r="E10" s="147"/>
      <c r="F10" s="147"/>
      <c r="G10" s="147">
        <v>9</v>
      </c>
      <c r="H10" s="147"/>
      <c r="I10" s="147">
        <v>4</v>
      </c>
      <c r="J10" s="147">
        <v>27</v>
      </c>
      <c r="K10" s="147"/>
      <c r="L10" s="147"/>
      <c r="M10" s="147"/>
      <c r="N10" s="148">
        <f t="shared" ref="N10:N24" si="2">SUM(D10:M10)</f>
        <v>48</v>
      </c>
      <c r="O10" s="147"/>
      <c r="P10" s="147">
        <v>4777</v>
      </c>
      <c r="Q10" s="147">
        <v>69177</v>
      </c>
      <c r="R10" s="147"/>
      <c r="S10" s="148">
        <f t="shared" ref="S10:S24" si="3">SUM(O10:R10)</f>
        <v>73954</v>
      </c>
      <c r="T10" s="147">
        <v>2</v>
      </c>
      <c r="U10" s="147"/>
      <c r="V10" s="147"/>
      <c r="W10" s="147"/>
      <c r="X10" s="147"/>
      <c r="Y10" s="148">
        <f t="shared" ref="Y10:Y24" si="4">SUM(T10:X10)</f>
        <v>2</v>
      </c>
      <c r="Z10" s="147">
        <v>1681</v>
      </c>
      <c r="AA10" s="147"/>
      <c r="AB10" s="147">
        <v>2805</v>
      </c>
      <c r="AC10" s="147">
        <v>76794</v>
      </c>
      <c r="AD10" s="147"/>
      <c r="AE10" s="147">
        <v>9602</v>
      </c>
      <c r="AF10" s="147"/>
      <c r="AG10" s="147">
        <v>3278</v>
      </c>
      <c r="AH10" s="147"/>
      <c r="AI10" s="147">
        <v>1286</v>
      </c>
      <c r="AJ10" s="147"/>
      <c r="AK10" s="147"/>
      <c r="AL10" s="147"/>
      <c r="AM10" s="147">
        <v>12</v>
      </c>
      <c r="AN10" s="147"/>
      <c r="AO10" s="147"/>
      <c r="AP10" s="147"/>
      <c r="AQ10" s="147"/>
      <c r="AR10" s="147"/>
      <c r="AS10" s="147"/>
      <c r="AT10" s="147"/>
      <c r="AU10" s="147">
        <v>972</v>
      </c>
      <c r="AV10" s="147">
        <v>2449</v>
      </c>
      <c r="AW10" s="147"/>
      <c r="AX10" s="147">
        <v>11</v>
      </c>
      <c r="AY10" s="148">
        <f t="shared" ref="AY10:AY24" si="5">SUM(Z10:AX10)</f>
        <v>98890</v>
      </c>
      <c r="AZ10" s="147"/>
      <c r="BA10" s="147"/>
      <c r="BB10" s="147">
        <v>6</v>
      </c>
      <c r="BC10" s="147"/>
      <c r="BD10" s="147">
        <v>19</v>
      </c>
      <c r="BE10" s="147">
        <v>199</v>
      </c>
      <c r="BF10" s="147"/>
      <c r="BG10" s="147"/>
      <c r="BH10" s="147"/>
      <c r="BI10" s="148">
        <f t="shared" si="0"/>
        <v>224</v>
      </c>
      <c r="BJ10" s="147">
        <v>31</v>
      </c>
      <c r="BK10" s="147"/>
      <c r="BL10" s="147">
        <v>73</v>
      </c>
      <c r="BM10" s="147">
        <v>1</v>
      </c>
      <c r="BN10" s="147"/>
      <c r="BO10" s="147">
        <v>905</v>
      </c>
      <c r="BP10" s="147"/>
      <c r="BQ10" s="147"/>
      <c r="BR10" s="147">
        <v>28</v>
      </c>
      <c r="BS10" s="147"/>
      <c r="BT10" s="147"/>
      <c r="BU10" s="147">
        <v>1</v>
      </c>
      <c r="BV10" s="147">
        <v>409</v>
      </c>
      <c r="BW10" s="147">
        <v>7655</v>
      </c>
      <c r="BX10" s="147"/>
      <c r="BY10" s="147"/>
      <c r="BZ10" s="148">
        <f t="shared" ref="BZ10:BZ24" si="6">SUM(BJ10:BY10)</f>
        <v>9103</v>
      </c>
      <c r="CA10" s="179">
        <f t="shared" si="1"/>
        <v>182221</v>
      </c>
      <c r="CB10" s="101"/>
      <c r="CC10" s="15"/>
    </row>
    <row r="11" spans="1:81" ht="13" x14ac:dyDescent="0.3">
      <c r="A11" s="36"/>
      <c r="B11" s="36"/>
      <c r="C11" s="22">
        <v>3</v>
      </c>
      <c r="D11" s="147">
        <v>8</v>
      </c>
      <c r="E11" s="147"/>
      <c r="F11" s="147"/>
      <c r="G11" s="147">
        <v>74</v>
      </c>
      <c r="H11" s="147"/>
      <c r="I11" s="147">
        <v>4</v>
      </c>
      <c r="J11" s="147"/>
      <c r="K11" s="147"/>
      <c r="L11" s="147"/>
      <c r="M11" s="147"/>
      <c r="N11" s="148">
        <f t="shared" si="2"/>
        <v>86</v>
      </c>
      <c r="O11" s="147"/>
      <c r="P11" s="147">
        <v>2076</v>
      </c>
      <c r="Q11" s="147">
        <v>13138</v>
      </c>
      <c r="R11" s="147"/>
      <c r="S11" s="148">
        <f t="shared" si="3"/>
        <v>15214</v>
      </c>
      <c r="T11" s="147">
        <v>1</v>
      </c>
      <c r="U11" s="147"/>
      <c r="V11" s="147"/>
      <c r="W11" s="147"/>
      <c r="X11" s="147"/>
      <c r="Y11" s="148">
        <f t="shared" si="4"/>
        <v>1</v>
      </c>
      <c r="Z11" s="147">
        <v>485</v>
      </c>
      <c r="AA11" s="147"/>
      <c r="AB11" s="147">
        <v>1920</v>
      </c>
      <c r="AC11" s="147">
        <v>32317</v>
      </c>
      <c r="AD11" s="147"/>
      <c r="AE11" s="147">
        <v>4409</v>
      </c>
      <c r="AF11" s="147"/>
      <c r="AG11" s="147"/>
      <c r="AH11" s="147"/>
      <c r="AI11" s="147">
        <v>5006</v>
      </c>
      <c r="AJ11" s="147"/>
      <c r="AK11" s="147"/>
      <c r="AL11" s="147"/>
      <c r="AM11" s="147">
        <v>4</v>
      </c>
      <c r="AN11" s="147"/>
      <c r="AO11" s="147"/>
      <c r="AP11" s="147"/>
      <c r="AQ11" s="147"/>
      <c r="AR11" s="147"/>
      <c r="AS11" s="147"/>
      <c r="AT11" s="147">
        <v>47</v>
      </c>
      <c r="AU11" s="147">
        <v>634</v>
      </c>
      <c r="AV11" s="147">
        <v>5649</v>
      </c>
      <c r="AW11" s="147"/>
      <c r="AX11" s="147">
        <v>4</v>
      </c>
      <c r="AY11" s="148">
        <f t="shared" si="5"/>
        <v>50475</v>
      </c>
      <c r="AZ11" s="147"/>
      <c r="BA11" s="147"/>
      <c r="BB11" s="147">
        <v>4</v>
      </c>
      <c r="BC11" s="147"/>
      <c r="BD11" s="147">
        <v>40</v>
      </c>
      <c r="BE11" s="147">
        <v>79</v>
      </c>
      <c r="BF11" s="147"/>
      <c r="BG11" s="147"/>
      <c r="BH11" s="147"/>
      <c r="BI11" s="148">
        <f t="shared" si="0"/>
        <v>123</v>
      </c>
      <c r="BJ11" s="147">
        <v>16</v>
      </c>
      <c r="BK11" s="147"/>
      <c r="BL11" s="147">
        <v>101</v>
      </c>
      <c r="BM11" s="147">
        <v>1</v>
      </c>
      <c r="BN11" s="147"/>
      <c r="BO11" s="147">
        <v>239</v>
      </c>
      <c r="BP11" s="147"/>
      <c r="BQ11" s="147"/>
      <c r="BR11" s="147">
        <v>13</v>
      </c>
      <c r="BS11" s="147"/>
      <c r="BT11" s="147"/>
      <c r="BU11" s="147">
        <v>1</v>
      </c>
      <c r="BV11" s="147">
        <v>415</v>
      </c>
      <c r="BW11" s="147">
        <v>5046</v>
      </c>
      <c r="BX11" s="147"/>
      <c r="BY11" s="147">
        <v>12</v>
      </c>
      <c r="BZ11" s="148">
        <f t="shared" si="6"/>
        <v>5844</v>
      </c>
      <c r="CA11" s="179">
        <f t="shared" si="1"/>
        <v>71743</v>
      </c>
      <c r="CB11" s="101"/>
      <c r="CC11" s="15"/>
    </row>
    <row r="12" spans="1:81" ht="13" x14ac:dyDescent="0.3">
      <c r="A12" s="36"/>
      <c r="B12" s="36"/>
      <c r="C12" s="22">
        <v>4</v>
      </c>
      <c r="D12" s="147">
        <v>10</v>
      </c>
      <c r="E12" s="147"/>
      <c r="F12" s="147"/>
      <c r="G12" s="147">
        <v>5</v>
      </c>
      <c r="H12" s="147"/>
      <c r="I12" s="147">
        <v>3</v>
      </c>
      <c r="J12" s="147">
        <v>8</v>
      </c>
      <c r="K12" s="147"/>
      <c r="L12" s="147"/>
      <c r="M12" s="147"/>
      <c r="N12" s="148">
        <f t="shared" si="2"/>
        <v>26</v>
      </c>
      <c r="O12" s="147"/>
      <c r="P12" s="147">
        <v>9392</v>
      </c>
      <c r="Q12" s="147">
        <v>38209</v>
      </c>
      <c r="R12" s="147"/>
      <c r="S12" s="148">
        <f t="shared" si="3"/>
        <v>47601</v>
      </c>
      <c r="T12" s="147">
        <v>2</v>
      </c>
      <c r="U12" s="147"/>
      <c r="V12" s="147"/>
      <c r="W12" s="147"/>
      <c r="X12" s="147"/>
      <c r="Y12" s="148">
        <f t="shared" si="4"/>
        <v>2</v>
      </c>
      <c r="Z12" s="147">
        <v>1389</v>
      </c>
      <c r="AA12" s="147"/>
      <c r="AB12" s="147">
        <v>6949</v>
      </c>
      <c r="AC12" s="147">
        <v>67163</v>
      </c>
      <c r="AD12" s="147"/>
      <c r="AE12" s="147">
        <v>16218</v>
      </c>
      <c r="AF12" s="147"/>
      <c r="AG12" s="147">
        <v>2971</v>
      </c>
      <c r="AH12" s="147"/>
      <c r="AI12" s="147">
        <v>10059</v>
      </c>
      <c r="AJ12" s="147"/>
      <c r="AK12" s="147"/>
      <c r="AL12" s="147"/>
      <c r="AM12" s="147">
        <v>8</v>
      </c>
      <c r="AN12" s="147"/>
      <c r="AO12" s="147"/>
      <c r="AP12" s="147"/>
      <c r="AQ12" s="147"/>
      <c r="AR12" s="147"/>
      <c r="AS12" s="147"/>
      <c r="AT12" s="147">
        <v>112</v>
      </c>
      <c r="AU12" s="147">
        <v>1547</v>
      </c>
      <c r="AV12" s="147">
        <v>36122</v>
      </c>
      <c r="AW12" s="147">
        <v>9</v>
      </c>
      <c r="AX12" s="147">
        <v>7</v>
      </c>
      <c r="AY12" s="148">
        <f t="shared" si="5"/>
        <v>142554</v>
      </c>
      <c r="AZ12" s="147"/>
      <c r="BA12" s="147"/>
      <c r="BB12" s="147">
        <v>15</v>
      </c>
      <c r="BC12" s="147"/>
      <c r="BD12" s="147">
        <v>75</v>
      </c>
      <c r="BE12" s="147">
        <v>3</v>
      </c>
      <c r="BF12" s="147"/>
      <c r="BG12" s="147"/>
      <c r="BH12" s="147"/>
      <c r="BI12" s="148">
        <f t="shared" si="0"/>
        <v>93</v>
      </c>
      <c r="BJ12" s="147">
        <v>17</v>
      </c>
      <c r="BK12" s="147"/>
      <c r="BL12" s="147">
        <v>171</v>
      </c>
      <c r="BM12" s="147">
        <v>2</v>
      </c>
      <c r="BN12" s="147"/>
      <c r="BO12" s="147">
        <v>608</v>
      </c>
      <c r="BP12" s="147"/>
      <c r="BQ12" s="147"/>
      <c r="BR12" s="147">
        <v>6</v>
      </c>
      <c r="BS12" s="147"/>
      <c r="BT12" s="147"/>
      <c r="BU12" s="147"/>
      <c r="BV12" s="147">
        <v>610</v>
      </c>
      <c r="BW12" s="147">
        <v>5236</v>
      </c>
      <c r="BX12" s="147"/>
      <c r="BY12" s="147">
        <v>77</v>
      </c>
      <c r="BZ12" s="148">
        <f t="shared" si="6"/>
        <v>6727</v>
      </c>
      <c r="CA12" s="179">
        <f t="shared" si="1"/>
        <v>197003</v>
      </c>
      <c r="CB12" s="101"/>
      <c r="CC12" s="15"/>
    </row>
    <row r="13" spans="1:81" ht="13" x14ac:dyDescent="0.3">
      <c r="A13" s="36"/>
      <c r="B13" s="36"/>
      <c r="C13" s="22">
        <v>5</v>
      </c>
      <c r="D13" s="147">
        <v>18</v>
      </c>
      <c r="E13" s="147"/>
      <c r="F13" s="147"/>
      <c r="G13" s="147">
        <v>22</v>
      </c>
      <c r="H13" s="147"/>
      <c r="I13" s="147">
        <v>4</v>
      </c>
      <c r="J13" s="147">
        <v>15</v>
      </c>
      <c r="K13" s="147"/>
      <c r="L13" s="147"/>
      <c r="M13" s="147"/>
      <c r="N13" s="148">
        <f t="shared" si="2"/>
        <v>59</v>
      </c>
      <c r="O13" s="147"/>
      <c r="P13" s="147">
        <v>15197</v>
      </c>
      <c r="Q13" s="147">
        <v>154581</v>
      </c>
      <c r="R13" s="147"/>
      <c r="S13" s="148">
        <f t="shared" si="3"/>
        <v>169778</v>
      </c>
      <c r="T13" s="147">
        <v>1</v>
      </c>
      <c r="U13" s="147"/>
      <c r="V13" s="147"/>
      <c r="W13" s="147"/>
      <c r="X13" s="147"/>
      <c r="Y13" s="148">
        <f t="shared" si="4"/>
        <v>1</v>
      </c>
      <c r="Z13" s="147">
        <v>3142</v>
      </c>
      <c r="AA13" s="147"/>
      <c r="AB13" s="147">
        <v>14803</v>
      </c>
      <c r="AC13" s="147">
        <v>163509</v>
      </c>
      <c r="AD13" s="147"/>
      <c r="AE13" s="147">
        <v>41422</v>
      </c>
      <c r="AF13" s="147"/>
      <c r="AG13" s="147">
        <v>5381</v>
      </c>
      <c r="AH13" s="147"/>
      <c r="AI13" s="147">
        <v>20487</v>
      </c>
      <c r="AJ13" s="147"/>
      <c r="AK13" s="147"/>
      <c r="AL13" s="147"/>
      <c r="AM13" s="147">
        <v>20</v>
      </c>
      <c r="AN13" s="147"/>
      <c r="AO13" s="147"/>
      <c r="AP13" s="147"/>
      <c r="AQ13" s="147"/>
      <c r="AR13" s="147"/>
      <c r="AS13" s="147"/>
      <c r="AT13" s="147"/>
      <c r="AU13" s="147">
        <v>3270</v>
      </c>
      <c r="AV13" s="147">
        <v>130124</v>
      </c>
      <c r="AW13" s="147">
        <v>8444</v>
      </c>
      <c r="AX13" s="147">
        <v>17</v>
      </c>
      <c r="AY13" s="148">
        <f t="shared" si="5"/>
        <v>390619</v>
      </c>
      <c r="AZ13" s="147"/>
      <c r="BA13" s="147"/>
      <c r="BB13" s="147">
        <v>63</v>
      </c>
      <c r="BC13" s="147"/>
      <c r="BD13" s="147">
        <v>334</v>
      </c>
      <c r="BE13" s="147">
        <v>352</v>
      </c>
      <c r="BF13" s="147"/>
      <c r="BG13" s="147"/>
      <c r="BH13" s="147"/>
      <c r="BI13" s="148">
        <f t="shared" si="0"/>
        <v>749</v>
      </c>
      <c r="BJ13" s="147">
        <v>42</v>
      </c>
      <c r="BK13" s="147"/>
      <c r="BL13" s="147">
        <v>392</v>
      </c>
      <c r="BM13" s="147">
        <v>18</v>
      </c>
      <c r="BN13" s="147"/>
      <c r="BO13" s="147">
        <v>1094</v>
      </c>
      <c r="BP13" s="147"/>
      <c r="BQ13" s="147"/>
      <c r="BR13" s="147">
        <v>87</v>
      </c>
      <c r="BS13" s="147">
        <v>4</v>
      </c>
      <c r="BT13" s="147"/>
      <c r="BU13" s="147"/>
      <c r="BV13" s="147">
        <v>325</v>
      </c>
      <c r="BW13" s="147">
        <v>13529</v>
      </c>
      <c r="BX13" s="147"/>
      <c r="BY13" s="147"/>
      <c r="BZ13" s="148">
        <f t="shared" si="6"/>
        <v>15491</v>
      </c>
      <c r="CA13" s="179">
        <f t="shared" si="1"/>
        <v>576697</v>
      </c>
      <c r="CB13" s="101"/>
      <c r="CC13" s="15"/>
    </row>
    <row r="14" spans="1:81" ht="13" x14ac:dyDescent="0.3">
      <c r="A14" s="36"/>
      <c r="B14" s="36"/>
      <c r="C14" s="22">
        <v>6</v>
      </c>
      <c r="D14" s="147">
        <v>2</v>
      </c>
      <c r="E14" s="147"/>
      <c r="F14" s="147">
        <v>64</v>
      </c>
      <c r="G14" s="147">
        <v>9</v>
      </c>
      <c r="H14" s="147"/>
      <c r="I14" s="147">
        <v>2</v>
      </c>
      <c r="J14" s="147"/>
      <c r="K14" s="147"/>
      <c r="L14" s="147"/>
      <c r="M14" s="147"/>
      <c r="N14" s="148">
        <f t="shared" si="2"/>
        <v>77</v>
      </c>
      <c r="O14" s="147"/>
      <c r="P14" s="147">
        <v>6620</v>
      </c>
      <c r="Q14" s="147">
        <v>23623</v>
      </c>
      <c r="R14" s="147"/>
      <c r="S14" s="148">
        <f t="shared" si="3"/>
        <v>30243</v>
      </c>
      <c r="T14" s="147">
        <v>2</v>
      </c>
      <c r="U14" s="147"/>
      <c r="V14" s="147"/>
      <c r="W14" s="147"/>
      <c r="X14" s="147"/>
      <c r="Y14" s="148">
        <f t="shared" si="4"/>
        <v>2</v>
      </c>
      <c r="Z14" s="147">
        <v>885</v>
      </c>
      <c r="AA14" s="147">
        <v>3560</v>
      </c>
      <c r="AB14" s="147">
        <v>4012</v>
      </c>
      <c r="AC14" s="147">
        <v>55153</v>
      </c>
      <c r="AD14" s="147"/>
      <c r="AE14" s="147">
        <v>8632</v>
      </c>
      <c r="AF14" s="147"/>
      <c r="AG14" s="147"/>
      <c r="AH14" s="147"/>
      <c r="AI14" s="147">
        <v>7007</v>
      </c>
      <c r="AJ14" s="147"/>
      <c r="AK14" s="147"/>
      <c r="AL14" s="147"/>
      <c r="AM14" s="147">
        <v>9</v>
      </c>
      <c r="AN14" s="147"/>
      <c r="AO14" s="147"/>
      <c r="AP14" s="147"/>
      <c r="AQ14" s="147"/>
      <c r="AR14" s="147"/>
      <c r="AS14" s="147"/>
      <c r="AT14" s="147">
        <v>376</v>
      </c>
      <c r="AU14" s="147">
        <v>1464</v>
      </c>
      <c r="AV14" s="147">
        <v>78438</v>
      </c>
      <c r="AW14" s="147">
        <v>3686</v>
      </c>
      <c r="AX14" s="147">
        <v>4</v>
      </c>
      <c r="AY14" s="148">
        <f t="shared" si="5"/>
        <v>163226</v>
      </c>
      <c r="AZ14" s="147"/>
      <c r="BA14" s="147"/>
      <c r="BB14" s="147">
        <v>33</v>
      </c>
      <c r="BC14" s="147"/>
      <c r="BD14" s="147">
        <v>41</v>
      </c>
      <c r="BE14" s="147"/>
      <c r="BF14" s="147"/>
      <c r="BG14" s="147"/>
      <c r="BH14" s="147"/>
      <c r="BI14" s="148">
        <f t="shared" si="0"/>
        <v>74</v>
      </c>
      <c r="BJ14" s="147">
        <v>20</v>
      </c>
      <c r="BK14" s="147"/>
      <c r="BL14" s="147">
        <v>97</v>
      </c>
      <c r="BM14" s="147">
        <v>2</v>
      </c>
      <c r="BN14" s="147">
        <v>2</v>
      </c>
      <c r="BO14" s="147">
        <v>363</v>
      </c>
      <c r="BP14" s="147"/>
      <c r="BQ14" s="147"/>
      <c r="BR14" s="147"/>
      <c r="BS14" s="147"/>
      <c r="BT14" s="147"/>
      <c r="BU14" s="147"/>
      <c r="BV14" s="147">
        <v>224</v>
      </c>
      <c r="BW14" s="147">
        <v>7895</v>
      </c>
      <c r="BX14" s="147"/>
      <c r="BY14" s="147">
        <v>31</v>
      </c>
      <c r="BZ14" s="148">
        <f t="shared" si="6"/>
        <v>8634</v>
      </c>
      <c r="CA14" s="179">
        <f t="shared" si="1"/>
        <v>202256</v>
      </c>
      <c r="CB14" s="101"/>
      <c r="CC14" s="15"/>
    </row>
    <row r="15" spans="1:81" ht="13" x14ac:dyDescent="0.3">
      <c r="A15" s="36"/>
      <c r="B15" s="36"/>
      <c r="C15" s="22">
        <v>7</v>
      </c>
      <c r="D15" s="147">
        <v>5</v>
      </c>
      <c r="E15" s="147"/>
      <c r="F15" s="147">
        <v>188</v>
      </c>
      <c r="G15" s="147">
        <v>5</v>
      </c>
      <c r="H15" s="147">
        <v>156</v>
      </c>
      <c r="I15" s="147">
        <v>4</v>
      </c>
      <c r="J15" s="147"/>
      <c r="K15" s="147"/>
      <c r="L15" s="147"/>
      <c r="M15" s="147"/>
      <c r="N15" s="148">
        <f t="shared" si="2"/>
        <v>358</v>
      </c>
      <c r="O15" s="147"/>
      <c r="P15" s="147">
        <v>8802</v>
      </c>
      <c r="Q15" s="147">
        <v>22723</v>
      </c>
      <c r="R15" s="147"/>
      <c r="S15" s="148">
        <f t="shared" si="3"/>
        <v>31525</v>
      </c>
      <c r="T15" s="147">
        <v>1</v>
      </c>
      <c r="U15" s="147">
        <v>95</v>
      </c>
      <c r="V15" s="147"/>
      <c r="W15" s="147"/>
      <c r="X15" s="147"/>
      <c r="Y15" s="148">
        <f t="shared" si="4"/>
        <v>96</v>
      </c>
      <c r="Z15" s="147">
        <v>1496</v>
      </c>
      <c r="AA15" s="147">
        <v>4465</v>
      </c>
      <c r="AB15" s="147">
        <v>8112</v>
      </c>
      <c r="AC15" s="147">
        <v>56422</v>
      </c>
      <c r="AD15" s="147"/>
      <c r="AE15" s="147">
        <v>11038</v>
      </c>
      <c r="AF15" s="147"/>
      <c r="AG15" s="147"/>
      <c r="AH15" s="147"/>
      <c r="AI15" s="147">
        <v>7726</v>
      </c>
      <c r="AJ15" s="147"/>
      <c r="AK15" s="147"/>
      <c r="AL15" s="147"/>
      <c r="AM15" s="147">
        <v>11</v>
      </c>
      <c r="AN15" s="147"/>
      <c r="AO15" s="147"/>
      <c r="AP15" s="147">
        <v>99</v>
      </c>
      <c r="AQ15" s="147"/>
      <c r="AR15" s="147">
        <v>6144</v>
      </c>
      <c r="AS15" s="147"/>
      <c r="AT15" s="147">
        <v>261</v>
      </c>
      <c r="AU15" s="147">
        <v>1835</v>
      </c>
      <c r="AV15" s="147">
        <v>77293</v>
      </c>
      <c r="AW15" s="147"/>
      <c r="AX15" s="147"/>
      <c r="AY15" s="148">
        <f t="shared" si="5"/>
        <v>174902</v>
      </c>
      <c r="AZ15" s="147"/>
      <c r="BA15" s="147"/>
      <c r="BB15" s="147">
        <v>20</v>
      </c>
      <c r="BC15" s="147"/>
      <c r="BD15" s="147">
        <v>49</v>
      </c>
      <c r="BE15" s="147">
        <v>79</v>
      </c>
      <c r="BF15" s="147"/>
      <c r="BG15" s="147"/>
      <c r="BH15" s="147"/>
      <c r="BI15" s="148">
        <f t="shared" si="0"/>
        <v>148</v>
      </c>
      <c r="BJ15" s="147">
        <v>50</v>
      </c>
      <c r="BK15" s="147"/>
      <c r="BL15" s="147">
        <v>107</v>
      </c>
      <c r="BM15" s="147">
        <v>2</v>
      </c>
      <c r="BN15" s="147">
        <v>93</v>
      </c>
      <c r="BO15" s="147">
        <v>266</v>
      </c>
      <c r="BP15" s="147"/>
      <c r="BQ15" s="147"/>
      <c r="BR15" s="147">
        <v>47</v>
      </c>
      <c r="BS15" s="147"/>
      <c r="BT15" s="147"/>
      <c r="BU15" s="147">
        <v>1</v>
      </c>
      <c r="BV15" s="147">
        <v>459</v>
      </c>
      <c r="BW15" s="147">
        <v>7363</v>
      </c>
      <c r="BX15" s="147"/>
      <c r="BY15" s="147">
        <v>3</v>
      </c>
      <c r="BZ15" s="148">
        <f t="shared" si="6"/>
        <v>8391</v>
      </c>
      <c r="CA15" s="179">
        <f t="shared" si="1"/>
        <v>215420</v>
      </c>
      <c r="CB15" s="101"/>
      <c r="CC15" s="15"/>
    </row>
    <row r="16" spans="1:81" ht="13" x14ac:dyDescent="0.3">
      <c r="A16" s="36"/>
      <c r="B16" s="36"/>
      <c r="C16" s="22">
        <v>8</v>
      </c>
      <c r="D16" s="147">
        <v>30</v>
      </c>
      <c r="E16" s="147"/>
      <c r="F16" s="147">
        <v>947</v>
      </c>
      <c r="G16" s="147">
        <v>56</v>
      </c>
      <c r="H16" s="147">
        <v>237</v>
      </c>
      <c r="I16" s="147">
        <v>2</v>
      </c>
      <c r="J16" s="147"/>
      <c r="K16" s="147"/>
      <c r="L16" s="147"/>
      <c r="M16" s="147"/>
      <c r="N16" s="148">
        <f t="shared" si="2"/>
        <v>1272</v>
      </c>
      <c r="O16" s="147"/>
      <c r="P16" s="147">
        <v>9546</v>
      </c>
      <c r="Q16" s="147">
        <v>64886</v>
      </c>
      <c r="R16" s="147"/>
      <c r="S16" s="148">
        <f t="shared" si="3"/>
        <v>74432</v>
      </c>
      <c r="T16" s="147"/>
      <c r="U16" s="147">
        <v>21</v>
      </c>
      <c r="V16" s="147"/>
      <c r="W16" s="147"/>
      <c r="X16" s="147"/>
      <c r="Y16" s="148">
        <f t="shared" si="4"/>
        <v>21</v>
      </c>
      <c r="Z16" s="147">
        <v>2542</v>
      </c>
      <c r="AA16" s="147">
        <v>29624</v>
      </c>
      <c r="AB16" s="147">
        <v>9910</v>
      </c>
      <c r="AC16" s="147">
        <v>78902</v>
      </c>
      <c r="AD16" s="147"/>
      <c r="AE16" s="147">
        <v>13434</v>
      </c>
      <c r="AF16" s="147"/>
      <c r="AG16" s="147"/>
      <c r="AH16" s="147"/>
      <c r="AI16" s="147">
        <v>25072</v>
      </c>
      <c r="AJ16" s="147"/>
      <c r="AK16" s="147"/>
      <c r="AL16" s="147"/>
      <c r="AM16" s="147">
        <v>25</v>
      </c>
      <c r="AN16" s="147"/>
      <c r="AO16" s="147"/>
      <c r="AP16" s="147"/>
      <c r="AQ16" s="147"/>
      <c r="AR16" s="147">
        <v>663</v>
      </c>
      <c r="AS16" s="147"/>
      <c r="AT16" s="147">
        <v>108</v>
      </c>
      <c r="AU16" s="147">
        <v>1056</v>
      </c>
      <c r="AV16" s="147">
        <v>185721</v>
      </c>
      <c r="AW16" s="147"/>
      <c r="AX16" s="147">
        <v>13</v>
      </c>
      <c r="AY16" s="148">
        <f t="shared" si="5"/>
        <v>347070</v>
      </c>
      <c r="AZ16" s="147"/>
      <c r="BA16" s="147"/>
      <c r="BB16" s="147">
        <v>65</v>
      </c>
      <c r="BC16" s="147"/>
      <c r="BD16" s="147">
        <v>199</v>
      </c>
      <c r="BE16" s="147">
        <v>473</v>
      </c>
      <c r="BF16" s="147"/>
      <c r="BG16" s="147"/>
      <c r="BH16" s="147"/>
      <c r="BI16" s="148">
        <f t="shared" si="0"/>
        <v>737</v>
      </c>
      <c r="BJ16" s="147">
        <v>17</v>
      </c>
      <c r="BK16" s="147"/>
      <c r="BL16" s="147">
        <v>11970</v>
      </c>
      <c r="BM16" s="147">
        <v>4</v>
      </c>
      <c r="BN16" s="147">
        <v>110</v>
      </c>
      <c r="BO16" s="147">
        <v>420</v>
      </c>
      <c r="BP16" s="147"/>
      <c r="BQ16" s="147"/>
      <c r="BR16" s="147">
        <v>79</v>
      </c>
      <c r="BS16" s="147"/>
      <c r="BT16" s="147"/>
      <c r="BU16" s="147"/>
      <c r="BV16" s="147">
        <v>461</v>
      </c>
      <c r="BW16" s="147">
        <v>9279</v>
      </c>
      <c r="BX16" s="147"/>
      <c r="BY16" s="147">
        <v>52</v>
      </c>
      <c r="BZ16" s="148">
        <f t="shared" si="6"/>
        <v>22392</v>
      </c>
      <c r="CA16" s="179">
        <f t="shared" si="1"/>
        <v>445924</v>
      </c>
      <c r="CB16" s="101"/>
      <c r="CC16" s="15"/>
    </row>
    <row r="17" spans="1:86" ht="13" x14ac:dyDescent="0.3">
      <c r="A17" s="36"/>
      <c r="B17" s="36"/>
      <c r="C17" s="22">
        <v>9</v>
      </c>
      <c r="D17" s="147">
        <v>4</v>
      </c>
      <c r="E17" s="147"/>
      <c r="F17" s="147">
        <v>1046</v>
      </c>
      <c r="G17" s="147">
        <v>20</v>
      </c>
      <c r="H17" s="147">
        <v>383</v>
      </c>
      <c r="I17" s="147">
        <v>3</v>
      </c>
      <c r="J17" s="147"/>
      <c r="K17" s="147"/>
      <c r="L17" s="147"/>
      <c r="M17" s="147"/>
      <c r="N17" s="148">
        <f t="shared" si="2"/>
        <v>1456</v>
      </c>
      <c r="O17" s="147"/>
      <c r="P17" s="147">
        <v>3558</v>
      </c>
      <c r="Q17" s="147">
        <v>14937</v>
      </c>
      <c r="R17" s="147"/>
      <c r="S17" s="148">
        <f t="shared" si="3"/>
        <v>18495</v>
      </c>
      <c r="T17" s="147"/>
      <c r="U17" s="147"/>
      <c r="V17" s="147"/>
      <c r="W17" s="147"/>
      <c r="X17" s="147"/>
      <c r="Y17" s="148">
        <f t="shared" si="4"/>
        <v>0</v>
      </c>
      <c r="Z17" s="147">
        <v>1063</v>
      </c>
      <c r="AA17" s="147">
        <v>30467</v>
      </c>
      <c r="AB17" s="147">
        <v>4103</v>
      </c>
      <c r="AC17" s="147">
        <v>47092</v>
      </c>
      <c r="AD17" s="147"/>
      <c r="AE17" s="147">
        <v>5298</v>
      </c>
      <c r="AF17" s="147"/>
      <c r="AG17" s="147"/>
      <c r="AH17" s="147"/>
      <c r="AI17" s="147">
        <v>20038</v>
      </c>
      <c r="AJ17" s="147"/>
      <c r="AK17" s="147"/>
      <c r="AL17" s="147"/>
      <c r="AM17" s="147">
        <v>8</v>
      </c>
      <c r="AN17" s="147"/>
      <c r="AO17" s="147"/>
      <c r="AP17" s="147"/>
      <c r="AQ17" s="147"/>
      <c r="AR17" s="147"/>
      <c r="AS17" s="147"/>
      <c r="AT17" s="147"/>
      <c r="AU17" s="147">
        <v>1272</v>
      </c>
      <c r="AV17" s="147">
        <v>70756</v>
      </c>
      <c r="AW17" s="147"/>
      <c r="AX17" s="147">
        <v>5</v>
      </c>
      <c r="AY17" s="148">
        <f t="shared" si="5"/>
        <v>180102</v>
      </c>
      <c r="AZ17" s="147"/>
      <c r="BA17" s="147"/>
      <c r="BB17" s="147">
        <v>15</v>
      </c>
      <c r="BC17" s="147"/>
      <c r="BD17" s="147">
        <v>142</v>
      </c>
      <c r="BE17" s="147"/>
      <c r="BF17" s="147"/>
      <c r="BG17" s="147"/>
      <c r="BH17" s="147"/>
      <c r="BI17" s="148">
        <f t="shared" si="0"/>
        <v>157</v>
      </c>
      <c r="BJ17" s="147">
        <v>5</v>
      </c>
      <c r="BK17" s="147"/>
      <c r="BL17" s="147">
        <v>165</v>
      </c>
      <c r="BM17" s="147">
        <v>76</v>
      </c>
      <c r="BN17" s="147">
        <v>123</v>
      </c>
      <c r="BO17" s="147">
        <v>461</v>
      </c>
      <c r="BP17" s="147"/>
      <c r="BQ17" s="147"/>
      <c r="BR17" s="147"/>
      <c r="BS17" s="147"/>
      <c r="BT17" s="147"/>
      <c r="BU17" s="147"/>
      <c r="BV17" s="147">
        <v>946</v>
      </c>
      <c r="BW17" s="147">
        <v>11219</v>
      </c>
      <c r="BX17" s="147"/>
      <c r="BY17" s="147"/>
      <c r="BZ17" s="148">
        <f t="shared" si="6"/>
        <v>12995</v>
      </c>
      <c r="CA17" s="179">
        <f t="shared" si="1"/>
        <v>213205</v>
      </c>
      <c r="CB17" s="101"/>
      <c r="CC17" s="15"/>
    </row>
    <row r="18" spans="1:86" ht="13" x14ac:dyDescent="0.3">
      <c r="A18" s="36"/>
      <c r="B18" s="36"/>
      <c r="C18" s="22">
        <v>10</v>
      </c>
      <c r="D18" s="147">
        <v>9</v>
      </c>
      <c r="E18" s="147"/>
      <c r="F18" s="147">
        <v>3149</v>
      </c>
      <c r="G18" s="147"/>
      <c r="H18" s="147">
        <v>49</v>
      </c>
      <c r="I18" s="147">
        <v>2</v>
      </c>
      <c r="J18" s="147"/>
      <c r="K18" s="147"/>
      <c r="L18" s="147"/>
      <c r="M18" s="147"/>
      <c r="N18" s="148">
        <f t="shared" si="2"/>
        <v>3209</v>
      </c>
      <c r="O18" s="147"/>
      <c r="P18" s="147">
        <v>4680</v>
      </c>
      <c r="Q18" s="147">
        <v>17934</v>
      </c>
      <c r="R18" s="147"/>
      <c r="S18" s="148">
        <f t="shared" si="3"/>
        <v>22614</v>
      </c>
      <c r="T18" s="147"/>
      <c r="U18" s="147">
        <v>55</v>
      </c>
      <c r="V18" s="147"/>
      <c r="W18" s="147"/>
      <c r="X18" s="147"/>
      <c r="Y18" s="148">
        <f t="shared" si="4"/>
        <v>55</v>
      </c>
      <c r="Z18" s="147">
        <v>681</v>
      </c>
      <c r="AA18" s="147">
        <v>64054</v>
      </c>
      <c r="AB18" s="147">
        <v>2901</v>
      </c>
      <c r="AC18" s="147">
        <v>24272</v>
      </c>
      <c r="AD18" s="147"/>
      <c r="AE18" s="147">
        <v>4481</v>
      </c>
      <c r="AF18" s="147"/>
      <c r="AG18" s="147"/>
      <c r="AH18" s="147"/>
      <c r="AI18" s="147">
        <v>7721</v>
      </c>
      <c r="AJ18" s="147"/>
      <c r="AK18" s="147"/>
      <c r="AL18" s="147"/>
      <c r="AM18" s="147">
        <v>13</v>
      </c>
      <c r="AN18" s="147"/>
      <c r="AO18" s="147"/>
      <c r="AP18" s="147"/>
      <c r="AQ18" s="147">
        <v>386</v>
      </c>
      <c r="AR18" s="147"/>
      <c r="AS18" s="147"/>
      <c r="AT18" s="147"/>
      <c r="AU18" s="147">
        <v>1121</v>
      </c>
      <c r="AV18" s="147">
        <v>33865</v>
      </c>
      <c r="AW18" s="147"/>
      <c r="AX18" s="147">
        <v>8</v>
      </c>
      <c r="AY18" s="148">
        <f t="shared" si="5"/>
        <v>139503</v>
      </c>
      <c r="AZ18" s="147"/>
      <c r="BA18" s="147"/>
      <c r="BB18" s="147">
        <v>10</v>
      </c>
      <c r="BC18" s="147"/>
      <c r="BD18" s="147">
        <v>61</v>
      </c>
      <c r="BE18" s="147"/>
      <c r="BF18" s="147"/>
      <c r="BG18" s="147"/>
      <c r="BH18" s="147"/>
      <c r="BI18" s="148">
        <f t="shared" si="0"/>
        <v>71</v>
      </c>
      <c r="BJ18" s="147">
        <v>10</v>
      </c>
      <c r="BK18" s="147"/>
      <c r="BL18" s="147">
        <v>145</v>
      </c>
      <c r="BM18" s="147">
        <v>1</v>
      </c>
      <c r="BN18" s="147">
        <v>205</v>
      </c>
      <c r="BO18" s="147">
        <v>316</v>
      </c>
      <c r="BP18" s="147"/>
      <c r="BQ18" s="147"/>
      <c r="BR18" s="147"/>
      <c r="BS18" s="147"/>
      <c r="BT18" s="147"/>
      <c r="BU18" s="147"/>
      <c r="BV18" s="147">
        <v>434</v>
      </c>
      <c r="BW18" s="147">
        <v>14672</v>
      </c>
      <c r="BX18" s="147">
        <v>1214</v>
      </c>
      <c r="BY18" s="147"/>
      <c r="BZ18" s="148">
        <f t="shared" si="6"/>
        <v>16997</v>
      </c>
      <c r="CA18" s="179">
        <f t="shared" si="1"/>
        <v>182449</v>
      </c>
      <c r="CB18" s="101"/>
      <c r="CC18" s="15"/>
    </row>
    <row r="19" spans="1:86" ht="13" x14ac:dyDescent="0.3">
      <c r="A19" s="36"/>
      <c r="B19" s="36"/>
      <c r="C19" s="22">
        <v>11</v>
      </c>
      <c r="D19" s="147"/>
      <c r="E19" s="147"/>
      <c r="F19" s="147">
        <v>19</v>
      </c>
      <c r="G19" s="147">
        <v>0</v>
      </c>
      <c r="H19" s="147"/>
      <c r="I19" s="147"/>
      <c r="J19" s="147"/>
      <c r="K19" s="147">
        <v>610</v>
      </c>
      <c r="L19" s="147"/>
      <c r="M19" s="147"/>
      <c r="N19" s="148">
        <f t="shared" si="2"/>
        <v>629</v>
      </c>
      <c r="O19" s="147"/>
      <c r="P19" s="147"/>
      <c r="Q19" s="147"/>
      <c r="R19" s="147"/>
      <c r="S19" s="148">
        <f t="shared" si="3"/>
        <v>0</v>
      </c>
      <c r="T19" s="147"/>
      <c r="U19" s="147"/>
      <c r="V19" s="147"/>
      <c r="W19" s="147"/>
      <c r="X19" s="147"/>
      <c r="Y19" s="148">
        <f t="shared" si="4"/>
        <v>0</v>
      </c>
      <c r="Z19" s="147">
        <v>18</v>
      </c>
      <c r="AA19" s="147">
        <v>7</v>
      </c>
      <c r="AB19" s="147"/>
      <c r="AC19" s="147">
        <v>3370</v>
      </c>
      <c r="AD19" s="147"/>
      <c r="AE19" s="147">
        <v>3</v>
      </c>
      <c r="AF19" s="147"/>
      <c r="AG19" s="147"/>
      <c r="AH19" s="147">
        <v>16071</v>
      </c>
      <c r="AI19" s="147"/>
      <c r="AJ19" s="147"/>
      <c r="AK19" s="147"/>
      <c r="AL19" s="147"/>
      <c r="AM19" s="147">
        <v>2</v>
      </c>
      <c r="AN19" s="147"/>
      <c r="AO19" s="147"/>
      <c r="AP19" s="147"/>
      <c r="AQ19" s="147"/>
      <c r="AR19" s="147"/>
      <c r="AS19" s="147"/>
      <c r="AT19" s="147"/>
      <c r="AU19" s="147">
        <v>118</v>
      </c>
      <c r="AV19" s="147"/>
      <c r="AW19" s="147"/>
      <c r="AX19" s="147"/>
      <c r="AY19" s="148">
        <f t="shared" si="5"/>
        <v>19589</v>
      </c>
      <c r="AZ19" s="147"/>
      <c r="BA19" s="147"/>
      <c r="BB19" s="147"/>
      <c r="BC19" s="147"/>
      <c r="BD19" s="147"/>
      <c r="BE19" s="147"/>
      <c r="BF19" s="147"/>
      <c r="BG19" s="147"/>
      <c r="BH19" s="147"/>
      <c r="BI19" s="148">
        <f t="shared" si="0"/>
        <v>0</v>
      </c>
      <c r="BJ19" s="147"/>
      <c r="BK19" s="147"/>
      <c r="BL19" s="147">
        <v>16</v>
      </c>
      <c r="BM19" s="147"/>
      <c r="BN19" s="147">
        <v>1</v>
      </c>
      <c r="BO19" s="147"/>
      <c r="BP19" s="147"/>
      <c r="BQ19" s="147"/>
      <c r="BR19" s="147"/>
      <c r="BS19" s="147"/>
      <c r="BT19" s="147"/>
      <c r="BU19" s="147"/>
      <c r="BV19" s="147">
        <v>115</v>
      </c>
      <c r="BW19" s="147">
        <v>3867</v>
      </c>
      <c r="BX19" s="147"/>
      <c r="BY19" s="147"/>
      <c r="BZ19" s="148">
        <f t="shared" si="6"/>
        <v>3999</v>
      </c>
      <c r="CA19" s="179">
        <f t="shared" si="1"/>
        <v>24217</v>
      </c>
      <c r="CB19" s="101"/>
      <c r="CC19" s="15"/>
    </row>
    <row r="20" spans="1:86" ht="13" x14ac:dyDescent="0.3">
      <c r="A20" s="36"/>
      <c r="B20" s="36"/>
      <c r="C20" s="22">
        <v>12</v>
      </c>
      <c r="D20" s="147"/>
      <c r="E20" s="147"/>
      <c r="F20" s="147">
        <v>3</v>
      </c>
      <c r="G20" s="147">
        <v>6</v>
      </c>
      <c r="H20" s="147"/>
      <c r="I20" s="147">
        <v>4</v>
      </c>
      <c r="J20" s="147"/>
      <c r="K20" s="147"/>
      <c r="L20" s="147"/>
      <c r="M20" s="147"/>
      <c r="N20" s="148">
        <f t="shared" si="2"/>
        <v>13</v>
      </c>
      <c r="O20" s="147"/>
      <c r="P20" s="147">
        <v>4274</v>
      </c>
      <c r="Q20" s="147">
        <v>124</v>
      </c>
      <c r="R20" s="147"/>
      <c r="S20" s="148">
        <f t="shared" si="3"/>
        <v>4398</v>
      </c>
      <c r="T20" s="147"/>
      <c r="U20" s="147"/>
      <c r="V20" s="147"/>
      <c r="W20" s="147"/>
      <c r="X20" s="147"/>
      <c r="Y20" s="148">
        <f t="shared" si="4"/>
        <v>0</v>
      </c>
      <c r="Z20" s="147">
        <v>85</v>
      </c>
      <c r="AA20" s="147"/>
      <c r="AB20" s="147">
        <v>4541</v>
      </c>
      <c r="AC20" s="147">
        <v>43351</v>
      </c>
      <c r="AD20" s="147">
        <v>204</v>
      </c>
      <c r="AE20" s="147">
        <v>8</v>
      </c>
      <c r="AF20" s="147"/>
      <c r="AG20" s="147"/>
      <c r="AH20" s="147"/>
      <c r="AI20" s="147">
        <v>46</v>
      </c>
      <c r="AJ20" s="147"/>
      <c r="AK20" s="147"/>
      <c r="AL20" s="147"/>
      <c r="AM20" s="147">
        <v>2</v>
      </c>
      <c r="AN20" s="147"/>
      <c r="AO20" s="147"/>
      <c r="AP20" s="147"/>
      <c r="AQ20" s="147"/>
      <c r="AR20" s="147"/>
      <c r="AS20" s="147"/>
      <c r="AT20" s="147"/>
      <c r="AU20" s="147">
        <v>1219</v>
      </c>
      <c r="AV20" s="147"/>
      <c r="AW20" s="147"/>
      <c r="AX20" s="147"/>
      <c r="AY20" s="148">
        <f t="shared" si="5"/>
        <v>49456</v>
      </c>
      <c r="AZ20" s="147"/>
      <c r="BA20" s="147"/>
      <c r="BB20" s="147">
        <v>2</v>
      </c>
      <c r="BC20" s="147"/>
      <c r="BD20" s="147">
        <v>1</v>
      </c>
      <c r="BE20" s="147">
        <v>13</v>
      </c>
      <c r="BF20" s="147"/>
      <c r="BG20" s="147"/>
      <c r="BH20" s="147"/>
      <c r="BI20" s="148">
        <f t="shared" si="0"/>
        <v>16</v>
      </c>
      <c r="BJ20" s="147">
        <v>8</v>
      </c>
      <c r="BK20" s="147"/>
      <c r="BL20" s="147">
        <v>18</v>
      </c>
      <c r="BM20" s="147">
        <v>1</v>
      </c>
      <c r="BN20" s="147">
        <v>10</v>
      </c>
      <c r="BO20" s="147">
        <v>4</v>
      </c>
      <c r="BP20" s="147"/>
      <c r="BQ20" s="147"/>
      <c r="BR20" s="147">
        <v>2</v>
      </c>
      <c r="BS20" s="147"/>
      <c r="BT20" s="147">
        <v>35</v>
      </c>
      <c r="BU20" s="147"/>
      <c r="BV20" s="147"/>
      <c r="BW20" s="147">
        <v>2754</v>
      </c>
      <c r="BX20" s="147"/>
      <c r="BY20" s="147"/>
      <c r="BZ20" s="148">
        <f t="shared" si="6"/>
        <v>2832</v>
      </c>
      <c r="CA20" s="179">
        <f t="shared" si="1"/>
        <v>56715</v>
      </c>
      <c r="CB20" s="101"/>
      <c r="CC20" s="15"/>
    </row>
    <row r="21" spans="1:86" ht="13" x14ac:dyDescent="0.3">
      <c r="A21" s="36"/>
      <c r="B21" s="36"/>
      <c r="C21" s="22">
        <v>13</v>
      </c>
      <c r="D21" s="147">
        <v>92</v>
      </c>
      <c r="E21" s="147"/>
      <c r="F21" s="147">
        <v>13</v>
      </c>
      <c r="G21" s="147">
        <v>17</v>
      </c>
      <c r="H21" s="147"/>
      <c r="I21" s="147">
        <v>45</v>
      </c>
      <c r="J21" s="147">
        <v>1203</v>
      </c>
      <c r="K21" s="147"/>
      <c r="L21" s="147">
        <v>238</v>
      </c>
      <c r="M21" s="147">
        <v>24</v>
      </c>
      <c r="N21" s="148">
        <f t="shared" si="2"/>
        <v>1632</v>
      </c>
      <c r="O21" s="147"/>
      <c r="P21" s="147">
        <v>49363</v>
      </c>
      <c r="Q21" s="147">
        <v>378498</v>
      </c>
      <c r="R21" s="147"/>
      <c r="S21" s="148">
        <f t="shared" si="3"/>
        <v>427861</v>
      </c>
      <c r="T21" s="147">
        <v>9</v>
      </c>
      <c r="U21" s="147"/>
      <c r="V21" s="147">
        <v>1</v>
      </c>
      <c r="W21" s="147"/>
      <c r="X21" s="147"/>
      <c r="Y21" s="148">
        <f t="shared" si="4"/>
        <v>10</v>
      </c>
      <c r="Z21" s="147">
        <v>31960</v>
      </c>
      <c r="AA21" s="147">
        <v>2</v>
      </c>
      <c r="AB21" s="147">
        <v>64803</v>
      </c>
      <c r="AC21" s="147">
        <v>587292</v>
      </c>
      <c r="AD21" s="147"/>
      <c r="AE21" s="147">
        <v>282497</v>
      </c>
      <c r="AF21" s="147">
        <v>2777</v>
      </c>
      <c r="AG21" s="147">
        <v>89701</v>
      </c>
      <c r="AH21" s="147"/>
      <c r="AI21" s="147">
        <v>38799</v>
      </c>
      <c r="AJ21" s="147">
        <v>11</v>
      </c>
      <c r="AK21" s="147">
        <v>15</v>
      </c>
      <c r="AL21" s="147"/>
      <c r="AM21" s="147">
        <v>1084</v>
      </c>
      <c r="AN21" s="147"/>
      <c r="AO21" s="147"/>
      <c r="AP21" s="147"/>
      <c r="AQ21" s="147"/>
      <c r="AR21" s="147"/>
      <c r="AS21" s="147">
        <v>2887</v>
      </c>
      <c r="AT21" s="147">
        <v>2394</v>
      </c>
      <c r="AU21" s="147">
        <v>7083</v>
      </c>
      <c r="AV21" s="147">
        <v>311314</v>
      </c>
      <c r="AW21" s="147">
        <v>198372</v>
      </c>
      <c r="AX21" s="147">
        <v>611</v>
      </c>
      <c r="AY21" s="148">
        <f t="shared" si="5"/>
        <v>1621602</v>
      </c>
      <c r="AZ21" s="147"/>
      <c r="BA21" s="147"/>
      <c r="BB21" s="147">
        <v>260</v>
      </c>
      <c r="BC21" s="147"/>
      <c r="BD21" s="147">
        <v>542</v>
      </c>
      <c r="BE21" s="147">
        <v>4045</v>
      </c>
      <c r="BF21" s="147"/>
      <c r="BG21" s="147">
        <v>1</v>
      </c>
      <c r="BH21" s="147"/>
      <c r="BI21" s="148">
        <f t="shared" si="0"/>
        <v>4848</v>
      </c>
      <c r="BJ21" s="147">
        <v>125</v>
      </c>
      <c r="BK21" s="147"/>
      <c r="BL21" s="147">
        <v>950</v>
      </c>
      <c r="BM21" s="147">
        <v>62</v>
      </c>
      <c r="BN21" s="147">
        <v>32</v>
      </c>
      <c r="BO21" s="147">
        <v>4455</v>
      </c>
      <c r="BP21" s="147"/>
      <c r="BQ21" s="147">
        <v>7</v>
      </c>
      <c r="BR21" s="147">
        <v>877</v>
      </c>
      <c r="BS21" s="147">
        <v>618</v>
      </c>
      <c r="BT21" s="147"/>
      <c r="BU21" s="147">
        <v>30</v>
      </c>
      <c r="BV21" s="147">
        <v>213</v>
      </c>
      <c r="BW21" s="147">
        <v>17205</v>
      </c>
      <c r="BX21" s="147"/>
      <c r="BY21" s="147">
        <v>1</v>
      </c>
      <c r="BZ21" s="148">
        <f t="shared" si="6"/>
        <v>24575</v>
      </c>
      <c r="CA21" s="179">
        <f t="shared" si="1"/>
        <v>2080528</v>
      </c>
      <c r="CB21" s="101"/>
      <c r="CC21" s="15"/>
    </row>
    <row r="22" spans="1:86" ht="13" x14ac:dyDescent="0.3">
      <c r="A22" s="36"/>
      <c r="B22" s="36"/>
      <c r="C22" s="22">
        <v>14</v>
      </c>
      <c r="D22" s="147">
        <v>1</v>
      </c>
      <c r="E22" s="147"/>
      <c r="F22" s="147">
        <v>1228</v>
      </c>
      <c r="G22" s="147">
        <v>2</v>
      </c>
      <c r="H22" s="147">
        <v>27</v>
      </c>
      <c r="I22" s="147"/>
      <c r="J22" s="147"/>
      <c r="K22" s="147"/>
      <c r="L22" s="147"/>
      <c r="M22" s="147"/>
      <c r="N22" s="148">
        <f t="shared" si="2"/>
        <v>1258</v>
      </c>
      <c r="O22" s="147"/>
      <c r="P22" s="147">
        <v>1755</v>
      </c>
      <c r="Q22" s="147">
        <v>8370</v>
      </c>
      <c r="R22" s="147"/>
      <c r="S22" s="148">
        <f t="shared" si="3"/>
        <v>10125</v>
      </c>
      <c r="T22" s="147"/>
      <c r="U22" s="147"/>
      <c r="V22" s="147"/>
      <c r="W22" s="147"/>
      <c r="X22" s="147"/>
      <c r="Y22" s="148">
        <f t="shared" si="4"/>
        <v>0</v>
      </c>
      <c r="Z22" s="147">
        <v>136</v>
      </c>
      <c r="AA22" s="147">
        <v>28885</v>
      </c>
      <c r="AB22" s="147">
        <v>1107</v>
      </c>
      <c r="AC22" s="147">
        <v>7861</v>
      </c>
      <c r="AD22" s="147"/>
      <c r="AE22" s="147">
        <v>1394</v>
      </c>
      <c r="AF22" s="147"/>
      <c r="AG22" s="147"/>
      <c r="AH22" s="147"/>
      <c r="AI22" s="147">
        <v>5412</v>
      </c>
      <c r="AJ22" s="147"/>
      <c r="AK22" s="147"/>
      <c r="AL22" s="147"/>
      <c r="AM22" s="147">
        <v>4</v>
      </c>
      <c r="AN22" s="147"/>
      <c r="AO22" s="147"/>
      <c r="AP22" s="147"/>
      <c r="AQ22" s="147"/>
      <c r="AR22" s="147"/>
      <c r="AS22" s="147"/>
      <c r="AT22" s="147"/>
      <c r="AU22" s="147">
        <v>229</v>
      </c>
      <c r="AV22" s="147">
        <v>20359</v>
      </c>
      <c r="AW22" s="147"/>
      <c r="AX22" s="147">
        <v>2</v>
      </c>
      <c r="AY22" s="148">
        <f t="shared" si="5"/>
        <v>65389</v>
      </c>
      <c r="AZ22" s="147"/>
      <c r="BA22" s="147"/>
      <c r="BB22" s="147">
        <v>5</v>
      </c>
      <c r="BC22" s="147"/>
      <c r="BD22" s="147">
        <v>39</v>
      </c>
      <c r="BE22" s="147">
        <v>31</v>
      </c>
      <c r="BF22" s="147"/>
      <c r="BG22" s="147"/>
      <c r="BH22" s="147"/>
      <c r="BI22" s="148">
        <f t="shared" si="0"/>
        <v>75</v>
      </c>
      <c r="BJ22" s="147"/>
      <c r="BK22" s="147"/>
      <c r="BL22" s="147">
        <v>121</v>
      </c>
      <c r="BM22" s="147"/>
      <c r="BN22" s="147">
        <v>14</v>
      </c>
      <c r="BO22" s="147">
        <v>55</v>
      </c>
      <c r="BP22" s="147"/>
      <c r="BQ22" s="147"/>
      <c r="BR22" s="147">
        <v>19</v>
      </c>
      <c r="BS22" s="147"/>
      <c r="BT22" s="147"/>
      <c r="BU22" s="147"/>
      <c r="BV22" s="147">
        <v>196</v>
      </c>
      <c r="BW22" s="147">
        <v>5908</v>
      </c>
      <c r="BX22" s="147"/>
      <c r="BY22" s="147"/>
      <c r="BZ22" s="148">
        <f t="shared" si="6"/>
        <v>6313</v>
      </c>
      <c r="CA22" s="179">
        <f t="shared" si="1"/>
        <v>83160</v>
      </c>
      <c r="CB22" s="101"/>
      <c r="CC22" s="15"/>
    </row>
    <row r="23" spans="1:86" ht="13" x14ac:dyDescent="0.3">
      <c r="A23" s="36"/>
      <c r="B23" s="36"/>
      <c r="C23" s="22">
        <v>15</v>
      </c>
      <c r="D23" s="147">
        <v>5</v>
      </c>
      <c r="E23" s="147"/>
      <c r="F23" s="147"/>
      <c r="G23" s="147"/>
      <c r="H23" s="147"/>
      <c r="I23" s="147">
        <v>2</v>
      </c>
      <c r="J23" s="147">
        <v>1</v>
      </c>
      <c r="K23" s="147"/>
      <c r="L23" s="147"/>
      <c r="M23" s="147"/>
      <c r="N23" s="148">
        <f t="shared" si="2"/>
        <v>8</v>
      </c>
      <c r="O23" s="147"/>
      <c r="P23" s="147">
        <v>2831</v>
      </c>
      <c r="Q23" s="147">
        <v>21519</v>
      </c>
      <c r="R23" s="147"/>
      <c r="S23" s="148">
        <f t="shared" si="3"/>
        <v>24350</v>
      </c>
      <c r="T23" s="147">
        <v>1</v>
      </c>
      <c r="U23" s="147"/>
      <c r="V23" s="147">
        <v>1</v>
      </c>
      <c r="W23" s="147"/>
      <c r="X23" s="147"/>
      <c r="Y23" s="148">
        <f t="shared" si="4"/>
        <v>2</v>
      </c>
      <c r="Z23" s="147">
        <v>182</v>
      </c>
      <c r="AA23" s="147"/>
      <c r="AB23" s="147">
        <v>1003</v>
      </c>
      <c r="AC23" s="147">
        <v>30073</v>
      </c>
      <c r="AD23" s="147"/>
      <c r="AE23" s="147">
        <v>9</v>
      </c>
      <c r="AF23" s="147"/>
      <c r="AG23" s="147">
        <v>605</v>
      </c>
      <c r="AH23" s="147"/>
      <c r="AI23" s="147">
        <v>71</v>
      </c>
      <c r="AJ23" s="147"/>
      <c r="AK23" s="147"/>
      <c r="AL23" s="147"/>
      <c r="AM23" s="147">
        <v>5</v>
      </c>
      <c r="AN23" s="147"/>
      <c r="AO23" s="147"/>
      <c r="AP23" s="147"/>
      <c r="AQ23" s="147"/>
      <c r="AR23" s="147"/>
      <c r="AS23" s="147"/>
      <c r="AT23" s="147"/>
      <c r="AU23" s="147">
        <v>33</v>
      </c>
      <c r="AV23" s="147">
        <v>154</v>
      </c>
      <c r="AW23" s="147"/>
      <c r="AX23" s="147">
        <v>1</v>
      </c>
      <c r="AY23" s="148">
        <f t="shared" si="5"/>
        <v>32136</v>
      </c>
      <c r="AZ23" s="147"/>
      <c r="BA23" s="147"/>
      <c r="BB23" s="147">
        <v>4</v>
      </c>
      <c r="BC23" s="147"/>
      <c r="BD23" s="147">
        <v>1</v>
      </c>
      <c r="BE23" s="147">
        <v>73</v>
      </c>
      <c r="BF23" s="147"/>
      <c r="BG23" s="147"/>
      <c r="BH23" s="147"/>
      <c r="BI23" s="148">
        <f t="shared" si="0"/>
        <v>78</v>
      </c>
      <c r="BJ23" s="147">
        <v>4</v>
      </c>
      <c r="BK23" s="147"/>
      <c r="BL23" s="147">
        <v>33</v>
      </c>
      <c r="BM23" s="147"/>
      <c r="BN23" s="147"/>
      <c r="BO23" s="147">
        <v>269</v>
      </c>
      <c r="BP23" s="147"/>
      <c r="BQ23" s="147"/>
      <c r="BR23" s="147">
        <v>14</v>
      </c>
      <c r="BS23" s="147"/>
      <c r="BT23" s="147"/>
      <c r="BU23" s="147">
        <v>1</v>
      </c>
      <c r="BV23" s="147">
        <v>124</v>
      </c>
      <c r="BW23" s="147">
        <v>1109</v>
      </c>
      <c r="BX23" s="147"/>
      <c r="BY23" s="147"/>
      <c r="BZ23" s="148">
        <f t="shared" si="6"/>
        <v>1554</v>
      </c>
      <c r="CA23" s="179">
        <f t="shared" si="1"/>
        <v>58128</v>
      </c>
      <c r="CB23" s="101"/>
      <c r="CC23" s="15"/>
    </row>
    <row r="24" spans="1:86" ht="13.5" thickBot="1" x14ac:dyDescent="0.35">
      <c r="A24" s="36"/>
      <c r="B24" s="36"/>
      <c r="C24" s="27">
        <v>16</v>
      </c>
      <c r="D24" s="150">
        <v>12</v>
      </c>
      <c r="E24" s="150"/>
      <c r="F24" s="150">
        <v>144</v>
      </c>
      <c r="G24" s="150">
        <v>2</v>
      </c>
      <c r="H24" s="150">
        <v>196</v>
      </c>
      <c r="I24" s="150">
        <v>1</v>
      </c>
      <c r="J24" s="150"/>
      <c r="K24" s="150"/>
      <c r="L24" s="150"/>
      <c r="M24" s="150"/>
      <c r="N24" s="148">
        <f t="shared" si="2"/>
        <v>355</v>
      </c>
      <c r="O24" s="150"/>
      <c r="P24" s="150">
        <v>4568</v>
      </c>
      <c r="Q24" s="150">
        <v>13632</v>
      </c>
      <c r="R24" s="150"/>
      <c r="S24" s="148">
        <f t="shared" si="3"/>
        <v>18200</v>
      </c>
      <c r="T24" s="150"/>
      <c r="U24" s="150">
        <v>19</v>
      </c>
      <c r="V24" s="150"/>
      <c r="W24" s="150"/>
      <c r="X24" s="150"/>
      <c r="Y24" s="148">
        <f t="shared" si="4"/>
        <v>19</v>
      </c>
      <c r="Z24" s="150">
        <v>475</v>
      </c>
      <c r="AA24" s="150">
        <v>5065</v>
      </c>
      <c r="AB24" s="150">
        <v>3964</v>
      </c>
      <c r="AC24" s="150">
        <v>17267</v>
      </c>
      <c r="AD24" s="150"/>
      <c r="AE24" s="150">
        <v>3243</v>
      </c>
      <c r="AF24" s="150"/>
      <c r="AG24" s="150"/>
      <c r="AH24" s="150"/>
      <c r="AI24" s="150">
        <v>816</v>
      </c>
      <c r="AJ24" s="150"/>
      <c r="AK24" s="150"/>
      <c r="AL24" s="150"/>
      <c r="AM24" s="150">
        <v>7</v>
      </c>
      <c r="AN24" s="150"/>
      <c r="AO24" s="150"/>
      <c r="AP24" s="150"/>
      <c r="AQ24" s="150"/>
      <c r="AR24" s="150"/>
      <c r="AS24" s="150"/>
      <c r="AT24" s="150">
        <v>50</v>
      </c>
      <c r="AU24" s="150">
        <v>479</v>
      </c>
      <c r="AV24" s="150">
        <v>42512</v>
      </c>
      <c r="AW24" s="150"/>
      <c r="AX24" s="150"/>
      <c r="AY24" s="148">
        <f t="shared" si="5"/>
        <v>73878</v>
      </c>
      <c r="AZ24" s="150"/>
      <c r="BA24" s="150"/>
      <c r="BB24" s="150">
        <v>3</v>
      </c>
      <c r="BC24" s="150"/>
      <c r="BD24" s="150">
        <v>10</v>
      </c>
      <c r="BE24" s="150"/>
      <c r="BF24" s="147"/>
      <c r="BG24" s="147">
        <v>1</v>
      </c>
      <c r="BH24" s="147"/>
      <c r="BI24" s="148">
        <f t="shared" si="0"/>
        <v>14</v>
      </c>
      <c r="BJ24" s="150">
        <v>16</v>
      </c>
      <c r="BK24" s="150"/>
      <c r="BL24" s="150">
        <v>40</v>
      </c>
      <c r="BM24" s="150">
        <v>1</v>
      </c>
      <c r="BN24" s="150">
        <v>83</v>
      </c>
      <c r="BO24" s="150">
        <v>33</v>
      </c>
      <c r="BP24" s="150"/>
      <c r="BQ24" s="150"/>
      <c r="BR24" s="150"/>
      <c r="BS24" s="150"/>
      <c r="BT24" s="150"/>
      <c r="BU24" s="150"/>
      <c r="BV24" s="147">
        <v>159</v>
      </c>
      <c r="BW24" s="147">
        <v>4130</v>
      </c>
      <c r="BX24" s="147"/>
      <c r="BY24" s="147">
        <v>41</v>
      </c>
      <c r="BZ24" s="148">
        <f t="shared" si="6"/>
        <v>4503</v>
      </c>
      <c r="CA24" s="179">
        <f t="shared" si="1"/>
        <v>96969</v>
      </c>
      <c r="CB24" s="101"/>
      <c r="CC24" s="15"/>
    </row>
    <row r="25" spans="1:86" ht="13.5" thickBot="1" x14ac:dyDescent="0.35">
      <c r="A25" s="36"/>
      <c r="C25" s="203" t="s">
        <v>506</v>
      </c>
      <c r="D25" s="204">
        <f t="shared" ref="D25:L25" si="7">SUM(D9:D24)</f>
        <v>213</v>
      </c>
      <c r="E25" s="205">
        <f t="shared" si="7"/>
        <v>0</v>
      </c>
      <c r="F25" s="205">
        <f t="shared" si="7"/>
        <v>6801</v>
      </c>
      <c r="G25" s="205">
        <f t="shared" si="7"/>
        <v>246</v>
      </c>
      <c r="H25" s="205">
        <f t="shared" si="7"/>
        <v>1048</v>
      </c>
      <c r="I25" s="205">
        <f t="shared" si="7"/>
        <v>88</v>
      </c>
      <c r="J25" s="205">
        <f t="shared" si="7"/>
        <v>1284</v>
      </c>
      <c r="K25" s="205">
        <f t="shared" si="7"/>
        <v>610</v>
      </c>
      <c r="L25" s="205">
        <f t="shared" si="7"/>
        <v>238</v>
      </c>
      <c r="M25" s="206">
        <f t="shared" ref="M25:Y25" si="8">SUM(M9:M24)</f>
        <v>24</v>
      </c>
      <c r="N25" s="207">
        <f t="shared" si="8"/>
        <v>10552</v>
      </c>
      <c r="O25" s="204">
        <f t="shared" si="8"/>
        <v>0</v>
      </c>
      <c r="P25" s="205">
        <f t="shared" si="8"/>
        <v>129404</v>
      </c>
      <c r="Q25" s="205">
        <f t="shared" si="8"/>
        <v>866444</v>
      </c>
      <c r="R25" s="206">
        <f t="shared" si="8"/>
        <v>0</v>
      </c>
      <c r="S25" s="207">
        <f t="shared" si="8"/>
        <v>995848</v>
      </c>
      <c r="T25" s="204">
        <f t="shared" si="8"/>
        <v>19</v>
      </c>
      <c r="U25" s="205">
        <f t="shared" si="8"/>
        <v>190</v>
      </c>
      <c r="V25" s="205">
        <f t="shared" si="8"/>
        <v>2</v>
      </c>
      <c r="W25" s="205">
        <f t="shared" si="8"/>
        <v>0</v>
      </c>
      <c r="X25" s="206">
        <f t="shared" si="8"/>
        <v>0</v>
      </c>
      <c r="Y25" s="207">
        <f t="shared" si="8"/>
        <v>211</v>
      </c>
      <c r="Z25" s="204">
        <f t="shared" ref="Z25:AW25" si="9">SUM(Z9:Z24)</f>
        <v>47684</v>
      </c>
      <c r="AA25" s="205">
        <f t="shared" si="9"/>
        <v>166129</v>
      </c>
      <c r="AB25" s="205">
        <f t="shared" si="9"/>
        <v>132873</v>
      </c>
      <c r="AC25" s="205">
        <f t="shared" si="9"/>
        <v>1333106</v>
      </c>
      <c r="AD25" s="205">
        <f t="shared" si="9"/>
        <v>204</v>
      </c>
      <c r="AE25" s="205">
        <f t="shared" si="9"/>
        <v>408815</v>
      </c>
      <c r="AF25" s="205">
        <f t="shared" si="9"/>
        <v>2777</v>
      </c>
      <c r="AG25" s="205">
        <f t="shared" si="9"/>
        <v>103960</v>
      </c>
      <c r="AH25" s="205">
        <f t="shared" si="9"/>
        <v>16071</v>
      </c>
      <c r="AI25" s="205">
        <f t="shared" si="9"/>
        <v>151227</v>
      </c>
      <c r="AJ25" s="205">
        <f t="shared" si="9"/>
        <v>11</v>
      </c>
      <c r="AK25" s="205">
        <f t="shared" si="9"/>
        <v>15</v>
      </c>
      <c r="AL25" s="205">
        <f t="shared" si="9"/>
        <v>0</v>
      </c>
      <c r="AM25" s="205">
        <f t="shared" si="9"/>
        <v>1217</v>
      </c>
      <c r="AN25" s="205">
        <f t="shared" si="9"/>
        <v>0</v>
      </c>
      <c r="AO25" s="205">
        <f t="shared" si="9"/>
        <v>0</v>
      </c>
      <c r="AP25" s="205">
        <f t="shared" si="9"/>
        <v>99</v>
      </c>
      <c r="AQ25" s="205">
        <f t="shared" si="9"/>
        <v>386</v>
      </c>
      <c r="AR25" s="205">
        <f t="shared" si="9"/>
        <v>6807</v>
      </c>
      <c r="AS25" s="205">
        <f t="shared" si="9"/>
        <v>2887</v>
      </c>
      <c r="AT25" s="205">
        <f t="shared" si="9"/>
        <v>3348</v>
      </c>
      <c r="AU25" s="205">
        <f t="shared" si="9"/>
        <v>23015</v>
      </c>
      <c r="AV25" s="205">
        <f t="shared" si="9"/>
        <v>994756</v>
      </c>
      <c r="AW25" s="205">
        <f t="shared" si="9"/>
        <v>210511</v>
      </c>
      <c r="AX25" s="206">
        <f t="shared" ref="AX25:BI25" si="10">SUM(AX9:AX24)</f>
        <v>689</v>
      </c>
      <c r="AY25" s="207">
        <f t="shared" si="10"/>
        <v>3606587</v>
      </c>
      <c r="AZ25" s="204"/>
      <c r="BA25" s="205"/>
      <c r="BB25" s="205">
        <f t="shared" si="10"/>
        <v>508</v>
      </c>
      <c r="BC25" s="205"/>
      <c r="BD25" s="205"/>
      <c r="BE25" s="205">
        <f t="shared" si="10"/>
        <v>5441</v>
      </c>
      <c r="BF25" s="205"/>
      <c r="BG25" s="205">
        <f t="shared" si="10"/>
        <v>2</v>
      </c>
      <c r="BH25" s="206"/>
      <c r="BI25" s="207">
        <f t="shared" si="10"/>
        <v>7530</v>
      </c>
      <c r="BJ25" s="204">
        <f t="shared" ref="BJ25:BT25" si="11">SUM(BJ9:BJ24)</f>
        <v>368</v>
      </c>
      <c r="BK25" s="205"/>
      <c r="BL25" s="205">
        <f t="shared" si="11"/>
        <v>14435</v>
      </c>
      <c r="BM25" s="205">
        <f t="shared" si="11"/>
        <v>174</v>
      </c>
      <c r="BN25" s="205">
        <f t="shared" si="11"/>
        <v>673</v>
      </c>
      <c r="BO25" s="205">
        <f t="shared" si="11"/>
        <v>9898</v>
      </c>
      <c r="BP25" s="205"/>
      <c r="BQ25" s="205">
        <f t="shared" si="11"/>
        <v>7</v>
      </c>
      <c r="BR25" s="205">
        <f t="shared" si="11"/>
        <v>1198</v>
      </c>
      <c r="BS25" s="205">
        <f t="shared" si="11"/>
        <v>622</v>
      </c>
      <c r="BT25" s="205">
        <f t="shared" si="11"/>
        <v>35</v>
      </c>
      <c r="BU25" s="205">
        <f>SUM(BU9:BU24)</f>
        <v>34</v>
      </c>
      <c r="BV25" s="205">
        <f>SUM(BV9:BV24)</f>
        <v>5179</v>
      </c>
      <c r="BW25" s="205">
        <f>SUM(BW9:BW24)</f>
        <v>119409</v>
      </c>
      <c r="BX25" s="205">
        <f t="shared" ref="BX25:BY25" si="12">SUM(BX9:BX24)</f>
        <v>1214</v>
      </c>
      <c r="BY25" s="206">
        <f t="shared" si="12"/>
        <v>226</v>
      </c>
      <c r="BZ25" s="207">
        <f>SUM(BZ9:BZ24)</f>
        <v>153472</v>
      </c>
      <c r="CA25" s="208">
        <f>SUM(CA9:CA24)</f>
        <v>4774200</v>
      </c>
      <c r="CB25" s="101"/>
    </row>
    <row r="26" spans="1:86"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row>
    <row r="27" spans="1:86" ht="13" thickBot="1" x14ac:dyDescent="0.3">
      <c r="A27" s="36"/>
      <c r="B27" s="36"/>
      <c r="C27" s="195" t="str">
        <f>'7.7.CO_TEC_FIJAS'!B225</f>
        <v>PART. TECN. SEP.25</v>
      </c>
      <c r="D27" s="187">
        <f>+D25/$N$25</f>
        <v>2.0185746777862015E-2</v>
      </c>
      <c r="E27" s="188">
        <f t="shared" ref="E27:N27" si="13">+E25/$N$25</f>
        <v>0</v>
      </c>
      <c r="F27" s="188">
        <f t="shared" si="13"/>
        <v>0.64452236542835484</v>
      </c>
      <c r="G27" s="188">
        <f t="shared" si="13"/>
        <v>2.33131159969674E-2</v>
      </c>
      <c r="H27" s="188">
        <f t="shared" si="13"/>
        <v>9.9317664897649732E-2</v>
      </c>
      <c r="I27" s="188">
        <f t="shared" si="13"/>
        <v>8.339651250947688E-3</v>
      </c>
      <c r="J27" s="188">
        <f t="shared" si="13"/>
        <v>0.12168309325246399</v>
      </c>
      <c r="K27" s="188">
        <f t="shared" si="13"/>
        <v>5.7808946171341927E-2</v>
      </c>
      <c r="L27" s="188">
        <f t="shared" si="13"/>
        <v>2.2554965883244883E-2</v>
      </c>
      <c r="M27" s="188">
        <f t="shared" si="13"/>
        <v>2.2744503411675512E-3</v>
      </c>
      <c r="N27" s="189">
        <f t="shared" si="13"/>
        <v>1</v>
      </c>
      <c r="O27" s="187">
        <f>+O25/$S$25</f>
        <v>0</v>
      </c>
      <c r="P27" s="188">
        <f t="shared" ref="P27:S27" si="14">+P25/$S$25</f>
        <v>0.12994352551795052</v>
      </c>
      <c r="Q27" s="188">
        <f t="shared" si="14"/>
        <v>0.87005647448204948</v>
      </c>
      <c r="R27" s="188">
        <f t="shared" si="14"/>
        <v>0</v>
      </c>
      <c r="S27" s="189">
        <f t="shared" si="14"/>
        <v>1</v>
      </c>
      <c r="T27" s="187">
        <f>+T25/$Y$25</f>
        <v>9.004739336492891E-2</v>
      </c>
      <c r="U27" s="188">
        <f t="shared" ref="U27:Y27" si="15">+U25/$Y$25</f>
        <v>0.90047393364928907</v>
      </c>
      <c r="V27" s="188">
        <f t="shared" si="15"/>
        <v>9.4786729857819912E-3</v>
      </c>
      <c r="W27" s="188">
        <f t="shared" si="15"/>
        <v>0</v>
      </c>
      <c r="X27" s="188">
        <f t="shared" si="15"/>
        <v>0</v>
      </c>
      <c r="Y27" s="189">
        <f t="shared" si="15"/>
        <v>1</v>
      </c>
      <c r="Z27" s="187">
        <f>Z25/$AY$25</f>
        <v>1.3221364131795518E-2</v>
      </c>
      <c r="AA27" s="188">
        <f t="shared" ref="AA27:AY27" si="16">AA25/$AY$25</f>
        <v>4.6062662567130638E-2</v>
      </c>
      <c r="AB27" s="188">
        <f t="shared" si="16"/>
        <v>3.6841756486118316E-2</v>
      </c>
      <c r="AC27" s="188">
        <f t="shared" si="16"/>
        <v>0.36963090034983215</v>
      </c>
      <c r="AD27" s="188"/>
      <c r="AE27" s="188">
        <f t="shared" si="16"/>
        <v>0.11335231896527105</v>
      </c>
      <c r="AF27" s="188"/>
      <c r="AG27" s="188">
        <f t="shared" si="16"/>
        <v>2.8825035968909112E-2</v>
      </c>
      <c r="AH27" s="188">
        <f t="shared" si="16"/>
        <v>4.4560133999263013E-3</v>
      </c>
      <c r="AI27" s="188">
        <f t="shared" si="16"/>
        <v>4.193077832310714E-2</v>
      </c>
      <c r="AJ27" s="188">
        <f t="shared" si="16"/>
        <v>3.0499749486148538E-6</v>
      </c>
      <c r="AK27" s="188">
        <f t="shared" si="16"/>
        <v>4.1590567481111645E-6</v>
      </c>
      <c r="AL27" s="188">
        <f t="shared" si="16"/>
        <v>0</v>
      </c>
      <c r="AM27" s="188"/>
      <c r="AN27" s="188">
        <f t="shared" si="16"/>
        <v>0</v>
      </c>
      <c r="AO27" s="188">
        <f t="shared" si="16"/>
        <v>0</v>
      </c>
      <c r="AP27" s="188">
        <f t="shared" si="16"/>
        <v>2.7449774537533686E-5</v>
      </c>
      <c r="AQ27" s="188">
        <f t="shared" si="16"/>
        <v>1.0702639365139397E-4</v>
      </c>
      <c r="AR27" s="188">
        <f t="shared" si="16"/>
        <v>1.8873799522928464E-3</v>
      </c>
      <c r="AS27" s="188">
        <f t="shared" si="16"/>
        <v>8.0047978878646214E-4</v>
      </c>
      <c r="AT27" s="188">
        <f t="shared" si="16"/>
        <v>9.2830146617841193E-4</v>
      </c>
      <c r="AU27" s="188">
        <f t="shared" si="16"/>
        <v>6.3813794038518968E-3</v>
      </c>
      <c r="AV27" s="188">
        <f t="shared" si="16"/>
        <v>0.27581644363493796</v>
      </c>
      <c r="AW27" s="188">
        <f t="shared" si="16"/>
        <v>5.8368479673441956E-2</v>
      </c>
      <c r="AX27" s="188">
        <f t="shared" si="16"/>
        <v>1.910393399632395E-4</v>
      </c>
      <c r="AY27" s="189">
        <f t="shared" si="16"/>
        <v>1</v>
      </c>
      <c r="AZ27" s="187">
        <f>+AZ25/$BI$25</f>
        <v>0</v>
      </c>
      <c r="BA27" s="188">
        <f>+BA25/$BI$25</f>
        <v>0</v>
      </c>
      <c r="BB27" s="188"/>
      <c r="BC27" s="188">
        <f>+BC25/$BI$25</f>
        <v>0</v>
      </c>
      <c r="BD27" s="188"/>
      <c r="BE27" s="188">
        <f>+BE25/$BI$25</f>
        <v>0.7225763612217796</v>
      </c>
      <c r="BF27" s="188">
        <f>+BF25/$BI$25</f>
        <v>0</v>
      </c>
      <c r="BG27" s="188"/>
      <c r="BH27" s="188">
        <f>+BH25/$BI$25</f>
        <v>0</v>
      </c>
      <c r="BI27" s="189">
        <f>+BI25/$BI$25</f>
        <v>1</v>
      </c>
      <c r="BJ27" s="187">
        <f>+BJ25/$BZ$25</f>
        <v>2.3978315262718933E-3</v>
      </c>
      <c r="BK27" s="188">
        <f t="shared" ref="BK27:BZ27" si="17">+BK25/$BZ$25</f>
        <v>0</v>
      </c>
      <c r="BL27" s="188">
        <f t="shared" si="17"/>
        <v>9.4056244787322774E-2</v>
      </c>
      <c r="BM27" s="188">
        <f t="shared" si="17"/>
        <v>1.1337572977481235E-3</v>
      </c>
      <c r="BN27" s="188">
        <f t="shared" si="17"/>
        <v>4.3851647206005007E-3</v>
      </c>
      <c r="BO27" s="188">
        <f t="shared" si="17"/>
        <v>6.4493849040867385E-2</v>
      </c>
      <c r="BP27" s="188">
        <f t="shared" si="17"/>
        <v>0</v>
      </c>
      <c r="BQ27" s="188">
        <f t="shared" si="17"/>
        <v>4.5610925771476228E-5</v>
      </c>
      <c r="BR27" s="188">
        <f t="shared" si="17"/>
        <v>7.8059841534612179E-3</v>
      </c>
      <c r="BS27" s="188">
        <f t="shared" si="17"/>
        <v>4.0528565471226021E-3</v>
      </c>
      <c r="BT27" s="188">
        <f t="shared" si="17"/>
        <v>2.2805462885738115E-4</v>
      </c>
      <c r="BU27" s="188">
        <f t="shared" si="17"/>
        <v>2.2153878231859884E-4</v>
      </c>
      <c r="BV27" s="188">
        <f t="shared" si="17"/>
        <v>3.3745569224353629E-2</v>
      </c>
      <c r="BW27" s="188">
        <f t="shared" si="17"/>
        <v>0.77805071934945791</v>
      </c>
      <c r="BX27" s="188">
        <f t="shared" si="17"/>
        <v>7.9102376980817353E-3</v>
      </c>
      <c r="BY27" s="188">
        <f t="shared" si="17"/>
        <v>1.472581317764804E-3</v>
      </c>
      <c r="BZ27" s="189">
        <f t="shared" si="17"/>
        <v>1</v>
      </c>
      <c r="CA27" s="36"/>
      <c r="CB27" s="36"/>
      <c r="CC27" s="36"/>
      <c r="CD27" s="36"/>
      <c r="CE27" s="36"/>
      <c r="CF27" s="36"/>
      <c r="CG27" s="36"/>
      <c r="CH27" s="36"/>
    </row>
    <row r="28" spans="1:86"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row>
    <row r="29" spans="1:86"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AA29" s="89"/>
      <c r="AB29" s="89"/>
      <c r="AC29" s="89"/>
      <c r="AD29" s="89"/>
      <c r="AE29" s="89"/>
      <c r="AF29" s="89"/>
      <c r="AG29" s="89"/>
      <c r="AH29" s="89"/>
      <c r="AI29" s="89"/>
      <c r="AJ29" s="89"/>
      <c r="AL29" s="89"/>
      <c r="AM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B29" s="101"/>
    </row>
    <row r="30" spans="1:86" ht="12.5" x14ac:dyDescent="0.25">
      <c r="A30" s="36"/>
      <c r="B30" s="25" t="s">
        <v>23</v>
      </c>
      <c r="D30" s="90"/>
      <c r="E30" s="90"/>
      <c r="F30" s="90"/>
      <c r="G30" s="90"/>
      <c r="H30" s="90"/>
      <c r="I30" s="90"/>
      <c r="J30" s="90"/>
      <c r="K30" s="90"/>
      <c r="L30" s="90"/>
      <c r="M30" s="90"/>
      <c r="N30" s="90"/>
      <c r="O30" s="90"/>
      <c r="P30" s="90"/>
      <c r="Q30" s="90"/>
      <c r="R30" s="90"/>
      <c r="S30" s="90"/>
      <c r="T30" s="89"/>
      <c r="U30" s="225"/>
      <c r="V30" s="225"/>
      <c r="W30" s="90"/>
      <c r="X30" s="90"/>
      <c r="Y30" s="90"/>
      <c r="AA30" s="279"/>
      <c r="AB30" s="279"/>
      <c r="AC30" s="279"/>
      <c r="AD30" s="279"/>
      <c r="AE30" s="279"/>
      <c r="AF30" s="279"/>
      <c r="AG30" s="279"/>
      <c r="AH30" s="279"/>
      <c r="AI30" s="279"/>
      <c r="AJ30" s="279"/>
      <c r="AL30" s="279"/>
      <c r="AM30" s="279"/>
      <c r="AP30" s="279"/>
      <c r="AQ30" s="279"/>
      <c r="AR30" s="279"/>
      <c r="AS30" s="279"/>
      <c r="AT30" s="279"/>
      <c r="AU30" s="279"/>
      <c r="AV30" s="279"/>
      <c r="AW30" s="279"/>
      <c r="AX30" s="279"/>
      <c r="AY30" s="90"/>
      <c r="AZ30" s="89"/>
      <c r="BA30" s="279"/>
      <c r="BB30" s="279"/>
      <c r="BC30" s="225"/>
      <c r="BD30" s="225"/>
      <c r="BE30" s="225"/>
      <c r="BF30" s="225"/>
      <c r="BG30" s="225"/>
      <c r="BH30" s="225"/>
      <c r="BI30" s="90"/>
      <c r="BJ30" s="89"/>
      <c r="BK30" s="15"/>
      <c r="BL30" s="15"/>
      <c r="BM30" s="15"/>
    </row>
    <row r="31" spans="1:86" ht="12.5" x14ac:dyDescent="0.25">
      <c r="D31" s="90"/>
      <c r="E31" s="90"/>
      <c r="F31" s="90"/>
      <c r="G31" s="90"/>
      <c r="H31" s="90"/>
      <c r="I31" s="90"/>
      <c r="J31" s="90"/>
      <c r="K31" s="90"/>
      <c r="L31" s="90"/>
      <c r="M31" s="90"/>
      <c r="N31" s="90"/>
      <c r="O31" s="90"/>
      <c r="P31" s="90"/>
      <c r="Q31" s="90"/>
      <c r="R31" s="90"/>
      <c r="S31" s="90"/>
      <c r="T31" s="89"/>
      <c r="U31" s="225"/>
      <c r="V31" s="225"/>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89"/>
      <c r="BA31" s="90"/>
      <c r="BB31" s="90"/>
      <c r="BC31" s="225"/>
      <c r="BD31" s="225"/>
      <c r="BE31" s="225"/>
      <c r="BF31" s="225"/>
      <c r="BG31" s="225"/>
      <c r="BH31" s="225"/>
      <c r="BI31" s="90"/>
      <c r="BJ31" s="89"/>
      <c r="BK31" s="226"/>
      <c r="BL31" s="226"/>
      <c r="BM31" s="226"/>
      <c r="BN31" s="44"/>
      <c r="BO31" s="44"/>
      <c r="BP31" s="44"/>
      <c r="BQ31" s="44"/>
      <c r="BR31" s="44"/>
      <c r="BS31" s="44"/>
      <c r="BT31" s="44"/>
      <c r="BU31" s="44"/>
      <c r="BV31" s="44"/>
      <c r="BW31" s="44"/>
      <c r="BX31" s="44"/>
      <c r="BY31" s="44"/>
      <c r="BZ31" s="44"/>
    </row>
    <row r="32" spans="1:86"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89"/>
      <c r="BA32" s="249"/>
      <c r="BB32" s="249"/>
      <c r="BC32" s="226"/>
      <c r="BD32" s="226"/>
      <c r="BE32" s="226"/>
      <c r="BF32" s="226"/>
      <c r="BG32" s="226"/>
      <c r="BH32" s="226"/>
      <c r="BI32" s="44"/>
      <c r="BJ32" s="89"/>
      <c r="BK32" s="226"/>
      <c r="BL32" s="226"/>
      <c r="BM32" s="226"/>
      <c r="BN32" s="44"/>
      <c r="BO32" s="44"/>
      <c r="BP32" s="44"/>
      <c r="BQ32" s="44"/>
      <c r="BR32" s="44"/>
      <c r="BS32" s="44"/>
      <c r="BT32" s="44"/>
      <c r="BU32" s="44"/>
      <c r="BV32" s="44"/>
      <c r="BW32" s="44"/>
      <c r="BX32" s="44"/>
      <c r="BY32" s="44"/>
      <c r="BZ32" s="44"/>
    </row>
    <row r="33" spans="20:78"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89"/>
      <c r="BA33" s="44"/>
      <c r="BB33" s="44"/>
      <c r="BC33" s="226"/>
      <c r="BD33" s="226"/>
      <c r="BE33" s="226"/>
      <c r="BF33" s="226"/>
      <c r="BG33" s="226"/>
      <c r="BH33" s="226"/>
      <c r="BI33" s="44"/>
      <c r="BJ33" s="89"/>
      <c r="BK33" s="226"/>
      <c r="BL33" s="226"/>
      <c r="BM33" s="226"/>
      <c r="BN33" s="44"/>
      <c r="BO33" s="44"/>
      <c r="BP33" s="44"/>
      <c r="BQ33" s="44"/>
      <c r="BR33" s="44"/>
      <c r="BS33" s="44"/>
      <c r="BT33" s="44"/>
      <c r="BU33" s="44"/>
      <c r="BV33" s="44"/>
      <c r="BW33" s="44"/>
      <c r="BX33" s="44"/>
      <c r="BY33" s="44"/>
      <c r="BZ33" s="44"/>
    </row>
    <row r="34" spans="20:78"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89"/>
      <c r="BA34" s="44"/>
      <c r="BB34" s="44"/>
      <c r="BC34" s="226"/>
      <c r="BD34" s="226"/>
      <c r="BE34" s="226"/>
      <c r="BF34" s="226"/>
      <c r="BG34" s="226"/>
      <c r="BH34" s="226"/>
      <c r="BI34" s="44"/>
      <c r="BJ34" s="89"/>
      <c r="BK34" s="226"/>
      <c r="BL34" s="226"/>
      <c r="BM34" s="226"/>
      <c r="BN34" s="44"/>
      <c r="BO34" s="44"/>
      <c r="BP34" s="44"/>
      <c r="BQ34" s="44"/>
      <c r="BR34" s="44"/>
      <c r="BS34" s="44"/>
      <c r="BT34" s="44"/>
      <c r="BU34" s="44"/>
      <c r="BV34" s="44"/>
      <c r="BW34" s="44"/>
      <c r="BX34" s="44"/>
      <c r="BY34" s="44"/>
      <c r="BZ34" s="44"/>
    </row>
    <row r="35" spans="20:78"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89"/>
      <c r="BA35" s="44"/>
      <c r="BB35" s="44"/>
      <c r="BC35" s="226"/>
      <c r="BD35" s="226"/>
      <c r="BE35" s="226"/>
      <c r="BF35" s="226"/>
      <c r="BG35" s="226"/>
      <c r="BH35" s="226"/>
      <c r="BI35" s="44"/>
      <c r="BJ35" s="89"/>
      <c r="BK35" s="226"/>
      <c r="BL35" s="226"/>
      <c r="BM35" s="226"/>
      <c r="BN35" s="44"/>
      <c r="BO35" s="44"/>
      <c r="BP35" s="44"/>
      <c r="BQ35" s="44"/>
      <c r="BR35" s="44"/>
      <c r="BS35" s="44"/>
      <c r="BT35" s="44"/>
      <c r="BU35" s="44"/>
      <c r="BV35" s="44"/>
      <c r="BW35" s="44"/>
      <c r="BX35" s="44"/>
      <c r="BY35" s="44"/>
      <c r="BZ35" s="44"/>
    </row>
    <row r="36" spans="20:78"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89"/>
      <c r="BA36" s="44"/>
      <c r="BB36" s="44"/>
      <c r="BC36" s="226"/>
      <c r="BD36" s="226"/>
      <c r="BE36" s="226"/>
      <c r="BF36" s="226"/>
      <c r="BG36" s="226"/>
      <c r="BH36" s="226"/>
      <c r="BI36" s="44"/>
      <c r="BJ36" s="89"/>
      <c r="BK36" s="226"/>
      <c r="BL36" s="226"/>
      <c r="BM36" s="226"/>
      <c r="BN36" s="44"/>
      <c r="BO36" s="44"/>
      <c r="BP36" s="44"/>
      <c r="BQ36" s="44"/>
      <c r="BR36" s="44"/>
      <c r="BS36" s="44"/>
      <c r="BT36" s="44"/>
      <c r="BU36" s="44"/>
      <c r="BV36" s="44"/>
      <c r="BW36" s="44"/>
      <c r="BX36" s="44"/>
      <c r="BY36" s="44"/>
      <c r="BZ36" s="44"/>
    </row>
    <row r="37" spans="20:78"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89"/>
      <c r="BA37" s="44"/>
      <c r="BB37" s="44"/>
      <c r="BC37" s="44"/>
      <c r="BD37" s="44"/>
      <c r="BE37" s="44"/>
      <c r="BF37" s="44"/>
      <c r="BG37" s="44"/>
      <c r="BH37" s="44"/>
      <c r="BI37" s="44"/>
      <c r="BJ37" s="89"/>
      <c r="BK37" s="44"/>
      <c r="BL37" s="44"/>
      <c r="BM37" s="44"/>
      <c r="BN37" s="44"/>
      <c r="BO37" s="44"/>
      <c r="BP37" s="44"/>
      <c r="BQ37" s="44"/>
      <c r="BR37" s="44"/>
      <c r="BS37" s="44"/>
      <c r="BT37" s="44"/>
      <c r="BU37" s="44"/>
      <c r="BV37" s="44"/>
      <c r="BW37" s="44"/>
      <c r="BX37" s="44"/>
      <c r="BY37" s="44"/>
      <c r="BZ37" s="44"/>
    </row>
    <row r="38" spans="20:78"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89"/>
      <c r="BA38" s="44"/>
      <c r="BB38" s="44"/>
      <c r="BC38" s="44"/>
      <c r="BD38" s="44"/>
      <c r="BE38" s="44"/>
      <c r="BF38" s="44"/>
      <c r="BG38" s="44"/>
      <c r="BH38" s="44"/>
      <c r="BI38" s="44"/>
      <c r="BJ38" s="89"/>
      <c r="BK38" s="44"/>
      <c r="BL38" s="44"/>
      <c r="BM38" s="44"/>
      <c r="BN38" s="44"/>
      <c r="BO38" s="44"/>
      <c r="BP38" s="44"/>
      <c r="BQ38" s="44"/>
      <c r="BR38" s="44"/>
      <c r="BS38" s="44"/>
      <c r="BT38" s="44"/>
      <c r="BU38" s="44"/>
      <c r="BV38" s="44"/>
      <c r="BW38" s="44"/>
      <c r="BX38" s="44"/>
      <c r="BY38" s="44"/>
      <c r="BZ38" s="44"/>
    </row>
    <row r="39" spans="20:78"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89"/>
      <c r="BK39" s="44"/>
      <c r="BL39" s="44"/>
      <c r="BM39" s="44"/>
      <c r="BN39" s="44"/>
      <c r="BO39" s="44"/>
      <c r="BP39" s="44"/>
      <c r="BQ39" s="44"/>
      <c r="BR39" s="44"/>
      <c r="BS39" s="44"/>
      <c r="BT39" s="44"/>
      <c r="BU39" s="44"/>
      <c r="BV39" s="44"/>
      <c r="BW39" s="44"/>
      <c r="BX39" s="44"/>
      <c r="BY39" s="44"/>
      <c r="BZ39" s="44"/>
    </row>
    <row r="40" spans="20:78"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row>
    <row r="41" spans="20:78"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row>
    <row r="42" spans="20:78"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row>
    <row r="43" spans="20:78"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row>
    <row r="44" spans="20:78"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row>
    <row r="45" spans="20:78"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row>
    <row r="46" spans="20:78"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row>
    <row r="47" spans="20:78"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row>
    <row r="48" spans="20:78"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row>
    <row r="49" spans="26:78"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row>
    <row r="50" spans="26:78"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row>
    <row r="51" spans="26:78"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row>
    <row r="52" spans="26:78"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row>
    <row r="53" spans="26:78" ht="12.5" x14ac:dyDescent="0.25"/>
    <row r="54" spans="26:78" ht="12.5" x14ac:dyDescent="0.25"/>
    <row r="55" spans="26:78" ht="12.5" x14ac:dyDescent="0.25"/>
    <row r="56" spans="26:78" ht="12.5" x14ac:dyDescent="0.25"/>
    <row r="57" spans="26:78" ht="12.5" x14ac:dyDescent="0.25"/>
    <row r="58" spans="26:78" ht="12.5" x14ac:dyDescent="0.25"/>
    <row r="59" spans="26:78" ht="12.5" x14ac:dyDescent="0.25"/>
    <row r="60" spans="26:78" ht="12.5" x14ac:dyDescent="0.25"/>
    <row r="61" spans="26:78" ht="12.5" x14ac:dyDescent="0.25"/>
    <row r="62" spans="26:78" ht="12.5" x14ac:dyDescent="0.25"/>
    <row r="63" spans="26:78" ht="12.5" x14ac:dyDescent="0.25"/>
    <row r="64" spans="26:78" ht="12.5" x14ac:dyDescent="0.25"/>
    <row r="65" ht="12.5" x14ac:dyDescent="0.25"/>
    <row r="66" ht="12.5" x14ac:dyDescent="0.25"/>
    <row r="67" ht="12.5" x14ac:dyDescent="0.25"/>
    <row r="68" ht="12.5"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3.15" hidden="1" customHeight="1" x14ac:dyDescent="0.25"/>
    <row r="133" ht="13.15" hidden="1" customHeight="1" x14ac:dyDescent="0.25"/>
    <row r="134" ht="13.15" hidden="1" customHeight="1" x14ac:dyDescent="0.25"/>
    <row r="135" ht="13.15" hidden="1" customHeight="1" x14ac:dyDescent="0.25"/>
    <row r="136" ht="13.15" hidden="1" customHeight="1" x14ac:dyDescent="0.25"/>
    <row r="137" ht="13.15" hidden="1" customHeight="1" x14ac:dyDescent="0.25"/>
    <row r="138" ht="13.15" hidden="1" customHeight="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row r="229" ht="13.15" hidden="1" customHeight="1" x14ac:dyDescent="0.25"/>
    <row r="230" ht="13.15" hidden="1" customHeight="1" x14ac:dyDescent="0.25"/>
  </sheetData>
  <mergeCells count="6">
    <mergeCell ref="BJ7:BZ7"/>
    <mergeCell ref="D7:N7"/>
    <mergeCell ref="O7:S7"/>
    <mergeCell ref="T7:Y7"/>
    <mergeCell ref="Z7:AY7"/>
    <mergeCell ref="AZ7:BI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51"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41"/>
  <sheetViews>
    <sheetView showGridLines="0" topLeftCell="A186" zoomScale="98" zoomScaleNormal="98" zoomScaleSheetLayoutView="100" workbookViewId="0">
      <selection activeCell="H196" sqref="H196"/>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463</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7" t="s">
        <v>0</v>
      </c>
      <c r="C6" s="197" t="s">
        <v>31</v>
      </c>
      <c r="D6" s="198" t="s">
        <v>88</v>
      </c>
      <c r="E6" s="193" t="s">
        <v>87</v>
      </c>
      <c r="F6" s="191" t="s">
        <v>77</v>
      </c>
      <c r="G6" s="6"/>
      <c r="H6" s="6"/>
    </row>
    <row r="7" spans="1:8" ht="13" thickBot="1" x14ac:dyDescent="0.3">
      <c r="A7" s="36"/>
      <c r="B7" s="41">
        <v>2009</v>
      </c>
      <c r="C7" s="41" t="s">
        <v>37</v>
      </c>
      <c r="D7" s="173">
        <v>1653170</v>
      </c>
      <c r="E7" s="174">
        <v>41864</v>
      </c>
      <c r="F7" s="175">
        <f t="shared" ref="F7:F38" si="0">SUM(D7:E7)</f>
        <v>1695034</v>
      </c>
      <c r="G7" s="6"/>
      <c r="H7" s="6"/>
    </row>
    <row r="8" spans="1:8" ht="12.5" x14ac:dyDescent="0.25">
      <c r="A8" s="36"/>
      <c r="B8" s="22">
        <v>2010</v>
      </c>
      <c r="C8" s="22" t="s">
        <v>38</v>
      </c>
      <c r="D8" s="81">
        <v>1656548</v>
      </c>
      <c r="E8" s="103">
        <v>42360</v>
      </c>
      <c r="F8" s="136">
        <f t="shared" si="0"/>
        <v>1698908</v>
      </c>
      <c r="G8" s="6"/>
      <c r="H8" s="6"/>
    </row>
    <row r="9" spans="1:8" ht="12.5" x14ac:dyDescent="0.25">
      <c r="A9" s="36"/>
      <c r="B9" s="34"/>
      <c r="C9" s="22" t="s">
        <v>39</v>
      </c>
      <c r="D9" s="81">
        <v>1654425</v>
      </c>
      <c r="E9" s="103">
        <v>43558</v>
      </c>
      <c r="F9" s="136">
        <f t="shared" si="0"/>
        <v>1697983</v>
      </c>
      <c r="G9" s="6"/>
      <c r="H9" s="6"/>
    </row>
    <row r="10" spans="1:8" ht="12.5" x14ac:dyDescent="0.25">
      <c r="A10" s="36"/>
      <c r="B10" s="34"/>
      <c r="C10" s="22" t="s">
        <v>40</v>
      </c>
      <c r="D10" s="81">
        <v>1670210</v>
      </c>
      <c r="E10" s="103">
        <v>38093</v>
      </c>
      <c r="F10" s="136">
        <f t="shared" si="0"/>
        <v>1708303</v>
      </c>
      <c r="G10" s="6"/>
      <c r="H10" s="6"/>
    </row>
    <row r="11" spans="1:8" ht="12.5" x14ac:dyDescent="0.25">
      <c r="A11" s="36"/>
      <c r="B11" s="34"/>
      <c r="C11" s="22" t="s">
        <v>41</v>
      </c>
      <c r="D11" s="81">
        <v>1695620</v>
      </c>
      <c r="E11" s="103">
        <v>35898</v>
      </c>
      <c r="F11" s="136">
        <f t="shared" si="0"/>
        <v>1731518</v>
      </c>
      <c r="G11" s="6"/>
      <c r="H11" s="6"/>
    </row>
    <row r="12" spans="1:8" ht="12.5" x14ac:dyDescent="0.25">
      <c r="A12" s="36"/>
      <c r="B12" s="34"/>
      <c r="C12" s="22" t="s">
        <v>42</v>
      </c>
      <c r="D12" s="81">
        <v>1718439</v>
      </c>
      <c r="E12" s="103">
        <v>34371</v>
      </c>
      <c r="F12" s="136">
        <f t="shared" si="0"/>
        <v>1752810</v>
      </c>
      <c r="G12" s="6"/>
      <c r="H12" s="6"/>
    </row>
    <row r="13" spans="1:8" ht="12.5" x14ac:dyDescent="0.25">
      <c r="A13" s="36"/>
      <c r="B13" s="34"/>
      <c r="C13" s="22" t="s">
        <v>43</v>
      </c>
      <c r="D13" s="81">
        <v>1716167</v>
      </c>
      <c r="E13" s="103">
        <v>33291</v>
      </c>
      <c r="F13" s="136">
        <f t="shared" si="0"/>
        <v>1749458</v>
      </c>
      <c r="G13" s="6"/>
      <c r="H13" s="6"/>
    </row>
    <row r="14" spans="1:8" ht="12.5" x14ac:dyDescent="0.25">
      <c r="A14" s="36"/>
      <c r="B14" s="34"/>
      <c r="C14" s="22" t="s">
        <v>32</v>
      </c>
      <c r="D14" s="81">
        <v>1738495</v>
      </c>
      <c r="E14" s="103">
        <v>31990</v>
      </c>
      <c r="F14" s="136">
        <f t="shared" si="0"/>
        <v>1770485</v>
      </c>
      <c r="G14" s="6"/>
      <c r="H14" s="6"/>
    </row>
    <row r="15" spans="1:8" ht="12.5" x14ac:dyDescent="0.25">
      <c r="A15" s="36"/>
      <c r="B15" s="34"/>
      <c r="C15" s="22" t="s">
        <v>33</v>
      </c>
      <c r="D15" s="81">
        <v>1763207</v>
      </c>
      <c r="E15" s="103">
        <v>30387</v>
      </c>
      <c r="F15" s="136">
        <f t="shared" si="0"/>
        <v>1793594</v>
      </c>
      <c r="G15" s="6"/>
      <c r="H15" s="6"/>
    </row>
    <row r="16" spans="1:8" ht="12.5" x14ac:dyDescent="0.25">
      <c r="A16" s="36"/>
      <c r="B16" s="34"/>
      <c r="C16" s="22" t="s">
        <v>34</v>
      </c>
      <c r="D16" s="81">
        <v>1778503</v>
      </c>
      <c r="E16" s="103">
        <v>29686</v>
      </c>
      <c r="F16" s="136">
        <f t="shared" si="0"/>
        <v>1808189</v>
      </c>
      <c r="G16" s="6"/>
      <c r="H16" s="6"/>
    </row>
    <row r="17" spans="1:8" ht="12.5" x14ac:dyDescent="0.25">
      <c r="A17" s="36"/>
      <c r="B17" s="34"/>
      <c r="C17" s="22" t="s">
        <v>35</v>
      </c>
      <c r="D17" s="81">
        <v>1775112</v>
      </c>
      <c r="E17" s="103">
        <v>28550</v>
      </c>
      <c r="F17" s="136">
        <f t="shared" si="0"/>
        <v>1803662</v>
      </c>
      <c r="G17" s="6"/>
      <c r="H17" s="6"/>
    </row>
    <row r="18" spans="1:8" ht="12.5" x14ac:dyDescent="0.25">
      <c r="A18" s="36"/>
      <c r="B18" s="34"/>
      <c r="C18" s="22" t="s">
        <v>36</v>
      </c>
      <c r="D18" s="81">
        <v>1789560</v>
      </c>
      <c r="E18" s="103">
        <v>27420</v>
      </c>
      <c r="F18" s="136">
        <f t="shared" si="0"/>
        <v>1816980</v>
      </c>
      <c r="G18" s="6"/>
      <c r="H18" s="6"/>
    </row>
    <row r="19" spans="1:8" ht="13" thickBot="1" x14ac:dyDescent="0.3">
      <c r="A19" s="36"/>
      <c r="B19" s="35"/>
      <c r="C19" s="27" t="s">
        <v>37</v>
      </c>
      <c r="D19" s="83">
        <v>1793420</v>
      </c>
      <c r="E19" s="176">
        <v>26144</v>
      </c>
      <c r="F19" s="138">
        <f t="shared" si="0"/>
        <v>1819564</v>
      </c>
      <c r="G19" s="6"/>
      <c r="H19" s="6"/>
    </row>
    <row r="20" spans="1:8" ht="12.5" x14ac:dyDescent="0.25">
      <c r="A20" s="36"/>
      <c r="B20" s="22">
        <v>2011</v>
      </c>
      <c r="C20" s="22" t="s">
        <v>38</v>
      </c>
      <c r="D20" s="81">
        <v>1793966</v>
      </c>
      <c r="E20" s="103">
        <v>25180</v>
      </c>
      <c r="F20" s="136">
        <f t="shared" si="0"/>
        <v>1819146</v>
      </c>
      <c r="G20" s="6"/>
      <c r="H20" s="6"/>
    </row>
    <row r="21" spans="1:8" ht="12.5" x14ac:dyDescent="0.25">
      <c r="A21" s="36"/>
      <c r="B21" s="34"/>
      <c r="C21" s="22" t="s">
        <v>39</v>
      </c>
      <c r="D21" s="81">
        <v>1799569</v>
      </c>
      <c r="E21" s="103">
        <v>24087</v>
      </c>
      <c r="F21" s="136">
        <f t="shared" si="0"/>
        <v>1823656</v>
      </c>
      <c r="G21" s="6"/>
      <c r="H21" s="6"/>
    </row>
    <row r="22" spans="1:8" ht="12.5" x14ac:dyDescent="0.25">
      <c r="A22" s="36"/>
      <c r="B22" s="34"/>
      <c r="C22" s="22" t="s">
        <v>40</v>
      </c>
      <c r="D22" s="81">
        <v>1830548</v>
      </c>
      <c r="E22" s="103">
        <v>24506</v>
      </c>
      <c r="F22" s="136">
        <f t="shared" si="0"/>
        <v>1855054</v>
      </c>
      <c r="G22" s="6"/>
      <c r="H22" s="6"/>
    </row>
    <row r="23" spans="1:8" ht="12.5" x14ac:dyDescent="0.25">
      <c r="A23" s="36"/>
      <c r="B23" s="22"/>
      <c r="C23" s="22" t="s">
        <v>41</v>
      </c>
      <c r="D23" s="81">
        <v>1855765</v>
      </c>
      <c r="E23" s="103">
        <v>23686</v>
      </c>
      <c r="F23" s="136">
        <f t="shared" si="0"/>
        <v>1879451</v>
      </c>
      <c r="G23" s="6"/>
      <c r="H23" s="6"/>
    </row>
    <row r="24" spans="1:8" ht="12.5" x14ac:dyDescent="0.25">
      <c r="A24" s="36"/>
      <c r="B24" s="34"/>
      <c r="C24" s="22" t="s">
        <v>42</v>
      </c>
      <c r="D24" s="81">
        <v>1886710</v>
      </c>
      <c r="E24" s="103">
        <v>23307</v>
      </c>
      <c r="F24" s="136">
        <f t="shared" si="0"/>
        <v>1910017</v>
      </c>
      <c r="G24" s="6"/>
      <c r="H24" s="6"/>
    </row>
    <row r="25" spans="1:8" ht="12.5" x14ac:dyDescent="0.25">
      <c r="A25" s="36"/>
      <c r="B25" s="34"/>
      <c r="C25" s="22" t="s">
        <v>43</v>
      </c>
      <c r="D25" s="81">
        <v>1909848</v>
      </c>
      <c r="E25" s="103">
        <v>22961</v>
      </c>
      <c r="F25" s="136">
        <f t="shared" si="0"/>
        <v>1932809</v>
      </c>
      <c r="G25" s="6"/>
      <c r="H25" s="6"/>
    </row>
    <row r="26" spans="1:8" ht="12.5" x14ac:dyDescent="0.25">
      <c r="A26" s="36"/>
      <c r="B26" s="22"/>
      <c r="C26" s="22" t="s">
        <v>32</v>
      </c>
      <c r="D26" s="81">
        <v>1930986</v>
      </c>
      <c r="E26" s="103">
        <v>22431</v>
      </c>
      <c r="F26" s="136">
        <f t="shared" si="0"/>
        <v>1953417</v>
      </c>
      <c r="G26" s="6"/>
      <c r="H26" s="6"/>
    </row>
    <row r="27" spans="1:8" ht="12.5" x14ac:dyDescent="0.25">
      <c r="A27" s="36"/>
      <c r="B27" s="34"/>
      <c r="C27" s="22" t="s">
        <v>33</v>
      </c>
      <c r="D27" s="81">
        <v>1955909</v>
      </c>
      <c r="E27" s="103">
        <v>21799</v>
      </c>
      <c r="F27" s="136">
        <f t="shared" si="0"/>
        <v>1977708</v>
      </c>
      <c r="G27" s="6"/>
      <c r="H27" s="6"/>
    </row>
    <row r="28" spans="1:8" ht="12.5" x14ac:dyDescent="0.25">
      <c r="A28" s="36"/>
      <c r="B28" s="34"/>
      <c r="C28" s="22" t="s">
        <v>34</v>
      </c>
      <c r="D28" s="81">
        <v>1971820</v>
      </c>
      <c r="E28" s="103">
        <v>20933</v>
      </c>
      <c r="F28" s="136">
        <f t="shared" si="0"/>
        <v>1992753</v>
      </c>
      <c r="G28" s="6"/>
      <c r="H28" s="6"/>
    </row>
    <row r="29" spans="1:8" ht="12.5" x14ac:dyDescent="0.25">
      <c r="A29" s="36"/>
      <c r="B29" s="22"/>
      <c r="C29" s="22" t="s">
        <v>35</v>
      </c>
      <c r="D29" s="81">
        <v>1985000</v>
      </c>
      <c r="E29" s="103">
        <v>20472</v>
      </c>
      <c r="F29" s="136">
        <f t="shared" si="0"/>
        <v>2005472</v>
      </c>
      <c r="G29" s="6"/>
      <c r="H29" s="6"/>
    </row>
    <row r="30" spans="1:8" ht="12.5" x14ac:dyDescent="0.25">
      <c r="A30" s="36"/>
      <c r="B30" s="34"/>
      <c r="C30" s="22" t="s">
        <v>36</v>
      </c>
      <c r="D30" s="81">
        <v>2001190</v>
      </c>
      <c r="E30" s="103">
        <v>20019</v>
      </c>
      <c r="F30" s="136">
        <f t="shared" si="0"/>
        <v>2021209</v>
      </c>
      <c r="G30" s="6"/>
      <c r="H30" s="6"/>
    </row>
    <row r="31" spans="1:8" ht="13" thickBot="1" x14ac:dyDescent="0.3">
      <c r="A31" s="36"/>
      <c r="B31" s="35"/>
      <c r="C31" s="27" t="s">
        <v>37</v>
      </c>
      <c r="D31" s="83">
        <v>2005569</v>
      </c>
      <c r="E31" s="176">
        <v>19473</v>
      </c>
      <c r="F31" s="138">
        <f t="shared" si="0"/>
        <v>2025042</v>
      </c>
      <c r="G31" s="6"/>
      <c r="H31" s="6"/>
    </row>
    <row r="32" spans="1:8" ht="12.5" x14ac:dyDescent="0.25">
      <c r="A32" s="36"/>
      <c r="B32" s="21">
        <v>2012</v>
      </c>
      <c r="C32" s="21" t="s">
        <v>38</v>
      </c>
      <c r="D32" s="82">
        <v>2009219</v>
      </c>
      <c r="E32" s="177">
        <v>13663</v>
      </c>
      <c r="F32" s="135">
        <f t="shared" si="0"/>
        <v>2022882</v>
      </c>
      <c r="G32" s="6"/>
      <c r="H32" s="6"/>
    </row>
    <row r="33" spans="1:8" ht="12.5" x14ac:dyDescent="0.25">
      <c r="A33" s="36"/>
      <c r="B33" s="34"/>
      <c r="C33" s="22" t="s">
        <v>39</v>
      </c>
      <c r="D33" s="81">
        <v>2015574</v>
      </c>
      <c r="E33" s="103">
        <v>13682</v>
      </c>
      <c r="F33" s="136">
        <f t="shared" si="0"/>
        <v>2029256</v>
      </c>
      <c r="G33" s="6"/>
      <c r="H33" s="6"/>
    </row>
    <row r="34" spans="1:8" ht="12.5" x14ac:dyDescent="0.25">
      <c r="A34" s="36"/>
      <c r="B34" s="34"/>
      <c r="C34" s="22" t="s">
        <v>40</v>
      </c>
      <c r="D34" s="81">
        <v>2017901</v>
      </c>
      <c r="E34" s="103">
        <v>13671</v>
      </c>
      <c r="F34" s="136">
        <f t="shared" si="0"/>
        <v>2031572</v>
      </c>
      <c r="G34" s="6"/>
      <c r="H34" s="6"/>
    </row>
    <row r="35" spans="1:8" ht="12.5" x14ac:dyDescent="0.25">
      <c r="A35" s="36"/>
      <c r="B35" s="22"/>
      <c r="C35" s="22" t="s">
        <v>41</v>
      </c>
      <c r="D35" s="81">
        <v>2056448</v>
      </c>
      <c r="E35" s="103">
        <v>13697</v>
      </c>
      <c r="F35" s="136">
        <f t="shared" si="0"/>
        <v>2070145</v>
      </c>
      <c r="G35" s="6"/>
      <c r="H35" s="6"/>
    </row>
    <row r="36" spans="1:8" ht="12.5" x14ac:dyDescent="0.25">
      <c r="A36" s="36"/>
      <c r="B36" s="34"/>
      <c r="C36" s="22" t="s">
        <v>42</v>
      </c>
      <c r="D36" s="81">
        <v>2082194</v>
      </c>
      <c r="E36" s="103">
        <v>13644</v>
      </c>
      <c r="F36" s="136">
        <f t="shared" si="0"/>
        <v>2095838</v>
      </c>
      <c r="G36" s="6"/>
      <c r="H36" s="6"/>
    </row>
    <row r="37" spans="1:8" ht="12.5" x14ac:dyDescent="0.25">
      <c r="A37" s="36"/>
      <c r="B37" s="34"/>
      <c r="C37" s="22" t="s">
        <v>43</v>
      </c>
      <c r="D37" s="81">
        <v>2083867</v>
      </c>
      <c r="E37" s="103">
        <v>13578</v>
      </c>
      <c r="F37" s="136">
        <f t="shared" si="0"/>
        <v>2097445</v>
      </c>
      <c r="G37" s="6"/>
      <c r="H37" s="6"/>
    </row>
    <row r="38" spans="1:8" ht="12.5" x14ac:dyDescent="0.25">
      <c r="A38" s="36"/>
      <c r="B38" s="34"/>
      <c r="C38" s="22" t="s">
        <v>32</v>
      </c>
      <c r="D38" s="81">
        <v>2110010</v>
      </c>
      <c r="E38" s="103">
        <v>13643</v>
      </c>
      <c r="F38" s="136">
        <f t="shared" si="0"/>
        <v>2123653</v>
      </c>
      <c r="G38" s="6"/>
      <c r="H38" s="6"/>
    </row>
    <row r="39" spans="1:8" ht="12.5" x14ac:dyDescent="0.25">
      <c r="A39" s="36"/>
      <c r="B39" s="34"/>
      <c r="C39" s="22" t="s">
        <v>33</v>
      </c>
      <c r="D39" s="81">
        <v>2139199</v>
      </c>
      <c r="E39" s="103">
        <v>13642</v>
      </c>
      <c r="F39" s="136">
        <f t="shared" ref="F39:F70" si="1">SUM(D39:E39)</f>
        <v>2152841</v>
      </c>
      <c r="G39" s="6"/>
      <c r="H39" s="6"/>
    </row>
    <row r="40" spans="1:8" ht="12.5" x14ac:dyDescent="0.25">
      <c r="A40" s="36"/>
      <c r="B40" s="22"/>
      <c r="C40" s="22" t="s">
        <v>34</v>
      </c>
      <c r="D40" s="81">
        <v>2144604</v>
      </c>
      <c r="E40" s="103">
        <v>13602</v>
      </c>
      <c r="F40" s="136">
        <f t="shared" si="1"/>
        <v>2158206</v>
      </c>
      <c r="G40" s="6"/>
      <c r="H40" s="6"/>
    </row>
    <row r="41" spans="1:8" ht="12.5" x14ac:dyDescent="0.25">
      <c r="A41" s="36"/>
      <c r="B41" s="22"/>
      <c r="C41" s="22" t="s">
        <v>35</v>
      </c>
      <c r="D41" s="81">
        <v>2164083</v>
      </c>
      <c r="E41" s="103">
        <v>13201</v>
      </c>
      <c r="F41" s="136">
        <f t="shared" si="1"/>
        <v>2177284</v>
      </c>
      <c r="G41" s="6"/>
      <c r="H41" s="6"/>
    </row>
    <row r="42" spans="1:8" ht="12.5" x14ac:dyDescent="0.25">
      <c r="A42" s="36"/>
      <c r="B42" s="34"/>
      <c r="C42" s="22" t="s">
        <v>36</v>
      </c>
      <c r="D42" s="81">
        <v>2174400</v>
      </c>
      <c r="E42" s="103">
        <v>13244</v>
      </c>
      <c r="F42" s="136">
        <f t="shared" si="1"/>
        <v>2187644</v>
      </c>
      <c r="G42" s="6"/>
      <c r="H42" s="6"/>
    </row>
    <row r="43" spans="1:8" ht="13" thickBot="1" x14ac:dyDescent="0.3">
      <c r="A43" s="36"/>
      <c r="B43" s="35"/>
      <c r="C43" s="27" t="s">
        <v>37</v>
      </c>
      <c r="D43" s="83">
        <v>2173009</v>
      </c>
      <c r="E43" s="176">
        <v>13164</v>
      </c>
      <c r="F43" s="138">
        <f t="shared" si="1"/>
        <v>2186173</v>
      </c>
      <c r="G43" s="6"/>
      <c r="H43" s="6"/>
    </row>
    <row r="44" spans="1:8" ht="12.5" x14ac:dyDescent="0.25">
      <c r="A44" s="36"/>
      <c r="B44" s="21">
        <v>2013</v>
      </c>
      <c r="C44" s="21" t="s">
        <v>38</v>
      </c>
      <c r="D44" s="82">
        <v>2176976</v>
      </c>
      <c r="E44" s="177">
        <v>13015</v>
      </c>
      <c r="F44" s="135">
        <f t="shared" si="1"/>
        <v>2189991</v>
      </c>
      <c r="G44" s="6"/>
      <c r="H44" s="6"/>
    </row>
    <row r="45" spans="1:8" ht="12.5" x14ac:dyDescent="0.25">
      <c r="A45" s="36"/>
      <c r="B45" s="34"/>
      <c r="C45" s="22" t="s">
        <v>39</v>
      </c>
      <c r="D45" s="81">
        <v>2181848</v>
      </c>
      <c r="E45" s="103">
        <v>13094</v>
      </c>
      <c r="F45" s="136">
        <f t="shared" si="1"/>
        <v>2194942</v>
      </c>
      <c r="G45" s="6"/>
      <c r="H45" s="6"/>
    </row>
    <row r="46" spans="1:8" ht="12.5" x14ac:dyDescent="0.25">
      <c r="A46" s="36"/>
      <c r="B46" s="34"/>
      <c r="C46" s="22" t="s">
        <v>40</v>
      </c>
      <c r="D46" s="81">
        <v>2233561</v>
      </c>
      <c r="E46" s="103">
        <v>2244</v>
      </c>
      <c r="F46" s="136">
        <f t="shared" si="1"/>
        <v>2235805</v>
      </c>
      <c r="G46" s="6"/>
      <c r="H46" s="6"/>
    </row>
    <row r="47" spans="1:8" ht="12.5" x14ac:dyDescent="0.25">
      <c r="A47" s="36"/>
      <c r="B47" s="22"/>
      <c r="C47" s="22" t="s">
        <v>41</v>
      </c>
      <c r="D47" s="81">
        <v>2222817</v>
      </c>
      <c r="E47" s="103">
        <v>2320</v>
      </c>
      <c r="F47" s="136">
        <f t="shared" si="1"/>
        <v>2225137</v>
      </c>
      <c r="G47" s="6"/>
      <c r="H47" s="6"/>
    </row>
    <row r="48" spans="1:8" ht="12.5" x14ac:dyDescent="0.25">
      <c r="A48" s="36"/>
      <c r="B48" s="34"/>
      <c r="C48" s="22" t="s">
        <v>42</v>
      </c>
      <c r="D48" s="81">
        <v>2242295</v>
      </c>
      <c r="E48" s="103">
        <v>2232</v>
      </c>
      <c r="F48" s="136">
        <f t="shared" si="1"/>
        <v>2244527</v>
      </c>
      <c r="G48" s="6"/>
      <c r="H48" s="6"/>
    </row>
    <row r="49" spans="1:8" ht="12.5" x14ac:dyDescent="0.25">
      <c r="A49" s="36"/>
      <c r="B49" s="34"/>
      <c r="C49" s="22" t="s">
        <v>43</v>
      </c>
      <c r="D49" s="81">
        <v>2258009</v>
      </c>
      <c r="E49" s="103">
        <v>2434</v>
      </c>
      <c r="F49" s="136">
        <f t="shared" si="1"/>
        <v>2260443</v>
      </c>
      <c r="G49" s="6"/>
      <c r="H49" s="6"/>
    </row>
    <row r="50" spans="1:8" ht="12.5" x14ac:dyDescent="0.25">
      <c r="A50" s="36"/>
      <c r="B50" s="22"/>
      <c r="C50" s="22" t="s">
        <v>32</v>
      </c>
      <c r="D50" s="81">
        <v>2281348</v>
      </c>
      <c r="E50" s="103">
        <v>2371</v>
      </c>
      <c r="F50" s="136">
        <f t="shared" si="1"/>
        <v>2283719</v>
      </c>
      <c r="G50" s="6"/>
      <c r="H50" s="6"/>
    </row>
    <row r="51" spans="1:8" ht="12.5" x14ac:dyDescent="0.25">
      <c r="A51" s="36"/>
      <c r="B51" s="34"/>
      <c r="C51" s="22" t="s">
        <v>33</v>
      </c>
      <c r="D51" s="81">
        <v>2282685</v>
      </c>
      <c r="E51" s="103">
        <v>2352</v>
      </c>
      <c r="F51" s="136">
        <f t="shared" si="1"/>
        <v>2285037</v>
      </c>
      <c r="G51" s="6"/>
      <c r="H51" s="6"/>
    </row>
    <row r="52" spans="1:8" ht="12.5" x14ac:dyDescent="0.25">
      <c r="A52" s="36"/>
      <c r="B52" s="34"/>
      <c r="C52" s="22" t="s">
        <v>34</v>
      </c>
      <c r="D52" s="81">
        <v>2286583</v>
      </c>
      <c r="E52" s="103">
        <v>2093</v>
      </c>
      <c r="F52" s="136">
        <f t="shared" si="1"/>
        <v>2288676</v>
      </c>
      <c r="G52" s="6"/>
      <c r="H52" s="6"/>
    </row>
    <row r="53" spans="1:8" ht="12.5" x14ac:dyDescent="0.25">
      <c r="A53" s="36"/>
      <c r="B53" s="22"/>
      <c r="C53" s="22" t="s">
        <v>35</v>
      </c>
      <c r="D53" s="81">
        <v>2312340</v>
      </c>
      <c r="E53" s="103">
        <v>2069</v>
      </c>
      <c r="F53" s="136">
        <f t="shared" si="1"/>
        <v>2314409</v>
      </c>
      <c r="G53" s="6"/>
      <c r="H53" s="6"/>
    </row>
    <row r="54" spans="1:8" ht="12.5" x14ac:dyDescent="0.25">
      <c r="A54" s="36"/>
      <c r="B54" s="34"/>
      <c r="C54" s="22" t="s">
        <v>36</v>
      </c>
      <c r="D54" s="81">
        <v>2311694</v>
      </c>
      <c r="E54" s="103">
        <v>1924</v>
      </c>
      <c r="F54" s="136">
        <f t="shared" si="1"/>
        <v>2313618</v>
      </c>
      <c r="G54" s="6"/>
      <c r="H54" s="6"/>
    </row>
    <row r="55" spans="1:8" ht="13" thickBot="1" x14ac:dyDescent="0.3">
      <c r="A55" s="36"/>
      <c r="B55" s="35"/>
      <c r="C55" s="27" t="s">
        <v>37</v>
      </c>
      <c r="D55" s="83">
        <v>2307830</v>
      </c>
      <c r="E55" s="176">
        <v>1742</v>
      </c>
      <c r="F55" s="138">
        <f t="shared" si="1"/>
        <v>2309572</v>
      </c>
      <c r="G55" s="6"/>
      <c r="H55" s="6"/>
    </row>
    <row r="56" spans="1:8" ht="12.5" x14ac:dyDescent="0.25">
      <c r="A56" s="36"/>
      <c r="B56" s="21">
        <v>2014</v>
      </c>
      <c r="C56" s="21" t="s">
        <v>38</v>
      </c>
      <c r="D56" s="82">
        <v>2306627</v>
      </c>
      <c r="E56" s="177">
        <v>1725</v>
      </c>
      <c r="F56" s="135">
        <f t="shared" si="1"/>
        <v>2308352</v>
      </c>
      <c r="G56" s="6"/>
      <c r="H56" s="6"/>
    </row>
    <row r="57" spans="1:8" ht="12.5" x14ac:dyDescent="0.25">
      <c r="A57" s="36"/>
      <c r="B57" s="34"/>
      <c r="C57" s="22" t="s">
        <v>39</v>
      </c>
      <c r="D57" s="81">
        <v>2286022</v>
      </c>
      <c r="E57" s="103">
        <v>1793</v>
      </c>
      <c r="F57" s="136">
        <f t="shared" si="1"/>
        <v>2287815</v>
      </c>
      <c r="G57" s="6"/>
      <c r="H57" s="6"/>
    </row>
    <row r="58" spans="1:8" ht="12.5" x14ac:dyDescent="0.25">
      <c r="A58" s="36"/>
      <c r="B58" s="34"/>
      <c r="C58" s="22" t="s">
        <v>40</v>
      </c>
      <c r="D58" s="81">
        <v>2351225</v>
      </c>
      <c r="E58" s="103">
        <v>1650</v>
      </c>
      <c r="F58" s="136">
        <f t="shared" si="1"/>
        <v>2352875</v>
      </c>
      <c r="G58" s="6"/>
      <c r="H58" s="6"/>
    </row>
    <row r="59" spans="1:8" ht="12.5" x14ac:dyDescent="0.25">
      <c r="A59" s="36"/>
      <c r="B59" s="22"/>
      <c r="C59" s="22" t="s">
        <v>41</v>
      </c>
      <c r="D59" s="81">
        <v>2374149</v>
      </c>
      <c r="E59" s="103">
        <v>1523</v>
      </c>
      <c r="F59" s="136">
        <f t="shared" si="1"/>
        <v>2375672</v>
      </c>
      <c r="G59" s="6"/>
      <c r="H59" s="6"/>
    </row>
    <row r="60" spans="1:8" ht="12.5" x14ac:dyDescent="0.25">
      <c r="A60" s="36"/>
      <c r="B60" s="34"/>
      <c r="C60" s="22" t="s">
        <v>42</v>
      </c>
      <c r="D60" s="81">
        <v>2390046</v>
      </c>
      <c r="E60" s="103">
        <v>987</v>
      </c>
      <c r="F60" s="136">
        <f t="shared" si="1"/>
        <v>2391033</v>
      </c>
      <c r="G60" s="6"/>
      <c r="H60" s="6"/>
    </row>
    <row r="61" spans="1:8" ht="12.5" x14ac:dyDescent="0.25">
      <c r="A61" s="36"/>
      <c r="B61" s="34"/>
      <c r="C61" s="22" t="s">
        <v>43</v>
      </c>
      <c r="D61" s="81">
        <v>2427096</v>
      </c>
      <c r="E61" s="103">
        <v>1496</v>
      </c>
      <c r="F61" s="136">
        <f t="shared" si="1"/>
        <v>2428592</v>
      </c>
      <c r="G61" s="6"/>
      <c r="H61" s="6"/>
    </row>
    <row r="62" spans="1:8" ht="12.5" x14ac:dyDescent="0.25">
      <c r="A62" s="36"/>
      <c r="B62" s="22"/>
      <c r="C62" s="22" t="s">
        <v>32</v>
      </c>
      <c r="D62" s="81">
        <v>2446518</v>
      </c>
      <c r="E62" s="103">
        <v>1415</v>
      </c>
      <c r="F62" s="136">
        <f t="shared" si="1"/>
        <v>2447933</v>
      </c>
      <c r="G62" s="6"/>
      <c r="H62" s="6"/>
    </row>
    <row r="63" spans="1:8" ht="12.5" x14ac:dyDescent="0.25">
      <c r="A63" s="36"/>
      <c r="B63" s="34"/>
      <c r="C63" s="22" t="s">
        <v>33</v>
      </c>
      <c r="D63" s="81">
        <v>2467948</v>
      </c>
      <c r="E63" s="103">
        <v>1366</v>
      </c>
      <c r="F63" s="136">
        <f t="shared" si="1"/>
        <v>2469314</v>
      </c>
      <c r="G63" s="6"/>
      <c r="H63" s="6"/>
    </row>
    <row r="64" spans="1:8" ht="12.5" x14ac:dyDescent="0.25">
      <c r="A64" s="36"/>
      <c r="B64" s="34"/>
      <c r="C64" s="22" t="s">
        <v>34</v>
      </c>
      <c r="D64" s="81">
        <v>2481624</v>
      </c>
      <c r="E64" s="103">
        <v>1372</v>
      </c>
      <c r="F64" s="136">
        <f t="shared" si="1"/>
        <v>2482996</v>
      </c>
      <c r="G64" s="6"/>
      <c r="H64" s="6"/>
    </row>
    <row r="65" spans="1:8" ht="12.5" x14ac:dyDescent="0.25">
      <c r="A65" s="36"/>
      <c r="B65" s="22"/>
      <c r="C65" s="22" t="s">
        <v>35</v>
      </c>
      <c r="D65" s="81">
        <v>2494945</v>
      </c>
      <c r="E65" s="103">
        <v>1352</v>
      </c>
      <c r="F65" s="136">
        <f t="shared" si="1"/>
        <v>2496297</v>
      </c>
      <c r="G65" s="6"/>
      <c r="H65" s="6"/>
    </row>
    <row r="66" spans="1:8" ht="12.5" x14ac:dyDescent="0.25">
      <c r="A66" s="36"/>
      <c r="B66" s="34"/>
      <c r="C66" s="22" t="s">
        <v>36</v>
      </c>
      <c r="D66" s="81">
        <v>2502497</v>
      </c>
      <c r="E66" s="103">
        <v>1265</v>
      </c>
      <c r="F66" s="136">
        <f t="shared" si="1"/>
        <v>2503762</v>
      </c>
      <c r="G66" s="6"/>
      <c r="H66" s="6"/>
    </row>
    <row r="67" spans="1:8" ht="13" thickBot="1" x14ac:dyDescent="0.3">
      <c r="A67" s="36"/>
      <c r="B67" s="35"/>
      <c r="C67" s="27" t="s">
        <v>37</v>
      </c>
      <c r="D67" s="83">
        <v>2500098</v>
      </c>
      <c r="E67" s="176">
        <v>1258</v>
      </c>
      <c r="F67" s="138">
        <f t="shared" si="1"/>
        <v>2501356</v>
      </c>
      <c r="G67" s="6"/>
      <c r="H67" s="6"/>
    </row>
    <row r="68" spans="1:8" ht="12.5" x14ac:dyDescent="0.25">
      <c r="A68" s="36"/>
      <c r="B68" s="21">
        <v>2015</v>
      </c>
      <c r="C68" s="21" t="s">
        <v>38</v>
      </c>
      <c r="D68" s="82">
        <v>2508515</v>
      </c>
      <c r="E68" s="177">
        <v>1236</v>
      </c>
      <c r="F68" s="135">
        <f t="shared" si="1"/>
        <v>2509751</v>
      </c>
      <c r="G68" s="6"/>
      <c r="H68" s="6"/>
    </row>
    <row r="69" spans="1:8" ht="12.5" x14ac:dyDescent="0.25">
      <c r="A69" s="36"/>
      <c r="B69" s="34"/>
      <c r="C69" s="22" t="s">
        <v>39</v>
      </c>
      <c r="D69" s="81">
        <v>2508800</v>
      </c>
      <c r="E69" s="103">
        <v>1190</v>
      </c>
      <c r="F69" s="136">
        <f t="shared" si="1"/>
        <v>2509990</v>
      </c>
      <c r="G69" s="6"/>
      <c r="H69" s="6"/>
    </row>
    <row r="70" spans="1:8" ht="12.5" x14ac:dyDescent="0.25">
      <c r="A70" s="36"/>
      <c r="B70" s="34"/>
      <c r="C70" s="22" t="s">
        <v>40</v>
      </c>
      <c r="D70" s="81">
        <v>2555794</v>
      </c>
      <c r="E70" s="103">
        <v>1120</v>
      </c>
      <c r="F70" s="136">
        <f t="shared" si="1"/>
        <v>2556914</v>
      </c>
      <c r="G70" s="6"/>
      <c r="H70" s="6"/>
    </row>
    <row r="71" spans="1:8" ht="12.5" x14ac:dyDescent="0.25">
      <c r="A71" s="36"/>
      <c r="B71" s="22"/>
      <c r="C71" s="22" t="s">
        <v>41</v>
      </c>
      <c r="D71" s="81">
        <v>2588091</v>
      </c>
      <c r="E71" s="103">
        <v>1085</v>
      </c>
      <c r="F71" s="136">
        <f t="shared" ref="F71:F97" si="2">SUM(D71:E71)</f>
        <v>2589176</v>
      </c>
      <c r="G71" s="6"/>
      <c r="H71" s="6"/>
    </row>
    <row r="72" spans="1:8" ht="12.5" x14ac:dyDescent="0.25">
      <c r="A72" s="36"/>
      <c r="B72" s="34"/>
      <c r="C72" s="22" t="s">
        <v>42</v>
      </c>
      <c r="D72" s="81">
        <v>2611914</v>
      </c>
      <c r="E72" s="103">
        <v>1054</v>
      </c>
      <c r="F72" s="136">
        <f t="shared" si="2"/>
        <v>2612968</v>
      </c>
      <c r="G72" s="6"/>
      <c r="H72" s="6"/>
    </row>
    <row r="73" spans="1:8" ht="12.5" x14ac:dyDescent="0.25">
      <c r="A73" s="36"/>
      <c r="B73" s="34"/>
      <c r="C73" s="22" t="s">
        <v>43</v>
      </c>
      <c r="D73" s="81">
        <v>2613813</v>
      </c>
      <c r="E73" s="103">
        <v>1042</v>
      </c>
      <c r="F73" s="136">
        <f t="shared" si="2"/>
        <v>2614855</v>
      </c>
      <c r="G73" s="6"/>
      <c r="H73" s="6"/>
    </row>
    <row r="74" spans="1:8" ht="12.5" x14ac:dyDescent="0.25">
      <c r="A74" s="36"/>
      <c r="B74" s="22"/>
      <c r="C74" s="22" t="s">
        <v>32</v>
      </c>
      <c r="D74" s="81">
        <v>2656144</v>
      </c>
      <c r="E74" s="103">
        <v>1035</v>
      </c>
      <c r="F74" s="136">
        <f t="shared" si="2"/>
        <v>2657179</v>
      </c>
      <c r="G74" s="6"/>
      <c r="H74" s="6"/>
    </row>
    <row r="75" spans="1:8" ht="12.5" x14ac:dyDescent="0.25">
      <c r="A75" s="36"/>
      <c r="B75" s="34"/>
      <c r="C75" s="22" t="s">
        <v>33</v>
      </c>
      <c r="D75" s="81">
        <v>2678501</v>
      </c>
      <c r="E75" s="103">
        <v>994</v>
      </c>
      <c r="F75" s="136">
        <f t="shared" si="2"/>
        <v>2679495</v>
      </c>
      <c r="G75" s="6"/>
      <c r="H75" s="6"/>
    </row>
    <row r="76" spans="1:8" ht="12.5" x14ac:dyDescent="0.25">
      <c r="A76" s="36"/>
      <c r="B76" s="34"/>
      <c r="C76" s="22" t="s">
        <v>34</v>
      </c>
      <c r="D76" s="81">
        <v>2697299</v>
      </c>
      <c r="E76" s="103">
        <v>954</v>
      </c>
      <c r="F76" s="136">
        <f t="shared" si="2"/>
        <v>2698253</v>
      </c>
      <c r="G76" s="6"/>
      <c r="H76" s="6"/>
    </row>
    <row r="77" spans="1:8" ht="12.5" x14ac:dyDescent="0.25">
      <c r="A77" s="36"/>
      <c r="B77" s="22"/>
      <c r="C77" s="22" t="s">
        <v>35</v>
      </c>
      <c r="D77" s="81">
        <v>2716203</v>
      </c>
      <c r="E77" s="103">
        <v>922</v>
      </c>
      <c r="F77" s="136">
        <f t="shared" si="2"/>
        <v>2717125</v>
      </c>
      <c r="G77" s="6"/>
      <c r="H77" s="6"/>
    </row>
    <row r="78" spans="1:8" ht="12.5" x14ac:dyDescent="0.25">
      <c r="A78" s="36"/>
      <c r="B78" s="34"/>
      <c r="C78" s="22" t="s">
        <v>36</v>
      </c>
      <c r="D78" s="81">
        <v>2726867</v>
      </c>
      <c r="E78" s="103">
        <v>944</v>
      </c>
      <c r="F78" s="136">
        <f t="shared" si="2"/>
        <v>2727811</v>
      </c>
      <c r="G78" s="6"/>
      <c r="H78" s="6"/>
    </row>
    <row r="79" spans="1:8" ht="13" thickBot="1" x14ac:dyDescent="0.3">
      <c r="A79" s="36"/>
      <c r="B79" s="35"/>
      <c r="C79" s="27" t="s">
        <v>37</v>
      </c>
      <c r="D79" s="83">
        <v>2728359</v>
      </c>
      <c r="E79" s="176">
        <v>892</v>
      </c>
      <c r="F79" s="138">
        <f t="shared" si="2"/>
        <v>2729251</v>
      </c>
      <c r="G79" s="6"/>
      <c r="H79" s="6"/>
    </row>
    <row r="80" spans="1:8" ht="12.5" x14ac:dyDescent="0.25">
      <c r="A80" s="36"/>
      <c r="B80" s="21">
        <v>2016</v>
      </c>
      <c r="C80" s="21" t="s">
        <v>38</v>
      </c>
      <c r="D80" s="82">
        <v>2732912</v>
      </c>
      <c r="E80" s="177">
        <v>685</v>
      </c>
      <c r="F80" s="135">
        <f t="shared" si="2"/>
        <v>2733597</v>
      </c>
      <c r="G80" s="6"/>
      <c r="H80" s="6"/>
    </row>
    <row r="81" spans="1:8" ht="12.5" x14ac:dyDescent="0.25">
      <c r="A81" s="36"/>
      <c r="B81" s="34"/>
      <c r="C81" s="22" t="s">
        <v>39</v>
      </c>
      <c r="D81" s="81">
        <v>2735689</v>
      </c>
      <c r="E81" s="103">
        <v>875</v>
      </c>
      <c r="F81" s="136">
        <f t="shared" si="2"/>
        <v>2736564</v>
      </c>
      <c r="G81" s="6"/>
      <c r="H81" s="6"/>
    </row>
    <row r="82" spans="1:8" ht="12.5" x14ac:dyDescent="0.25">
      <c r="A82" s="36"/>
      <c r="B82" s="34"/>
      <c r="C82" s="22" t="s">
        <v>40</v>
      </c>
      <c r="D82" s="81">
        <v>2742161</v>
      </c>
      <c r="E82" s="103">
        <v>826</v>
      </c>
      <c r="F82" s="136">
        <f t="shared" si="2"/>
        <v>2742987</v>
      </c>
      <c r="G82" s="6"/>
      <c r="H82" s="6"/>
    </row>
    <row r="83" spans="1:8" ht="12.5" x14ac:dyDescent="0.25">
      <c r="A83" s="36"/>
      <c r="B83" s="22"/>
      <c r="C83" s="22" t="s">
        <v>41</v>
      </c>
      <c r="D83" s="81">
        <v>2770243</v>
      </c>
      <c r="E83" s="103">
        <v>869</v>
      </c>
      <c r="F83" s="136">
        <f t="shared" si="2"/>
        <v>2771112</v>
      </c>
      <c r="G83" s="6"/>
      <c r="H83" s="6"/>
    </row>
    <row r="84" spans="1:8" ht="12.5" x14ac:dyDescent="0.25">
      <c r="A84" s="36"/>
      <c r="B84" s="34"/>
      <c r="C84" s="22" t="s">
        <v>42</v>
      </c>
      <c r="D84" s="81">
        <v>2816949</v>
      </c>
      <c r="E84" s="103">
        <v>850</v>
      </c>
      <c r="F84" s="136">
        <f t="shared" si="2"/>
        <v>2817799</v>
      </c>
      <c r="G84" s="6"/>
      <c r="H84" s="6"/>
    </row>
    <row r="85" spans="1:8" ht="12.5" x14ac:dyDescent="0.25">
      <c r="A85" s="36"/>
      <c r="B85" s="34"/>
      <c r="C85" s="22" t="s">
        <v>43</v>
      </c>
      <c r="D85" s="81">
        <v>2829767</v>
      </c>
      <c r="E85" s="103">
        <v>776</v>
      </c>
      <c r="F85" s="136">
        <f t="shared" si="2"/>
        <v>2830543</v>
      </c>
      <c r="G85" s="6"/>
      <c r="H85" s="6"/>
    </row>
    <row r="86" spans="1:8" ht="12.5" x14ac:dyDescent="0.25">
      <c r="A86" s="36"/>
      <c r="B86" s="34"/>
      <c r="C86" s="22" t="s">
        <v>32</v>
      </c>
      <c r="D86" s="81">
        <v>2859792</v>
      </c>
      <c r="E86" s="103">
        <v>563</v>
      </c>
      <c r="F86" s="136">
        <f t="shared" si="2"/>
        <v>2860355</v>
      </c>
      <c r="G86" s="6"/>
      <c r="H86" s="6"/>
    </row>
    <row r="87" spans="1:8" ht="12.5" x14ac:dyDescent="0.25">
      <c r="A87" s="36"/>
      <c r="B87" s="34"/>
      <c r="C87" s="22" t="s">
        <v>33</v>
      </c>
      <c r="D87" s="81">
        <v>2860323</v>
      </c>
      <c r="E87" s="103">
        <v>527</v>
      </c>
      <c r="F87" s="136">
        <f t="shared" si="2"/>
        <v>2860850</v>
      </c>
      <c r="G87" s="6"/>
      <c r="H87" s="6"/>
    </row>
    <row r="88" spans="1:8" ht="12.5" x14ac:dyDescent="0.25">
      <c r="A88" s="36"/>
      <c r="B88" s="22"/>
      <c r="C88" s="22" t="s">
        <v>34</v>
      </c>
      <c r="D88" s="81">
        <v>2888321</v>
      </c>
      <c r="E88" s="103">
        <v>775</v>
      </c>
      <c r="F88" s="136">
        <f t="shared" si="2"/>
        <v>2889096</v>
      </c>
      <c r="G88" s="6"/>
      <c r="H88" s="6"/>
    </row>
    <row r="89" spans="1:8" ht="12.5" x14ac:dyDescent="0.25">
      <c r="A89" s="36"/>
      <c r="B89" s="34"/>
      <c r="C89" s="22" t="s">
        <v>35</v>
      </c>
      <c r="D89" s="81">
        <v>2902722</v>
      </c>
      <c r="E89" s="103">
        <v>765</v>
      </c>
      <c r="F89" s="136">
        <f t="shared" si="2"/>
        <v>2903487</v>
      </c>
      <c r="G89" s="6"/>
      <c r="H89" s="6"/>
    </row>
    <row r="90" spans="1:8" ht="12.5" x14ac:dyDescent="0.25">
      <c r="A90" s="36"/>
      <c r="B90" s="22"/>
      <c r="C90" s="22" t="s">
        <v>36</v>
      </c>
      <c r="D90" s="81">
        <v>2912323</v>
      </c>
      <c r="E90" s="103">
        <v>768</v>
      </c>
      <c r="F90" s="136">
        <f t="shared" si="2"/>
        <v>2913091</v>
      </c>
      <c r="G90" s="6"/>
      <c r="H90" s="6"/>
    </row>
    <row r="91" spans="1:8" ht="13" thickBot="1" x14ac:dyDescent="0.3">
      <c r="A91" s="36"/>
      <c r="B91" s="35"/>
      <c r="C91" s="27" t="s">
        <v>37</v>
      </c>
      <c r="D91" s="83">
        <v>2911351</v>
      </c>
      <c r="E91" s="176">
        <v>782</v>
      </c>
      <c r="F91" s="138">
        <f t="shared" si="2"/>
        <v>2912133</v>
      </c>
      <c r="G91" s="6"/>
      <c r="H91" s="6"/>
    </row>
    <row r="92" spans="1:8" ht="12.5" x14ac:dyDescent="0.25">
      <c r="A92" s="36"/>
      <c r="B92" s="21">
        <v>2017</v>
      </c>
      <c r="C92" s="21" t="s">
        <v>38</v>
      </c>
      <c r="D92" s="82">
        <v>2910882</v>
      </c>
      <c r="E92" s="177">
        <v>760</v>
      </c>
      <c r="F92" s="135">
        <f t="shared" si="2"/>
        <v>2911642</v>
      </c>
      <c r="G92" s="6"/>
      <c r="H92" s="6"/>
    </row>
    <row r="93" spans="1:8" ht="12.5" x14ac:dyDescent="0.25">
      <c r="A93" s="36"/>
      <c r="B93" s="34"/>
      <c r="C93" s="22" t="s">
        <v>39</v>
      </c>
      <c r="D93" s="81">
        <v>2928390</v>
      </c>
      <c r="E93" s="103">
        <v>756</v>
      </c>
      <c r="F93" s="136">
        <f t="shared" si="2"/>
        <v>2929146</v>
      </c>
      <c r="G93" s="6"/>
      <c r="H93" s="6"/>
    </row>
    <row r="94" spans="1:8" ht="12.5" x14ac:dyDescent="0.25">
      <c r="A94" s="36"/>
      <c r="B94" s="34"/>
      <c r="C94" s="22" t="s">
        <v>40</v>
      </c>
      <c r="D94" s="81">
        <v>2950130</v>
      </c>
      <c r="E94" s="103">
        <v>743</v>
      </c>
      <c r="F94" s="136">
        <f t="shared" si="2"/>
        <v>2950873</v>
      </c>
      <c r="G94" s="6"/>
      <c r="H94" s="6"/>
    </row>
    <row r="95" spans="1:8" ht="12.5" x14ac:dyDescent="0.25">
      <c r="A95" s="36"/>
      <c r="B95" s="22"/>
      <c r="C95" s="22" t="s">
        <v>41</v>
      </c>
      <c r="D95" s="81">
        <v>2973388</v>
      </c>
      <c r="E95" s="103">
        <v>735</v>
      </c>
      <c r="F95" s="136">
        <f t="shared" si="2"/>
        <v>2974123</v>
      </c>
      <c r="G95" s="6"/>
      <c r="H95" s="6"/>
    </row>
    <row r="96" spans="1:8" ht="12.5" x14ac:dyDescent="0.25">
      <c r="A96" s="36"/>
      <c r="B96" s="34"/>
      <c r="C96" s="22" t="s">
        <v>42</v>
      </c>
      <c r="D96" s="81">
        <v>3004220</v>
      </c>
      <c r="E96" s="103">
        <v>808</v>
      </c>
      <c r="F96" s="136">
        <f t="shared" si="2"/>
        <v>3005028</v>
      </c>
      <c r="G96" s="6"/>
      <c r="H96" s="6"/>
    </row>
    <row r="97" spans="1:8" ht="12.5" x14ac:dyDescent="0.25">
      <c r="A97" s="36"/>
      <c r="B97" s="34"/>
      <c r="C97" s="22" t="s">
        <v>43</v>
      </c>
      <c r="D97" s="81">
        <v>3013312</v>
      </c>
      <c r="E97" s="103">
        <v>742</v>
      </c>
      <c r="F97" s="136">
        <f t="shared" si="2"/>
        <v>3014054</v>
      </c>
      <c r="G97" s="6"/>
      <c r="H97" s="6"/>
    </row>
    <row r="98" spans="1:8" ht="12.5" x14ac:dyDescent="0.25">
      <c r="A98" s="36"/>
      <c r="B98" s="22"/>
      <c r="C98" s="22" t="s">
        <v>32</v>
      </c>
      <c r="D98" s="81">
        <v>3028609</v>
      </c>
      <c r="E98" s="103">
        <v>731</v>
      </c>
      <c r="F98" s="136">
        <f t="shared" ref="F98:F106" si="3">SUM(D98:E98)</f>
        <v>3029340</v>
      </c>
      <c r="G98" s="6"/>
      <c r="H98" s="6"/>
    </row>
    <row r="99" spans="1:8" ht="12.5" x14ac:dyDescent="0.25">
      <c r="A99" s="36"/>
      <c r="B99" s="34"/>
      <c r="C99" s="22" t="s">
        <v>33</v>
      </c>
      <c r="D99" s="81">
        <v>3048348</v>
      </c>
      <c r="E99" s="103">
        <v>698</v>
      </c>
      <c r="F99" s="136">
        <f t="shared" si="3"/>
        <v>3049046</v>
      </c>
      <c r="G99" s="6"/>
      <c r="H99" s="6"/>
    </row>
    <row r="100" spans="1:8" ht="12.5" x14ac:dyDescent="0.25">
      <c r="A100" s="36"/>
      <c r="B100" s="34"/>
      <c r="C100" s="22" t="s">
        <v>34</v>
      </c>
      <c r="D100" s="81">
        <v>3064287</v>
      </c>
      <c r="E100" s="103">
        <v>707</v>
      </c>
      <c r="F100" s="136">
        <f t="shared" si="3"/>
        <v>3064994</v>
      </c>
      <c r="G100" s="6"/>
      <c r="H100" s="6"/>
    </row>
    <row r="101" spans="1:8" ht="12.5" x14ac:dyDescent="0.25">
      <c r="A101" s="36"/>
      <c r="B101" s="22"/>
      <c r="C101" s="22" t="s">
        <v>35</v>
      </c>
      <c r="D101" s="81">
        <v>3069373</v>
      </c>
      <c r="E101" s="103">
        <v>1029</v>
      </c>
      <c r="F101" s="136">
        <f t="shared" si="3"/>
        <v>3070402</v>
      </c>
      <c r="G101" s="6"/>
      <c r="H101" s="6"/>
    </row>
    <row r="102" spans="1:8" ht="12.5" x14ac:dyDescent="0.25">
      <c r="A102" s="36"/>
      <c r="B102" s="34"/>
      <c r="C102" s="22" t="s">
        <v>36</v>
      </c>
      <c r="D102" s="81">
        <v>3066581</v>
      </c>
      <c r="E102" s="103">
        <v>891</v>
      </c>
      <c r="F102" s="136">
        <f t="shared" si="3"/>
        <v>3067472</v>
      </c>
      <c r="G102" s="6"/>
      <c r="H102" s="6"/>
    </row>
    <row r="103" spans="1:8" ht="13" thickBot="1" x14ac:dyDescent="0.3">
      <c r="A103" s="36"/>
      <c r="B103" s="35"/>
      <c r="C103" s="27" t="s">
        <v>37</v>
      </c>
      <c r="D103" s="83">
        <v>3067982</v>
      </c>
      <c r="E103" s="176">
        <v>546</v>
      </c>
      <c r="F103" s="138">
        <f t="shared" si="3"/>
        <v>3068528</v>
      </c>
      <c r="G103" s="6"/>
      <c r="H103" s="6"/>
    </row>
    <row r="104" spans="1:8" ht="12.5" x14ac:dyDescent="0.25">
      <c r="A104" s="36"/>
      <c r="B104" s="21">
        <v>2018</v>
      </c>
      <c r="C104" s="21" t="s">
        <v>38</v>
      </c>
      <c r="D104" s="82">
        <v>3071737</v>
      </c>
      <c r="E104" s="177">
        <v>513</v>
      </c>
      <c r="F104" s="135">
        <f t="shared" si="3"/>
        <v>3072250</v>
      </c>
      <c r="G104" s="6"/>
      <c r="H104" s="6"/>
    </row>
    <row r="105" spans="1:8" ht="12.5" x14ac:dyDescent="0.25">
      <c r="A105" s="36"/>
      <c r="B105" s="34"/>
      <c r="C105" s="22" t="s">
        <v>39</v>
      </c>
      <c r="D105" s="81">
        <v>3064884</v>
      </c>
      <c r="E105" s="103">
        <v>498</v>
      </c>
      <c r="F105" s="136">
        <f t="shared" si="3"/>
        <v>3065382</v>
      </c>
      <c r="G105" s="6"/>
      <c r="H105" s="6"/>
    </row>
    <row r="106" spans="1:8" ht="12.5" x14ac:dyDescent="0.25">
      <c r="A106" s="36"/>
      <c r="B106" s="34"/>
      <c r="C106" s="22" t="s">
        <v>40</v>
      </c>
      <c r="D106" s="81">
        <v>3097643</v>
      </c>
      <c r="E106" s="103">
        <v>500</v>
      </c>
      <c r="F106" s="136">
        <f t="shared" si="3"/>
        <v>3098143</v>
      </c>
      <c r="G106" s="6"/>
      <c r="H106" s="6"/>
    </row>
    <row r="107" spans="1:8" ht="12.5" x14ac:dyDescent="0.25">
      <c r="A107" s="36"/>
      <c r="B107" s="22"/>
      <c r="C107" s="22" t="s">
        <v>41</v>
      </c>
      <c r="D107" s="81">
        <v>3119809</v>
      </c>
      <c r="E107" s="103">
        <v>487</v>
      </c>
      <c r="F107" s="136">
        <f t="shared" ref="F107:F118" si="4">SUM(D107:E107)</f>
        <v>3120296</v>
      </c>
      <c r="G107" s="6"/>
      <c r="H107" s="6"/>
    </row>
    <row r="108" spans="1:8" ht="12.5" x14ac:dyDescent="0.25">
      <c r="A108" s="36"/>
      <c r="B108" s="34"/>
      <c r="C108" s="22" t="s">
        <v>42</v>
      </c>
      <c r="D108" s="81">
        <v>3135689</v>
      </c>
      <c r="E108" s="103">
        <v>468</v>
      </c>
      <c r="F108" s="136">
        <f t="shared" si="4"/>
        <v>3136157</v>
      </c>
      <c r="G108" s="6"/>
      <c r="H108" s="6"/>
    </row>
    <row r="109" spans="1:8" ht="12.5" x14ac:dyDescent="0.25">
      <c r="A109" s="36"/>
      <c r="B109" s="34"/>
      <c r="C109" s="22" t="s">
        <v>43</v>
      </c>
      <c r="D109" s="81">
        <v>3155187</v>
      </c>
      <c r="E109" s="103">
        <v>454</v>
      </c>
      <c r="F109" s="136">
        <f t="shared" si="4"/>
        <v>3155641</v>
      </c>
      <c r="G109" s="6"/>
      <c r="H109" s="6"/>
    </row>
    <row r="110" spans="1:8" ht="12.5" x14ac:dyDescent="0.25">
      <c r="A110" s="36"/>
      <c r="B110" s="22"/>
      <c r="C110" s="22" t="s">
        <v>32</v>
      </c>
      <c r="D110" s="81">
        <v>3169916</v>
      </c>
      <c r="E110" s="103">
        <v>430</v>
      </c>
      <c r="F110" s="136">
        <f t="shared" si="4"/>
        <v>3170346</v>
      </c>
      <c r="G110" s="6"/>
      <c r="H110" s="6"/>
    </row>
    <row r="111" spans="1:8" ht="12.5" x14ac:dyDescent="0.25">
      <c r="A111" s="36"/>
      <c r="B111" s="34"/>
      <c r="C111" s="22" t="s">
        <v>33</v>
      </c>
      <c r="D111" s="81">
        <v>3196959</v>
      </c>
      <c r="E111" s="103">
        <v>428</v>
      </c>
      <c r="F111" s="136">
        <f t="shared" si="4"/>
        <v>3197387</v>
      </c>
      <c r="G111" s="6"/>
      <c r="H111" s="6"/>
    </row>
    <row r="112" spans="1:8" ht="12.5" x14ac:dyDescent="0.25">
      <c r="A112" s="36"/>
      <c r="B112" s="34"/>
      <c r="C112" s="22" t="s">
        <v>34</v>
      </c>
      <c r="D112" s="81">
        <v>3200227</v>
      </c>
      <c r="E112" s="103">
        <v>3591</v>
      </c>
      <c r="F112" s="136">
        <f t="shared" si="4"/>
        <v>3203818</v>
      </c>
      <c r="G112" s="6"/>
      <c r="H112" s="6"/>
    </row>
    <row r="113" spans="1:8" ht="12.5" x14ac:dyDescent="0.25">
      <c r="A113" s="36"/>
      <c r="B113" s="22"/>
      <c r="C113" s="22" t="s">
        <v>35</v>
      </c>
      <c r="D113" s="81">
        <v>3221685</v>
      </c>
      <c r="E113" s="103">
        <v>5195</v>
      </c>
      <c r="F113" s="136">
        <f t="shared" si="4"/>
        <v>3226880</v>
      </c>
      <c r="G113" s="6"/>
      <c r="H113" s="6"/>
    </row>
    <row r="114" spans="1:8" ht="12.5" x14ac:dyDescent="0.25">
      <c r="A114" s="36"/>
      <c r="B114" s="34"/>
      <c r="C114" s="22" t="s">
        <v>36</v>
      </c>
      <c r="D114" s="81">
        <v>3230149</v>
      </c>
      <c r="E114" s="103">
        <v>3770</v>
      </c>
      <c r="F114" s="136">
        <f t="shared" si="4"/>
        <v>3233919</v>
      </c>
      <c r="G114" s="6"/>
      <c r="H114" s="6"/>
    </row>
    <row r="115" spans="1:8" ht="13" thickBot="1" x14ac:dyDescent="0.3">
      <c r="A115" s="36"/>
      <c r="B115" s="35"/>
      <c r="C115" s="27" t="s">
        <v>37</v>
      </c>
      <c r="D115" s="83">
        <v>3252875</v>
      </c>
      <c r="E115" s="176">
        <v>3222</v>
      </c>
      <c r="F115" s="138">
        <f t="shared" si="4"/>
        <v>3256097</v>
      </c>
      <c r="G115" s="6"/>
      <c r="H115" s="6"/>
    </row>
    <row r="116" spans="1:8" ht="12.5" x14ac:dyDescent="0.25">
      <c r="A116" s="36"/>
      <c r="B116" s="21">
        <v>2019</v>
      </c>
      <c r="C116" s="21" t="s">
        <v>38</v>
      </c>
      <c r="D116" s="82">
        <v>3322613</v>
      </c>
      <c r="E116" s="177">
        <v>3039</v>
      </c>
      <c r="F116" s="135">
        <f t="shared" si="4"/>
        <v>3325652</v>
      </c>
      <c r="G116" s="6"/>
      <c r="H116" s="6"/>
    </row>
    <row r="117" spans="1:8" ht="12.5" x14ac:dyDescent="0.25">
      <c r="A117" s="36"/>
      <c r="B117" s="34"/>
      <c r="C117" s="22" t="s">
        <v>39</v>
      </c>
      <c r="D117" s="81">
        <v>3328398</v>
      </c>
      <c r="E117" s="103">
        <v>3068</v>
      </c>
      <c r="F117" s="136">
        <f t="shared" si="4"/>
        <v>3331466</v>
      </c>
      <c r="G117" s="6"/>
      <c r="H117" s="6"/>
    </row>
    <row r="118" spans="1:8" ht="12.5" x14ac:dyDescent="0.25">
      <c r="A118" s="36"/>
      <c r="B118" s="34"/>
      <c r="C118" s="22" t="s">
        <v>40</v>
      </c>
      <c r="D118" s="81">
        <v>3359108</v>
      </c>
      <c r="E118" s="103">
        <v>3080</v>
      </c>
      <c r="F118" s="136">
        <f t="shared" si="4"/>
        <v>3362188</v>
      </c>
      <c r="G118" s="6"/>
      <c r="H118" s="6"/>
    </row>
    <row r="119" spans="1:8" ht="12.5" x14ac:dyDescent="0.25">
      <c r="A119" s="36"/>
      <c r="B119" s="22"/>
      <c r="C119" s="22" t="s">
        <v>41</v>
      </c>
      <c r="D119" s="81">
        <v>3366625</v>
      </c>
      <c r="E119" s="103">
        <v>2952</v>
      </c>
      <c r="F119" s="136">
        <f t="shared" ref="F119:F130" si="5">SUM(D119:E119)</f>
        <v>3369577</v>
      </c>
      <c r="G119" s="6"/>
      <c r="H119" s="6"/>
    </row>
    <row r="120" spans="1:8" ht="12.5" x14ac:dyDescent="0.25">
      <c r="A120" s="36"/>
      <c r="B120" s="34"/>
      <c r="C120" s="22" t="s">
        <v>42</v>
      </c>
      <c r="D120" s="81">
        <v>3373179</v>
      </c>
      <c r="E120" s="103">
        <v>2959</v>
      </c>
      <c r="F120" s="136">
        <f t="shared" si="5"/>
        <v>3376138</v>
      </c>
      <c r="G120" s="6"/>
      <c r="H120" s="6"/>
    </row>
    <row r="121" spans="1:8" ht="12.5" x14ac:dyDescent="0.25">
      <c r="A121" s="36"/>
      <c r="B121" s="34"/>
      <c r="C121" s="22" t="s">
        <v>43</v>
      </c>
      <c r="D121" s="81">
        <v>3397266</v>
      </c>
      <c r="E121" s="103">
        <v>2928</v>
      </c>
      <c r="F121" s="136">
        <f t="shared" si="5"/>
        <v>3400194</v>
      </c>
      <c r="G121" s="6"/>
      <c r="H121" s="6"/>
    </row>
    <row r="122" spans="1:8" ht="12.5" x14ac:dyDescent="0.25">
      <c r="A122" s="36"/>
      <c r="B122" s="22"/>
      <c r="C122" s="22" t="s">
        <v>32</v>
      </c>
      <c r="D122" s="81">
        <v>3412790</v>
      </c>
      <c r="E122" s="103">
        <v>2976</v>
      </c>
      <c r="F122" s="136">
        <f t="shared" si="5"/>
        <v>3415766</v>
      </c>
      <c r="G122" s="6"/>
      <c r="H122" s="6"/>
    </row>
    <row r="123" spans="1:8" ht="12.5" x14ac:dyDescent="0.25">
      <c r="A123" s="36"/>
      <c r="B123" s="34"/>
      <c r="C123" s="22" t="s">
        <v>33</v>
      </c>
      <c r="D123" s="81">
        <v>3427868</v>
      </c>
      <c r="E123" s="103">
        <v>3054</v>
      </c>
      <c r="F123" s="136">
        <f t="shared" si="5"/>
        <v>3430922</v>
      </c>
      <c r="G123" s="6"/>
      <c r="H123" s="6"/>
    </row>
    <row r="124" spans="1:8" ht="12.5" x14ac:dyDescent="0.25">
      <c r="A124" s="36"/>
      <c r="B124" s="34"/>
      <c r="C124" s="22" t="s">
        <v>34</v>
      </c>
      <c r="D124" s="81">
        <v>3428781</v>
      </c>
      <c r="E124" s="103">
        <v>3175</v>
      </c>
      <c r="F124" s="136">
        <f t="shared" si="5"/>
        <v>3431956</v>
      </c>
      <c r="G124" s="6"/>
      <c r="H124" s="6"/>
    </row>
    <row r="125" spans="1:8" ht="12.5" x14ac:dyDescent="0.25">
      <c r="A125" s="36"/>
      <c r="B125" s="22"/>
      <c r="C125" s="22" t="s">
        <v>35</v>
      </c>
      <c r="D125" s="81">
        <v>3430965</v>
      </c>
      <c r="E125" s="103">
        <v>3184</v>
      </c>
      <c r="F125" s="136">
        <f t="shared" si="5"/>
        <v>3434149</v>
      </c>
      <c r="G125" s="6"/>
      <c r="H125" s="6"/>
    </row>
    <row r="126" spans="1:8" ht="12.5" x14ac:dyDescent="0.25">
      <c r="A126" s="36"/>
      <c r="B126" s="34"/>
      <c r="C126" s="22" t="s">
        <v>36</v>
      </c>
      <c r="D126" s="81">
        <v>3433249</v>
      </c>
      <c r="E126" s="103">
        <v>3182</v>
      </c>
      <c r="F126" s="136">
        <f t="shared" si="5"/>
        <v>3436431</v>
      </c>
      <c r="G126" s="6"/>
      <c r="H126" s="6"/>
    </row>
    <row r="127" spans="1:8" ht="13" thickBot="1" x14ac:dyDescent="0.3">
      <c r="A127" s="36"/>
      <c r="B127" s="35"/>
      <c r="C127" s="27" t="s">
        <v>37</v>
      </c>
      <c r="D127" s="83">
        <v>3431427</v>
      </c>
      <c r="E127" s="176">
        <v>3340</v>
      </c>
      <c r="F127" s="138">
        <f t="shared" si="5"/>
        <v>3434767</v>
      </c>
      <c r="G127" s="6"/>
      <c r="H127" s="6"/>
    </row>
    <row r="128" spans="1:8" ht="12.5" x14ac:dyDescent="0.25">
      <c r="A128" s="36"/>
      <c r="B128" s="21">
        <v>2020</v>
      </c>
      <c r="C128" s="21" t="s">
        <v>38</v>
      </c>
      <c r="D128" s="82">
        <v>3429705</v>
      </c>
      <c r="E128" s="177">
        <v>3301</v>
      </c>
      <c r="F128" s="135">
        <f t="shared" si="5"/>
        <v>3433006</v>
      </c>
      <c r="G128" s="6"/>
      <c r="H128" s="6"/>
    </row>
    <row r="129" spans="1:8" ht="12.5" x14ac:dyDescent="0.25">
      <c r="A129" s="36"/>
      <c r="B129" s="34"/>
      <c r="C129" s="22" t="s">
        <v>39</v>
      </c>
      <c r="D129" s="81">
        <v>3439659</v>
      </c>
      <c r="E129" s="103">
        <v>3709</v>
      </c>
      <c r="F129" s="136">
        <f t="shared" si="5"/>
        <v>3443368</v>
      </c>
      <c r="G129" s="6"/>
      <c r="H129" s="6"/>
    </row>
    <row r="130" spans="1:8" ht="12.5" x14ac:dyDescent="0.25">
      <c r="A130" s="36"/>
      <c r="B130" s="34"/>
      <c r="C130" s="22" t="s">
        <v>40</v>
      </c>
      <c r="D130" s="81">
        <v>3485258</v>
      </c>
      <c r="E130" s="103">
        <v>3789</v>
      </c>
      <c r="F130" s="136">
        <f t="shared" si="5"/>
        <v>3489047</v>
      </c>
      <c r="G130" s="6"/>
      <c r="H130" s="6"/>
    </row>
    <row r="131" spans="1:8" ht="12.5" x14ac:dyDescent="0.25">
      <c r="A131" s="36"/>
      <c r="B131" s="22"/>
      <c r="C131" s="22" t="s">
        <v>41</v>
      </c>
      <c r="D131" s="81">
        <v>3528227</v>
      </c>
      <c r="E131" s="103">
        <v>4283</v>
      </c>
      <c r="F131" s="136">
        <f t="shared" ref="F131:F142" si="6">SUM(D131:E131)</f>
        <v>3532510</v>
      </c>
      <c r="G131" s="6"/>
      <c r="H131" s="6"/>
    </row>
    <row r="132" spans="1:8" ht="12.5" x14ac:dyDescent="0.25">
      <c r="A132" s="36"/>
      <c r="B132" s="34"/>
      <c r="C132" s="22" t="s">
        <v>42</v>
      </c>
      <c r="D132" s="81">
        <v>3555985</v>
      </c>
      <c r="E132" s="103">
        <v>4735</v>
      </c>
      <c r="F132" s="136">
        <f t="shared" si="6"/>
        <v>3560720</v>
      </c>
      <c r="G132" s="6"/>
      <c r="H132" s="6"/>
    </row>
    <row r="133" spans="1:8" ht="12.5" x14ac:dyDescent="0.25">
      <c r="A133" s="36"/>
      <c r="B133" s="34"/>
      <c r="C133" s="22" t="s">
        <v>43</v>
      </c>
      <c r="D133" s="81">
        <v>3583036</v>
      </c>
      <c r="E133" s="103">
        <v>5225</v>
      </c>
      <c r="F133" s="136">
        <f t="shared" si="6"/>
        <v>3588261</v>
      </c>
      <c r="G133" s="6"/>
      <c r="H133" s="6"/>
    </row>
    <row r="134" spans="1:8" ht="12.5" x14ac:dyDescent="0.25">
      <c r="A134" s="36"/>
      <c r="B134" s="22"/>
      <c r="C134" s="22" t="s">
        <v>32</v>
      </c>
      <c r="D134" s="81">
        <v>3615793</v>
      </c>
      <c r="E134" s="103">
        <v>5473</v>
      </c>
      <c r="F134" s="136">
        <f t="shared" si="6"/>
        <v>3621266</v>
      </c>
      <c r="G134" s="6"/>
      <c r="H134" s="6"/>
    </row>
    <row r="135" spans="1:8" ht="12.5" x14ac:dyDescent="0.25">
      <c r="A135" s="36"/>
      <c r="B135" s="34"/>
      <c r="C135" s="22" t="s">
        <v>33</v>
      </c>
      <c r="D135" s="81">
        <v>3648101</v>
      </c>
      <c r="E135" s="103">
        <v>5772</v>
      </c>
      <c r="F135" s="136">
        <f t="shared" si="6"/>
        <v>3653873</v>
      </c>
      <c r="G135" s="6"/>
      <c r="H135" s="6"/>
    </row>
    <row r="136" spans="1:8" ht="12.5" x14ac:dyDescent="0.25">
      <c r="A136" s="36"/>
      <c r="B136" s="34"/>
      <c r="C136" s="22" t="s">
        <v>34</v>
      </c>
      <c r="D136" s="81">
        <v>3695364</v>
      </c>
      <c r="E136" s="103">
        <v>6084</v>
      </c>
      <c r="F136" s="136">
        <f t="shared" si="6"/>
        <v>3701448</v>
      </c>
      <c r="G136" s="6"/>
      <c r="H136" s="6"/>
    </row>
    <row r="137" spans="1:8" ht="12.5" x14ac:dyDescent="0.25">
      <c r="A137" s="36"/>
      <c r="B137" s="22"/>
      <c r="C137" s="22" t="s">
        <v>35</v>
      </c>
      <c r="D137" s="81">
        <v>3742180</v>
      </c>
      <c r="E137" s="103">
        <v>6216</v>
      </c>
      <c r="F137" s="136">
        <f t="shared" si="6"/>
        <v>3748396</v>
      </c>
      <c r="G137" s="6"/>
      <c r="H137" s="6"/>
    </row>
    <row r="138" spans="1:8" ht="12.5" x14ac:dyDescent="0.25">
      <c r="A138" s="36"/>
      <c r="B138" s="34"/>
      <c r="C138" s="22" t="s">
        <v>36</v>
      </c>
      <c r="D138" s="81">
        <v>3774312</v>
      </c>
      <c r="E138" s="103">
        <v>6338</v>
      </c>
      <c r="F138" s="136">
        <f t="shared" si="6"/>
        <v>3780650</v>
      </c>
      <c r="G138" s="6"/>
      <c r="H138" s="6"/>
    </row>
    <row r="139" spans="1:8" ht="13" thickBot="1" x14ac:dyDescent="0.3">
      <c r="A139" s="36"/>
      <c r="B139" s="35"/>
      <c r="C139" s="27" t="s">
        <v>37</v>
      </c>
      <c r="D139" s="83">
        <v>3795801</v>
      </c>
      <c r="E139" s="176">
        <v>6232</v>
      </c>
      <c r="F139" s="138">
        <f t="shared" si="6"/>
        <v>3802033</v>
      </c>
      <c r="G139" s="6"/>
      <c r="H139" s="6"/>
    </row>
    <row r="140" spans="1:8" ht="12.5" x14ac:dyDescent="0.25">
      <c r="A140" s="36"/>
      <c r="B140" s="21">
        <v>2021</v>
      </c>
      <c r="C140" s="21" t="s">
        <v>38</v>
      </c>
      <c r="D140" s="82">
        <v>3819762</v>
      </c>
      <c r="E140" s="177">
        <v>6022</v>
      </c>
      <c r="F140" s="135">
        <f t="shared" si="6"/>
        <v>3825784</v>
      </c>
      <c r="G140" s="6"/>
      <c r="H140" s="6"/>
    </row>
    <row r="141" spans="1:8" ht="12.5" x14ac:dyDescent="0.25">
      <c r="A141" s="36"/>
      <c r="B141" s="34"/>
      <c r="C141" s="22" t="s">
        <v>39</v>
      </c>
      <c r="D141" s="81">
        <v>3864976</v>
      </c>
      <c r="E141" s="103">
        <v>5963</v>
      </c>
      <c r="F141" s="136">
        <f t="shared" si="6"/>
        <v>3870939</v>
      </c>
      <c r="G141" s="6"/>
      <c r="H141" s="6"/>
    </row>
    <row r="142" spans="1:8" ht="12.5" x14ac:dyDescent="0.25">
      <c r="A142" s="36"/>
      <c r="B142" s="34"/>
      <c r="C142" s="22" t="s">
        <v>40</v>
      </c>
      <c r="D142" s="81">
        <v>3931636</v>
      </c>
      <c r="E142" s="103">
        <v>5967</v>
      </c>
      <c r="F142" s="136">
        <f t="shared" si="6"/>
        <v>3937603</v>
      </c>
      <c r="G142" s="6"/>
      <c r="H142" s="6"/>
    </row>
    <row r="143" spans="1:8" ht="12.5" x14ac:dyDescent="0.25">
      <c r="A143" s="36"/>
      <c r="B143" s="22"/>
      <c r="C143" s="22" t="s">
        <v>41</v>
      </c>
      <c r="D143" s="81">
        <v>3999507</v>
      </c>
      <c r="E143" s="103">
        <v>6135</v>
      </c>
      <c r="F143" s="136">
        <f t="shared" ref="F143:F154" si="7">SUM(D143:E143)</f>
        <v>4005642</v>
      </c>
      <c r="G143" s="6"/>
      <c r="H143" s="6"/>
    </row>
    <row r="144" spans="1:8" ht="12.5" x14ac:dyDescent="0.25">
      <c r="A144" s="36"/>
      <c r="B144" s="34"/>
      <c r="C144" s="22" t="s">
        <v>42</v>
      </c>
      <c r="D144" s="81">
        <v>4043058</v>
      </c>
      <c r="E144" s="103">
        <v>6179</v>
      </c>
      <c r="F144" s="136">
        <f t="shared" si="7"/>
        <v>4049237</v>
      </c>
      <c r="G144" s="6"/>
      <c r="H144" s="6"/>
    </row>
    <row r="145" spans="1:8" ht="12.5" x14ac:dyDescent="0.25">
      <c r="A145" s="36"/>
      <c r="B145" s="34"/>
      <c r="C145" s="22" t="s">
        <v>43</v>
      </c>
      <c r="D145" s="81">
        <v>4083414</v>
      </c>
      <c r="E145" s="103">
        <v>6186</v>
      </c>
      <c r="F145" s="136">
        <f t="shared" si="7"/>
        <v>4089600</v>
      </c>
      <c r="G145" s="6"/>
      <c r="H145" s="6"/>
    </row>
    <row r="146" spans="1:8" ht="12.5" x14ac:dyDescent="0.25">
      <c r="A146" s="36"/>
      <c r="B146" s="22"/>
      <c r="C146" s="22" t="s">
        <v>32</v>
      </c>
      <c r="D146" s="81">
        <v>4118338</v>
      </c>
      <c r="E146" s="103">
        <v>6055</v>
      </c>
      <c r="F146" s="136">
        <f t="shared" si="7"/>
        <v>4124393</v>
      </c>
      <c r="G146" s="6"/>
      <c r="H146" s="6"/>
    </row>
    <row r="147" spans="1:8" ht="12.5" x14ac:dyDescent="0.25">
      <c r="A147" s="36"/>
      <c r="B147" s="34"/>
      <c r="C147" s="22" t="s">
        <v>33</v>
      </c>
      <c r="D147" s="81">
        <v>4139924</v>
      </c>
      <c r="E147" s="103">
        <v>5890</v>
      </c>
      <c r="F147" s="136">
        <f t="shared" si="7"/>
        <v>4145814</v>
      </c>
      <c r="G147" s="6"/>
      <c r="H147" s="6"/>
    </row>
    <row r="148" spans="1:8" ht="12.5" x14ac:dyDescent="0.25">
      <c r="A148" s="36"/>
      <c r="B148" s="34"/>
      <c r="C148" s="22" t="s">
        <v>34</v>
      </c>
      <c r="D148" s="81">
        <v>4192841</v>
      </c>
      <c r="E148" s="103">
        <v>5607</v>
      </c>
      <c r="F148" s="136">
        <f t="shared" si="7"/>
        <v>4198448</v>
      </c>
      <c r="G148" s="6"/>
      <c r="H148" s="6"/>
    </row>
    <row r="149" spans="1:8" ht="12.5" x14ac:dyDescent="0.25">
      <c r="A149" s="36"/>
      <c r="B149" s="22"/>
      <c r="C149" s="22" t="s">
        <v>35</v>
      </c>
      <c r="D149" s="81">
        <v>4230839</v>
      </c>
      <c r="E149" s="103">
        <v>5222</v>
      </c>
      <c r="F149" s="136">
        <f t="shared" si="7"/>
        <v>4236061</v>
      </c>
      <c r="G149" s="6"/>
      <c r="H149" s="6"/>
    </row>
    <row r="150" spans="1:8" ht="12.5" x14ac:dyDescent="0.25">
      <c r="A150" s="36"/>
      <c r="B150" s="34"/>
      <c r="C150" s="22" t="s">
        <v>36</v>
      </c>
      <c r="D150" s="81">
        <v>4250971</v>
      </c>
      <c r="E150" s="103">
        <v>4801</v>
      </c>
      <c r="F150" s="136">
        <f t="shared" si="7"/>
        <v>4255772</v>
      </c>
      <c r="G150" s="6"/>
      <c r="H150" s="6"/>
    </row>
    <row r="151" spans="1:8" ht="13" thickBot="1" x14ac:dyDescent="0.3">
      <c r="A151" s="36"/>
      <c r="B151" s="35"/>
      <c r="C151" s="27" t="s">
        <v>37</v>
      </c>
      <c r="D151" s="83">
        <v>4283158</v>
      </c>
      <c r="E151" s="176">
        <v>4333</v>
      </c>
      <c r="F151" s="138">
        <f t="shared" si="7"/>
        <v>4287491</v>
      </c>
      <c r="G151" s="6"/>
      <c r="H151" s="6"/>
    </row>
    <row r="152" spans="1:8" ht="12.5" x14ac:dyDescent="0.25">
      <c r="A152" s="36"/>
      <c r="B152" s="21">
        <v>2022</v>
      </c>
      <c r="C152" s="21" t="s">
        <v>38</v>
      </c>
      <c r="D152" s="82">
        <v>4296140</v>
      </c>
      <c r="E152" s="177">
        <v>24</v>
      </c>
      <c r="F152" s="135">
        <f t="shared" si="7"/>
        <v>4296164</v>
      </c>
      <c r="G152" s="6"/>
      <c r="H152" s="6"/>
    </row>
    <row r="153" spans="1:8" ht="12.5" x14ac:dyDescent="0.25">
      <c r="A153" s="36"/>
      <c r="B153" s="34"/>
      <c r="C153" s="22" t="s">
        <v>39</v>
      </c>
      <c r="D153" s="81">
        <v>4283457</v>
      </c>
      <c r="E153" s="103">
        <v>3561</v>
      </c>
      <c r="F153" s="136">
        <f t="shared" si="7"/>
        <v>4287018</v>
      </c>
      <c r="G153" s="6"/>
      <c r="H153" s="6"/>
    </row>
    <row r="154" spans="1:8" ht="12.5" x14ac:dyDescent="0.25">
      <c r="A154" s="36"/>
      <c r="B154" s="34"/>
      <c r="C154" s="22" t="s">
        <v>40</v>
      </c>
      <c r="D154" s="81">
        <v>4353108</v>
      </c>
      <c r="E154" s="103">
        <v>3188</v>
      </c>
      <c r="F154" s="136">
        <f t="shared" si="7"/>
        <v>4356296</v>
      </c>
      <c r="G154" s="6"/>
      <c r="H154" s="6"/>
    </row>
    <row r="155" spans="1:8" ht="12.5" x14ac:dyDescent="0.25">
      <c r="A155" s="36"/>
      <c r="B155" s="22"/>
      <c r="C155" s="22" t="s">
        <v>41</v>
      </c>
      <c r="D155" s="81">
        <v>4369004</v>
      </c>
      <c r="E155" s="103">
        <v>2857</v>
      </c>
      <c r="F155" s="136">
        <f t="shared" ref="F155:F165" si="8">SUM(D155:E155)</f>
        <v>4371861</v>
      </c>
      <c r="G155" s="6"/>
      <c r="H155" s="6"/>
    </row>
    <row r="156" spans="1:8" ht="12.5" x14ac:dyDescent="0.25">
      <c r="A156" s="36"/>
      <c r="B156" s="22"/>
      <c r="C156" s="22" t="s">
        <v>42</v>
      </c>
      <c r="D156" s="81">
        <v>4378513</v>
      </c>
      <c r="E156" s="103">
        <v>2636</v>
      </c>
      <c r="F156" s="136">
        <f t="shared" si="8"/>
        <v>4381149</v>
      </c>
      <c r="G156" s="6"/>
      <c r="H156" s="6"/>
    </row>
    <row r="157" spans="1:8" ht="12.5" x14ac:dyDescent="0.25">
      <c r="A157" s="36"/>
      <c r="B157" s="34"/>
      <c r="C157" s="22" t="s">
        <v>43</v>
      </c>
      <c r="D157" s="81">
        <v>4420125</v>
      </c>
      <c r="E157" s="103">
        <v>2500</v>
      </c>
      <c r="F157" s="136">
        <f t="shared" si="8"/>
        <v>4422625</v>
      </c>
      <c r="G157" s="6"/>
      <c r="H157" s="6"/>
    </row>
    <row r="158" spans="1:8" ht="12.5" x14ac:dyDescent="0.25">
      <c r="A158" s="36"/>
      <c r="B158" s="22"/>
      <c r="C158" s="22" t="s">
        <v>32</v>
      </c>
      <c r="D158" s="81">
        <v>4444777</v>
      </c>
      <c r="E158" s="103">
        <v>2320</v>
      </c>
      <c r="F158" s="136">
        <f t="shared" si="8"/>
        <v>4447097</v>
      </c>
      <c r="G158" s="6"/>
      <c r="H158" s="6"/>
    </row>
    <row r="159" spans="1:8" ht="12.5" x14ac:dyDescent="0.25">
      <c r="A159" s="36"/>
      <c r="B159" s="34"/>
      <c r="C159" s="22" t="s">
        <v>33</v>
      </c>
      <c r="D159" s="81">
        <v>4473713</v>
      </c>
      <c r="E159" s="103">
        <v>2173</v>
      </c>
      <c r="F159" s="136">
        <f t="shared" si="8"/>
        <v>4475886</v>
      </c>
      <c r="G159" s="6"/>
      <c r="H159" s="6"/>
    </row>
    <row r="160" spans="1:8" ht="12.5" x14ac:dyDescent="0.25">
      <c r="A160" s="36"/>
      <c r="B160" s="34"/>
      <c r="C160" s="22" t="s">
        <v>34</v>
      </c>
      <c r="D160" s="81">
        <v>4479114</v>
      </c>
      <c r="E160" s="103">
        <v>2060</v>
      </c>
      <c r="F160" s="136">
        <f t="shared" si="8"/>
        <v>4481174</v>
      </c>
      <c r="G160" s="6"/>
      <c r="H160" s="6"/>
    </row>
    <row r="161" spans="1:8" ht="12.5" x14ac:dyDescent="0.25">
      <c r="A161" s="36"/>
      <c r="B161" s="22"/>
      <c r="C161" s="22" t="s">
        <v>35</v>
      </c>
      <c r="D161" s="81">
        <v>4501911</v>
      </c>
      <c r="E161" s="103">
        <v>1966</v>
      </c>
      <c r="F161" s="136">
        <f t="shared" si="8"/>
        <v>4503877</v>
      </c>
      <c r="G161" s="6"/>
      <c r="H161" s="6"/>
    </row>
    <row r="162" spans="1:8" ht="12.5" x14ac:dyDescent="0.25">
      <c r="A162" s="36"/>
      <c r="B162" s="34"/>
      <c r="C162" s="22" t="s">
        <v>36</v>
      </c>
      <c r="D162" s="81">
        <v>4522171</v>
      </c>
      <c r="E162" s="103">
        <v>1861</v>
      </c>
      <c r="F162" s="136">
        <f t="shared" si="8"/>
        <v>4524032</v>
      </c>
      <c r="G162" s="6"/>
      <c r="H162" s="6"/>
    </row>
    <row r="163" spans="1:8" ht="13" thickBot="1" x14ac:dyDescent="0.3">
      <c r="A163" s="36"/>
      <c r="B163" s="35"/>
      <c r="C163" s="27" t="s">
        <v>37</v>
      </c>
      <c r="D163" s="83">
        <v>4458427</v>
      </c>
      <c r="E163" s="176">
        <v>1785</v>
      </c>
      <c r="F163" s="138">
        <f t="shared" si="8"/>
        <v>4460212</v>
      </c>
      <c r="G163" s="6"/>
      <c r="H163" s="6"/>
    </row>
    <row r="164" spans="1:8" ht="12.5" x14ac:dyDescent="0.25">
      <c r="A164" s="36"/>
      <c r="B164" s="21">
        <v>2023</v>
      </c>
      <c r="C164" s="21" t="s">
        <v>38</v>
      </c>
      <c r="D164" s="82">
        <v>4426278</v>
      </c>
      <c r="E164" s="177">
        <v>1699</v>
      </c>
      <c r="F164" s="135">
        <f t="shared" si="8"/>
        <v>4427977</v>
      </c>
      <c r="G164" s="6"/>
      <c r="H164" s="6"/>
    </row>
    <row r="165" spans="1:8" ht="12.5" x14ac:dyDescent="0.25">
      <c r="A165" s="36"/>
      <c r="B165" s="34"/>
      <c r="C165" s="22" t="s">
        <v>39</v>
      </c>
      <c r="D165" s="81">
        <v>4426229</v>
      </c>
      <c r="E165" s="103">
        <v>1604</v>
      </c>
      <c r="F165" s="136">
        <f t="shared" si="8"/>
        <v>4427833</v>
      </c>
      <c r="G165" s="6"/>
      <c r="H165" s="6"/>
    </row>
    <row r="166" spans="1:8" ht="12.5" x14ac:dyDescent="0.25">
      <c r="A166" s="36"/>
      <c r="B166" s="22"/>
      <c r="C166" s="22" t="s">
        <v>40</v>
      </c>
      <c r="D166" s="81">
        <v>4472132</v>
      </c>
      <c r="E166" s="103">
        <v>1514</v>
      </c>
      <c r="F166" s="136">
        <f t="shared" ref="F166:F176" si="9">SUM(D166:E166)</f>
        <v>4473646</v>
      </c>
      <c r="G166" s="6"/>
      <c r="H166" s="6"/>
    </row>
    <row r="167" spans="1:8" ht="12.5" x14ac:dyDescent="0.25">
      <c r="A167" s="36"/>
      <c r="B167" s="22"/>
      <c r="C167" s="22" t="s">
        <v>41</v>
      </c>
      <c r="D167" s="81">
        <v>4471523</v>
      </c>
      <c r="E167" s="103">
        <v>1420</v>
      </c>
      <c r="F167" s="136">
        <f t="shared" si="9"/>
        <v>4472943</v>
      </c>
      <c r="G167" s="6"/>
      <c r="H167" s="6"/>
    </row>
    <row r="168" spans="1:8" ht="12.5" x14ac:dyDescent="0.25">
      <c r="A168" s="36"/>
      <c r="B168" s="22"/>
      <c r="C168" s="22" t="s">
        <v>42</v>
      </c>
      <c r="D168" s="81">
        <v>4461525</v>
      </c>
      <c r="E168" s="103">
        <v>1313</v>
      </c>
      <c r="F168" s="136">
        <f t="shared" si="9"/>
        <v>4462838</v>
      </c>
      <c r="G168" s="6"/>
      <c r="H168" s="6"/>
    </row>
    <row r="169" spans="1:8" ht="12.5" x14ac:dyDescent="0.25">
      <c r="A169" s="36"/>
      <c r="B169" s="22"/>
      <c r="C169" s="22" t="s">
        <v>43</v>
      </c>
      <c r="D169" s="81">
        <v>4458627</v>
      </c>
      <c r="E169" s="103">
        <v>1215</v>
      </c>
      <c r="F169" s="136">
        <f t="shared" si="9"/>
        <v>4459842</v>
      </c>
      <c r="G169" s="6"/>
      <c r="H169" s="6"/>
    </row>
    <row r="170" spans="1:8" ht="12.5" x14ac:dyDescent="0.25">
      <c r="A170" s="36"/>
      <c r="B170" s="22"/>
      <c r="C170" s="22" t="s">
        <v>32</v>
      </c>
      <c r="D170" s="81">
        <v>4460654</v>
      </c>
      <c r="E170" s="103">
        <v>1177</v>
      </c>
      <c r="F170" s="136">
        <f t="shared" si="9"/>
        <v>4461831</v>
      </c>
      <c r="G170" s="6"/>
      <c r="H170" s="6"/>
    </row>
    <row r="171" spans="1:8" ht="12.5" x14ac:dyDescent="0.25">
      <c r="A171" s="36"/>
      <c r="B171" s="34"/>
      <c r="C171" s="22" t="s">
        <v>33</v>
      </c>
      <c r="D171" s="81">
        <v>4502573</v>
      </c>
      <c r="E171" s="103">
        <v>1128</v>
      </c>
      <c r="F171" s="136">
        <f t="shared" si="9"/>
        <v>4503701</v>
      </c>
      <c r="G171" s="6"/>
      <c r="H171" s="6"/>
    </row>
    <row r="172" spans="1:8" ht="12.5" x14ac:dyDescent="0.25">
      <c r="A172" s="36"/>
      <c r="B172" s="22"/>
      <c r="C172" s="22" t="s">
        <v>34</v>
      </c>
      <c r="D172" s="81">
        <v>4506194</v>
      </c>
      <c r="E172" s="103">
        <v>1075</v>
      </c>
      <c r="F172" s="136">
        <f t="shared" si="9"/>
        <v>4507269</v>
      </c>
      <c r="G172" s="6"/>
      <c r="H172" s="6"/>
    </row>
    <row r="173" spans="1:8" ht="12.5" x14ac:dyDescent="0.25">
      <c r="A173" s="36"/>
      <c r="B173" s="22"/>
      <c r="C173" s="22" t="s">
        <v>35</v>
      </c>
      <c r="D173" s="81">
        <v>4519946</v>
      </c>
      <c r="E173" s="103">
        <v>1015</v>
      </c>
      <c r="F173" s="136">
        <f t="shared" si="9"/>
        <v>4520961</v>
      </c>
      <c r="G173" s="6"/>
      <c r="H173" s="6"/>
    </row>
    <row r="174" spans="1:8" ht="12.5" x14ac:dyDescent="0.25">
      <c r="A174" s="36"/>
      <c r="B174" s="22"/>
      <c r="C174" s="22" t="s">
        <v>36</v>
      </c>
      <c r="D174" s="81">
        <v>4522583</v>
      </c>
      <c r="E174" s="103">
        <v>944</v>
      </c>
      <c r="F174" s="136">
        <f t="shared" si="9"/>
        <v>4523527</v>
      </c>
      <c r="G174" s="6"/>
      <c r="H174" s="6"/>
    </row>
    <row r="175" spans="1:8" ht="13" thickBot="1" x14ac:dyDescent="0.3">
      <c r="A175" s="36"/>
      <c r="B175" s="27"/>
      <c r="C175" s="27" t="s">
        <v>37</v>
      </c>
      <c r="D175" s="83">
        <v>4523759</v>
      </c>
      <c r="E175" s="176">
        <v>820</v>
      </c>
      <c r="F175" s="138">
        <f t="shared" si="9"/>
        <v>4524579</v>
      </c>
      <c r="G175" s="6"/>
      <c r="H175" s="6"/>
    </row>
    <row r="176" spans="1:8" ht="12.5" x14ac:dyDescent="0.25">
      <c r="A176" s="36"/>
      <c r="B176" s="21">
        <v>2024</v>
      </c>
      <c r="C176" s="21" t="s">
        <v>38</v>
      </c>
      <c r="D176" s="82">
        <v>4527378</v>
      </c>
      <c r="E176" s="177">
        <v>943</v>
      </c>
      <c r="F176" s="135">
        <f t="shared" si="9"/>
        <v>4528321</v>
      </c>
      <c r="G176" s="6"/>
      <c r="H176" s="6"/>
    </row>
    <row r="177" spans="1:8" ht="12.5" x14ac:dyDescent="0.25">
      <c r="A177" s="36"/>
      <c r="B177" s="22"/>
      <c r="C177" s="22" t="s">
        <v>39</v>
      </c>
      <c r="D177" s="81">
        <v>4521895</v>
      </c>
      <c r="E177" s="103">
        <v>827</v>
      </c>
      <c r="F177" s="136">
        <f t="shared" ref="F177:F188" si="10">SUM(D177:E177)</f>
        <v>4522722</v>
      </c>
      <c r="G177" s="6"/>
      <c r="H177" s="6"/>
    </row>
    <row r="178" spans="1:8" ht="12.5" x14ac:dyDescent="0.25">
      <c r="A178" s="36"/>
      <c r="B178" s="22"/>
      <c r="C178" s="22" t="s">
        <v>40</v>
      </c>
      <c r="D178" s="81">
        <v>4547262</v>
      </c>
      <c r="E178" s="103">
        <v>797</v>
      </c>
      <c r="F178" s="136">
        <f t="shared" si="10"/>
        <v>4548059</v>
      </c>
      <c r="G178" s="6"/>
      <c r="H178" s="6"/>
    </row>
    <row r="179" spans="1:8" ht="12.5" x14ac:dyDescent="0.25">
      <c r="A179" s="36"/>
      <c r="B179" s="22"/>
      <c r="C179" s="22" t="s">
        <v>41</v>
      </c>
      <c r="D179" s="81">
        <v>4576997</v>
      </c>
      <c r="E179" s="103">
        <v>740</v>
      </c>
      <c r="F179" s="136">
        <f t="shared" si="10"/>
        <v>4577737</v>
      </c>
      <c r="G179" s="6"/>
      <c r="H179" s="6"/>
    </row>
    <row r="180" spans="1:8" ht="12.5" x14ac:dyDescent="0.25">
      <c r="A180" s="36"/>
      <c r="B180" s="22"/>
      <c r="C180" s="22" t="s">
        <v>42</v>
      </c>
      <c r="D180" s="81">
        <v>4595591</v>
      </c>
      <c r="E180" s="103">
        <v>698</v>
      </c>
      <c r="F180" s="136">
        <f t="shared" si="10"/>
        <v>4596289</v>
      </c>
      <c r="G180" s="6"/>
      <c r="H180" s="6"/>
    </row>
    <row r="181" spans="1:8" ht="12.5" x14ac:dyDescent="0.25">
      <c r="A181" s="36"/>
      <c r="B181" s="22"/>
      <c r="C181" s="22" t="s">
        <v>43</v>
      </c>
      <c r="D181" s="81">
        <v>4610190</v>
      </c>
      <c r="E181" s="103">
        <v>650</v>
      </c>
      <c r="F181" s="136">
        <f t="shared" si="10"/>
        <v>4610840</v>
      </c>
      <c r="G181" s="6"/>
      <c r="H181" s="6"/>
    </row>
    <row r="182" spans="1:8" ht="12.5" x14ac:dyDescent="0.25">
      <c r="A182" s="36"/>
      <c r="B182" s="22"/>
      <c r="C182" s="22" t="s">
        <v>32</v>
      </c>
      <c r="D182" s="81">
        <v>4620051</v>
      </c>
      <c r="E182" s="103">
        <v>9</v>
      </c>
      <c r="F182" s="136">
        <f t="shared" si="10"/>
        <v>4620060</v>
      </c>
      <c r="G182" s="6"/>
      <c r="H182" s="6"/>
    </row>
    <row r="183" spans="1:8" ht="12.5" x14ac:dyDescent="0.25">
      <c r="A183" s="36"/>
      <c r="B183" s="22"/>
      <c r="C183" s="22" t="s">
        <v>33</v>
      </c>
      <c r="D183" s="81">
        <v>4645770</v>
      </c>
      <c r="E183" s="103">
        <v>9</v>
      </c>
      <c r="F183" s="136">
        <f t="shared" si="10"/>
        <v>4645779</v>
      </c>
      <c r="G183" s="6"/>
      <c r="H183" s="6"/>
    </row>
    <row r="184" spans="1:8" ht="12.5" x14ac:dyDescent="0.25">
      <c r="A184" s="36"/>
      <c r="B184" s="22"/>
      <c r="C184" s="22" t="s">
        <v>34</v>
      </c>
      <c r="D184" s="81">
        <v>4650895</v>
      </c>
      <c r="E184" s="103">
        <v>96</v>
      </c>
      <c r="F184" s="136">
        <f t="shared" si="10"/>
        <v>4650991</v>
      </c>
      <c r="G184" s="6"/>
      <c r="H184" s="6"/>
    </row>
    <row r="185" spans="1:8" ht="12.5" x14ac:dyDescent="0.25">
      <c r="A185" s="36"/>
      <c r="B185" s="22"/>
      <c r="C185" s="22" t="s">
        <v>35</v>
      </c>
      <c r="D185" s="81">
        <v>4665523</v>
      </c>
      <c r="E185" s="103">
        <v>599</v>
      </c>
      <c r="F185" s="136">
        <f t="shared" si="10"/>
        <v>4666122</v>
      </c>
      <c r="G185" s="6"/>
      <c r="H185" s="6"/>
    </row>
    <row r="186" spans="1:8" ht="12.5" x14ac:dyDescent="0.25">
      <c r="A186" s="36"/>
      <c r="B186" s="22"/>
      <c r="C186" s="22" t="s">
        <v>36</v>
      </c>
      <c r="D186" s="81">
        <v>4664372</v>
      </c>
      <c r="E186" s="103">
        <v>579</v>
      </c>
      <c r="F186" s="136">
        <f t="shared" si="10"/>
        <v>4664951</v>
      </c>
      <c r="G186" s="6"/>
      <c r="H186" s="6"/>
    </row>
    <row r="187" spans="1:8" ht="13" thickBot="1" x14ac:dyDescent="0.3">
      <c r="A187" s="36"/>
      <c r="B187" s="27"/>
      <c r="C187" s="27" t="s">
        <v>37</v>
      </c>
      <c r="D187" s="83">
        <v>4690365</v>
      </c>
      <c r="E187" s="176">
        <v>526</v>
      </c>
      <c r="F187" s="138">
        <f t="shared" si="10"/>
        <v>4690891</v>
      </c>
      <c r="G187" s="6"/>
      <c r="H187" s="6"/>
    </row>
    <row r="188" spans="1:8" ht="12.5" x14ac:dyDescent="0.25">
      <c r="A188" s="36"/>
      <c r="B188" s="21">
        <v>2025</v>
      </c>
      <c r="C188" s="21" t="s">
        <v>38</v>
      </c>
      <c r="D188" s="82">
        <v>4675522</v>
      </c>
      <c r="E188" s="177">
        <v>446</v>
      </c>
      <c r="F188" s="135">
        <f t="shared" si="10"/>
        <v>4675968</v>
      </c>
      <c r="G188" s="6"/>
      <c r="H188" s="6"/>
    </row>
    <row r="189" spans="1:8" ht="12.5" x14ac:dyDescent="0.25">
      <c r="A189" s="36"/>
      <c r="B189" s="22"/>
      <c r="C189" s="22" t="s">
        <v>39</v>
      </c>
      <c r="D189" s="81">
        <v>4710324</v>
      </c>
      <c r="E189" s="103">
        <v>131</v>
      </c>
      <c r="F189" s="136">
        <f t="shared" ref="F189:F196" si="11">SUM(D189:E189)</f>
        <v>4710455</v>
      </c>
      <c r="G189" s="6" t="s">
        <v>492</v>
      </c>
      <c r="H189" s="6"/>
    </row>
    <row r="190" spans="1:8" ht="12.5" x14ac:dyDescent="0.25">
      <c r="A190" s="36"/>
      <c r="B190" s="22"/>
      <c r="C190" s="22" t="s">
        <v>40</v>
      </c>
      <c r="D190" s="81">
        <v>4721061</v>
      </c>
      <c r="E190" s="103">
        <v>156</v>
      </c>
      <c r="F190" s="136">
        <f t="shared" si="11"/>
        <v>4721217</v>
      </c>
      <c r="G190" s="6"/>
      <c r="H190" s="6"/>
    </row>
    <row r="191" spans="1:8" ht="12.5" x14ac:dyDescent="0.25">
      <c r="A191" s="36"/>
      <c r="B191" s="22"/>
      <c r="C191" s="22" t="s">
        <v>41</v>
      </c>
      <c r="D191" s="81">
        <v>4731535</v>
      </c>
      <c r="E191" s="103">
        <v>114</v>
      </c>
      <c r="F191" s="136">
        <f t="shared" si="11"/>
        <v>4731649</v>
      </c>
      <c r="G191" s="6"/>
      <c r="H191" s="6"/>
    </row>
    <row r="192" spans="1:8" ht="12.5" x14ac:dyDescent="0.25">
      <c r="A192" s="36"/>
      <c r="B192" s="22"/>
      <c r="C192" s="22" t="s">
        <v>42</v>
      </c>
      <c r="D192" s="81">
        <v>4745785</v>
      </c>
      <c r="E192" s="103">
        <v>112</v>
      </c>
      <c r="F192" s="136">
        <f t="shared" si="11"/>
        <v>4745897</v>
      </c>
      <c r="G192" s="6"/>
      <c r="H192" s="6"/>
    </row>
    <row r="193" spans="1:8" ht="12.5" x14ac:dyDescent="0.25">
      <c r="A193" s="36"/>
      <c r="B193" s="22"/>
      <c r="C193" s="22" t="s">
        <v>43</v>
      </c>
      <c r="D193" s="81">
        <v>4744051</v>
      </c>
      <c r="E193" s="103">
        <v>125</v>
      </c>
      <c r="F193" s="136">
        <f t="shared" si="11"/>
        <v>4744176</v>
      </c>
      <c r="G193" s="6"/>
      <c r="H193" s="6"/>
    </row>
    <row r="194" spans="1:8" ht="12.5" x14ac:dyDescent="0.25">
      <c r="A194" s="36"/>
      <c r="B194" s="22"/>
      <c r="C194" s="22" t="s">
        <v>32</v>
      </c>
      <c r="D194" s="81">
        <v>4737534</v>
      </c>
      <c r="E194" s="103">
        <v>127</v>
      </c>
      <c r="F194" s="136">
        <f t="shared" si="11"/>
        <v>4737661</v>
      </c>
      <c r="G194" s="6"/>
      <c r="H194" s="6"/>
    </row>
    <row r="195" spans="1:8" ht="12.5" x14ac:dyDescent="0.25">
      <c r="A195" s="36"/>
      <c r="B195" s="22"/>
      <c r="C195" s="22" t="s">
        <v>33</v>
      </c>
      <c r="D195" s="81">
        <v>4762127</v>
      </c>
      <c r="E195" s="103">
        <v>100</v>
      </c>
      <c r="F195" s="136">
        <f t="shared" si="11"/>
        <v>4762227</v>
      </c>
      <c r="G195" s="6"/>
      <c r="H195" s="6"/>
    </row>
    <row r="196" spans="1:8" ht="13" thickBot="1" x14ac:dyDescent="0.3">
      <c r="A196" s="36"/>
      <c r="B196" s="27"/>
      <c r="C196" s="27" t="s">
        <v>34</v>
      </c>
      <c r="D196" s="83">
        <v>4774091</v>
      </c>
      <c r="E196" s="176">
        <v>109</v>
      </c>
      <c r="F196" s="138">
        <f t="shared" si="11"/>
        <v>4774200</v>
      </c>
      <c r="G196" s="6"/>
      <c r="H196" s="6"/>
    </row>
    <row r="197" spans="1:8" ht="13" thickBot="1" x14ac:dyDescent="0.3">
      <c r="A197" s="36"/>
      <c r="C197" s="102"/>
      <c r="D197" s="105"/>
      <c r="E197" s="84"/>
      <c r="F197" s="106"/>
      <c r="G197" s="6"/>
      <c r="H197" s="6"/>
    </row>
    <row r="198" spans="1:8" ht="13" thickBot="1" x14ac:dyDescent="0.3">
      <c r="A198" s="36"/>
      <c r="B198" s="265" t="str">
        <f>VAR</f>
        <v>VAR. SEP.24-SEP.25</v>
      </c>
      <c r="C198" s="190"/>
      <c r="D198" s="188">
        <f>+D196/D184-1</f>
        <v>2.6488665084892338E-2</v>
      </c>
      <c r="E198" s="188">
        <f>+E196/E184-1</f>
        <v>0.13541666666666674</v>
      </c>
      <c r="F198" s="189">
        <f>+F196/F184-1</f>
        <v>2.6490913441888031E-2</v>
      </c>
      <c r="G198" s="6"/>
      <c r="H198" s="6"/>
    </row>
    <row r="199" spans="1:8" ht="13" thickBot="1" x14ac:dyDescent="0.3">
      <c r="A199" s="36"/>
      <c r="B199" s="195" t="str">
        <f>"PART. PLAN. "&amp;RIGHT(VAR,6)</f>
        <v>PART. PLAN. SEP.25</v>
      </c>
      <c r="C199" s="196"/>
      <c r="D199" s="212">
        <f>+D196/$F$196</f>
        <v>0.99997716894977173</v>
      </c>
      <c r="E199" s="212">
        <f t="shared" ref="E199:F199" si="12">+E196/$F$196</f>
        <v>2.2831050228310503E-5</v>
      </c>
      <c r="F199" s="189">
        <f t="shared" si="12"/>
        <v>1</v>
      </c>
      <c r="G199" s="6"/>
      <c r="H199" s="6"/>
    </row>
    <row r="200" spans="1:8" ht="12.5" x14ac:dyDescent="0.25">
      <c r="A200" s="36"/>
      <c r="C200" s="102"/>
      <c r="D200" s="105"/>
      <c r="E200" s="84"/>
      <c r="F200" s="106"/>
      <c r="G200" s="6"/>
      <c r="H200" s="6"/>
    </row>
    <row r="201" spans="1:8" ht="12.5" x14ac:dyDescent="0.25">
      <c r="B201" s="25" t="s">
        <v>23</v>
      </c>
      <c r="D201" s="92"/>
      <c r="E201" s="92"/>
      <c r="G201" s="6"/>
    </row>
    <row r="202" spans="1:8" ht="12.5" x14ac:dyDescent="0.25">
      <c r="D202" s="90"/>
      <c r="E202" s="90"/>
      <c r="F202" s="44"/>
      <c r="G202" s="44"/>
      <c r="H202" s="44"/>
    </row>
    <row r="203" spans="1:8" ht="12.5" x14ac:dyDescent="0.25">
      <c r="D203" s="20"/>
      <c r="F203" s="44"/>
      <c r="G203" s="44"/>
      <c r="H203" s="44"/>
    </row>
    <row r="204" spans="1:8" ht="12.5" x14ac:dyDescent="0.25">
      <c r="D204" s="20"/>
      <c r="F204" s="44"/>
      <c r="G204" s="44"/>
      <c r="H204" s="44"/>
    </row>
    <row r="205" spans="1:8" ht="12.5" x14ac:dyDescent="0.25">
      <c r="D205" s="20"/>
      <c r="F205" s="44"/>
      <c r="G205" s="44"/>
      <c r="H205" s="44"/>
    </row>
    <row r="206" spans="1:8" ht="12.5" x14ac:dyDescent="0.25">
      <c r="D206" s="20"/>
      <c r="F206" s="44"/>
      <c r="G206" s="44"/>
      <c r="H206" s="44"/>
    </row>
    <row r="207" spans="1:8" ht="12.5" x14ac:dyDescent="0.25">
      <c r="D207" s="20"/>
      <c r="F207" s="44"/>
      <c r="G207" s="44"/>
      <c r="H207" s="44"/>
    </row>
    <row r="208" spans="1:8" ht="12.5" x14ac:dyDescent="0.25">
      <c r="D208" s="20"/>
      <c r="F208" s="44"/>
      <c r="G208" s="44"/>
      <c r="H208" s="44"/>
    </row>
    <row r="209" spans="4:8" ht="12.5" x14ac:dyDescent="0.25">
      <c r="D209" s="20"/>
      <c r="F209" s="44"/>
      <c r="G209" s="44"/>
      <c r="H209" s="44"/>
    </row>
    <row r="210" spans="4:8" ht="12.5" x14ac:dyDescent="0.25">
      <c r="D210" s="20"/>
      <c r="F210" s="44"/>
      <c r="G210" s="44"/>
      <c r="H210" s="44"/>
    </row>
    <row r="211" spans="4:8" ht="12.5" x14ac:dyDescent="0.25">
      <c r="D211" s="20"/>
      <c r="F211" s="44"/>
      <c r="G211" s="44"/>
      <c r="H211" s="44"/>
    </row>
    <row r="212" spans="4:8" ht="12.5" x14ac:dyDescent="0.25">
      <c r="D212" s="20"/>
      <c r="F212" s="44"/>
      <c r="G212" s="44"/>
      <c r="H212" s="44"/>
    </row>
    <row r="213" spans="4:8" ht="12.5" x14ac:dyDescent="0.25">
      <c r="D213" s="20"/>
      <c r="F213" s="44"/>
      <c r="G213" s="44"/>
      <c r="H213" s="44"/>
    </row>
    <row r="214" spans="4:8" ht="12.5" x14ac:dyDescent="0.25">
      <c r="D214" s="20"/>
      <c r="F214" s="44"/>
      <c r="G214" s="44"/>
      <c r="H214" s="44"/>
    </row>
    <row r="215" spans="4:8" ht="12.5" x14ac:dyDescent="0.25">
      <c r="D215" s="20"/>
      <c r="F215" s="44"/>
      <c r="G215" s="44"/>
      <c r="H215" s="44"/>
    </row>
    <row r="216" spans="4:8" ht="12.5" x14ac:dyDescent="0.25">
      <c r="D216" s="20"/>
      <c r="F216" s="44"/>
      <c r="G216" s="44"/>
      <c r="H216" s="44"/>
    </row>
    <row r="217" spans="4:8" ht="12.5" x14ac:dyDescent="0.25">
      <c r="D217" s="20"/>
      <c r="F217" s="44"/>
      <c r="G217" s="44"/>
      <c r="H217" s="44"/>
    </row>
    <row r="218" spans="4:8" ht="12.5" x14ac:dyDescent="0.25">
      <c r="D218" s="20"/>
      <c r="F218" s="44"/>
      <c r="G218" s="44"/>
      <c r="H218" s="44"/>
    </row>
    <row r="219" spans="4:8" ht="12.5" x14ac:dyDescent="0.25"/>
    <row r="220" spans="4:8" ht="12.5" x14ac:dyDescent="0.25"/>
    <row r="221" spans="4:8" ht="12.5" x14ac:dyDescent="0.25"/>
    <row r="222" spans="4:8" ht="12.5" x14ac:dyDescent="0.25"/>
    <row r="223" spans="4:8" ht="12.5" x14ac:dyDescent="0.25"/>
    <row r="224" spans="4:8" ht="12.5" x14ac:dyDescent="0.25"/>
    <row r="225" ht="12.5"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sheetData>
  <phoneticPr fontId="0" type="noConversion"/>
  <hyperlinks>
    <hyperlink ref="B5" location="ÍNDICE!A1" display="&lt;&lt; VOLVER" xr:uid="{00000000-0004-0000-0600-000000000000}"/>
    <hyperlink ref="B201"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317"/>
  <sheetViews>
    <sheetView showGridLines="0" topLeftCell="A7" zoomScale="106" zoomScaleNormal="106" zoomScaleSheetLayoutView="100" workbookViewId="0">
      <pane xSplit="3" ySplit="1" topLeftCell="D186" activePane="bottomRight" state="frozen"/>
      <selection activeCell="A7" sqref="A7"/>
      <selection pane="topRight" activeCell="D7" sqref="D7"/>
      <selection pane="bottomLeft" activeCell="A8" sqref="A8"/>
      <selection pane="bottomRight" activeCell="H200" sqref="H200"/>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9" width="11.54296875" customWidth="1"/>
    <col min="60" max="60" width="15.54296875" bestFit="1" customWidth="1"/>
    <col min="61" max="61" width="10.1796875" customWidth="1"/>
    <col min="62" max="62" width="11.453125" customWidth="1"/>
    <col min="63" max="69" width="14.1796875" customWidth="1"/>
    <col min="70" max="70" width="14.7265625" customWidth="1"/>
    <col min="71" max="74" width="11.453125" customWidth="1"/>
    <col min="75" max="269" width="11.453125" hidden="1" customWidth="1"/>
    <col min="270" max="16384" width="7.1796875" hidden="1"/>
  </cols>
  <sheetData>
    <row r="1" spans="1:71" ht="33.75" customHeight="1" x14ac:dyDescent="0.25"/>
    <row r="2" spans="1:71" ht="14" x14ac:dyDescent="0.3">
      <c r="B2" s="80" t="s">
        <v>463</v>
      </c>
    </row>
    <row r="3" spans="1:71" ht="14" x14ac:dyDescent="0.3">
      <c r="B3" s="80" t="s">
        <v>80</v>
      </c>
      <c r="BJ3" s="80" t="s">
        <v>484</v>
      </c>
    </row>
    <row r="4" spans="1:71"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71" s="1" customFormat="1" ht="16.5" customHeight="1" x14ac:dyDescent="0.25"/>
    <row r="6" spans="1:71"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71" ht="36.5" thickBot="1" x14ac:dyDescent="0.3">
      <c r="A7" s="36"/>
      <c r="B7" s="197" t="s">
        <v>0</v>
      </c>
      <c r="C7" s="197" t="s">
        <v>31</v>
      </c>
      <c r="D7" s="198" t="s">
        <v>485</v>
      </c>
      <c r="E7" s="349" t="s">
        <v>81</v>
      </c>
      <c r="F7" s="193" t="s">
        <v>47</v>
      </c>
      <c r="G7" s="349" t="s">
        <v>48</v>
      </c>
      <c r="H7" s="193" t="s">
        <v>486</v>
      </c>
      <c r="I7" s="193" t="s">
        <v>49</v>
      </c>
      <c r="J7" s="349" t="s">
        <v>487</v>
      </c>
      <c r="K7" s="193" t="s">
        <v>50</v>
      </c>
      <c r="L7" s="344" t="s">
        <v>461</v>
      </c>
      <c r="M7" s="193" t="s">
        <v>499</v>
      </c>
      <c r="N7" s="193" t="s">
        <v>52</v>
      </c>
      <c r="O7" s="193" t="s">
        <v>495</v>
      </c>
      <c r="P7" s="193" t="s">
        <v>53</v>
      </c>
      <c r="Q7" s="193" t="s">
        <v>494</v>
      </c>
      <c r="R7" s="193" t="s">
        <v>54</v>
      </c>
      <c r="S7" s="193" t="s">
        <v>82</v>
      </c>
      <c r="T7" s="193" t="s">
        <v>55</v>
      </c>
      <c r="U7" s="193" t="s">
        <v>83</v>
      </c>
      <c r="V7" s="349" t="s">
        <v>488</v>
      </c>
      <c r="W7" s="193" t="s">
        <v>56</v>
      </c>
      <c r="X7" s="193" t="s">
        <v>57</v>
      </c>
      <c r="Y7" s="193" t="s">
        <v>58</v>
      </c>
      <c r="Z7" s="193" t="s">
        <v>59</v>
      </c>
      <c r="AA7" s="193" t="s">
        <v>60</v>
      </c>
      <c r="AB7" s="193" t="s">
        <v>61</v>
      </c>
      <c r="AC7" s="193" t="s">
        <v>62</v>
      </c>
      <c r="AD7" s="193" t="s">
        <v>63</v>
      </c>
      <c r="AE7" s="193" t="s">
        <v>64</v>
      </c>
      <c r="AF7" s="193" t="s">
        <v>65</v>
      </c>
      <c r="AG7" s="193" t="s">
        <v>66</v>
      </c>
      <c r="AH7" s="193" t="s">
        <v>67</v>
      </c>
      <c r="AI7" s="193" t="s">
        <v>68</v>
      </c>
      <c r="AJ7" s="193" t="s">
        <v>458</v>
      </c>
      <c r="AK7" s="193" t="s">
        <v>69</v>
      </c>
      <c r="AL7" s="193" t="s">
        <v>70</v>
      </c>
      <c r="AM7" s="193" t="s">
        <v>71</v>
      </c>
      <c r="AN7" s="193" t="s">
        <v>496</v>
      </c>
      <c r="AO7" s="193" t="s">
        <v>72</v>
      </c>
      <c r="AP7" s="193" t="s">
        <v>73</v>
      </c>
      <c r="AQ7" s="193" t="s">
        <v>74</v>
      </c>
      <c r="AR7" s="193" t="s">
        <v>472</v>
      </c>
      <c r="AS7" s="193" t="s">
        <v>75</v>
      </c>
      <c r="AT7" s="193" t="s">
        <v>460</v>
      </c>
      <c r="AU7" s="193" t="s">
        <v>519</v>
      </c>
      <c r="AV7" s="193" t="s">
        <v>521</v>
      </c>
      <c r="AW7" s="349" t="s">
        <v>76</v>
      </c>
      <c r="AX7" s="193" t="s">
        <v>526</v>
      </c>
      <c r="AY7" s="344" t="s">
        <v>543</v>
      </c>
      <c r="AZ7" s="344" t="s">
        <v>540</v>
      </c>
      <c r="BA7" s="193" t="s">
        <v>541</v>
      </c>
      <c r="BB7" s="349" t="s">
        <v>544</v>
      </c>
      <c r="BC7" s="349" t="s">
        <v>545</v>
      </c>
      <c r="BD7" s="193" t="s">
        <v>527</v>
      </c>
      <c r="BE7" s="193" t="s">
        <v>523</v>
      </c>
      <c r="BF7" s="194" t="s">
        <v>520</v>
      </c>
      <c r="BG7" s="194" t="s">
        <v>93</v>
      </c>
      <c r="BH7" s="191" t="s">
        <v>5</v>
      </c>
      <c r="BI7" s="6"/>
      <c r="BJ7" s="197" t="s">
        <v>0</v>
      </c>
      <c r="BK7" s="197" t="s">
        <v>31</v>
      </c>
      <c r="BL7" s="192" t="s">
        <v>51</v>
      </c>
      <c r="BM7" s="192" t="s">
        <v>542</v>
      </c>
      <c r="BN7" s="192" t="s">
        <v>480</v>
      </c>
      <c r="BO7" s="192" t="s">
        <v>481</v>
      </c>
      <c r="BP7" s="345" t="s">
        <v>523</v>
      </c>
      <c r="BQ7" s="345" t="s">
        <v>482</v>
      </c>
      <c r="BR7" s="197" t="s">
        <v>453</v>
      </c>
    </row>
    <row r="8" spans="1:71" ht="12.75" customHeight="1" x14ac:dyDescent="0.25">
      <c r="A8" s="36"/>
      <c r="B8" s="21">
        <v>2007</v>
      </c>
      <c r="C8" s="21" t="s">
        <v>37</v>
      </c>
      <c r="D8" s="134">
        <v>47</v>
      </c>
      <c r="E8" s="134"/>
      <c r="F8" s="134">
        <v>41899</v>
      </c>
      <c r="G8" s="134">
        <v>149</v>
      </c>
      <c r="H8" s="134">
        <v>540</v>
      </c>
      <c r="I8" s="134">
        <v>310</v>
      </c>
      <c r="J8" s="134">
        <v>1149</v>
      </c>
      <c r="K8" s="134">
        <v>62564</v>
      </c>
      <c r="L8" s="134"/>
      <c r="M8" s="134">
        <v>617462</v>
      </c>
      <c r="N8" s="134">
        <v>4977</v>
      </c>
      <c r="O8" s="134"/>
      <c r="P8" s="134">
        <v>551</v>
      </c>
      <c r="Q8" s="134"/>
      <c r="R8" s="134">
        <v>29180</v>
      </c>
      <c r="S8" s="134"/>
      <c r="T8" s="134">
        <v>522624</v>
      </c>
      <c r="U8" s="134"/>
      <c r="V8" s="134">
        <v>10604</v>
      </c>
      <c r="W8" s="134">
        <v>970</v>
      </c>
      <c r="X8" s="134">
        <v>17807</v>
      </c>
      <c r="Y8" s="134">
        <v>2981</v>
      </c>
      <c r="Z8" s="134">
        <v>1381</v>
      </c>
      <c r="AA8" s="134">
        <v>2800</v>
      </c>
      <c r="AB8" s="134">
        <v>171</v>
      </c>
      <c r="AC8" s="134">
        <v>1197</v>
      </c>
      <c r="AD8" s="134">
        <v>44</v>
      </c>
      <c r="AE8" s="134"/>
      <c r="AF8" s="134">
        <v>693</v>
      </c>
      <c r="AG8" s="134">
        <v>217</v>
      </c>
      <c r="AH8" s="134">
        <v>6203</v>
      </c>
      <c r="AI8" s="134"/>
      <c r="AJ8" s="134"/>
      <c r="AK8" s="134">
        <v>366</v>
      </c>
      <c r="AL8" s="134">
        <v>373</v>
      </c>
      <c r="AM8" s="134">
        <v>2610</v>
      </c>
      <c r="AN8" s="134"/>
      <c r="AO8" s="134">
        <v>450</v>
      </c>
      <c r="AP8" s="134">
        <v>69</v>
      </c>
      <c r="AQ8" s="134">
        <v>1197</v>
      </c>
      <c r="AR8" s="134"/>
      <c r="AS8" s="134">
        <v>295</v>
      </c>
      <c r="AT8" s="134"/>
      <c r="AU8" s="134"/>
      <c r="AV8" s="134"/>
      <c r="AW8" s="134">
        <v>39</v>
      </c>
      <c r="AX8" s="134"/>
      <c r="AY8" s="134"/>
      <c r="AZ8" s="134"/>
      <c r="BA8" s="134"/>
      <c r="BB8" s="134"/>
      <c r="BC8" s="134"/>
      <c r="BD8" s="134"/>
      <c r="BE8" s="134"/>
      <c r="BF8" s="134"/>
      <c r="BG8" s="134"/>
      <c r="BH8" s="135">
        <f t="shared" ref="BH8:BH22" si="0">SUM(D8:BG8)</f>
        <v>1331919</v>
      </c>
      <c r="BI8" s="6"/>
      <c r="BJ8" s="21">
        <v>2007</v>
      </c>
      <c r="BK8" s="21" t="s">
        <v>37</v>
      </c>
      <c r="BL8" s="143">
        <f t="shared" ref="BL8:BL34" si="1">+M8+AE8+AI8</f>
        <v>617462</v>
      </c>
      <c r="BM8" s="144">
        <f t="shared" ref="BM8:BM39" si="2">+D8+J8+L8+V8+AB8+AT8+T8</f>
        <v>534595</v>
      </c>
      <c r="BN8" s="144">
        <f t="shared" ref="BN8:BN39" si="3">+K8+R8+S8+AA8</f>
        <v>94544</v>
      </c>
      <c r="BO8" s="144">
        <f t="shared" ref="BO8:BO39" si="4">+F8+U8</f>
        <v>41899</v>
      </c>
      <c r="BP8" s="144"/>
      <c r="BQ8" s="144">
        <f t="shared" ref="BQ8:BQ48" si="5">+E8+G8+H8+I8+N8+P8+W8+X8+Y8+Z8+AC8+AD8+AF8+AG8+AH8+AJ8+AK8+AL8+AM8+AO8+AP8+AQ8+AR8+AS8+AW8+BG8</f>
        <v>43419</v>
      </c>
      <c r="BR8" s="145">
        <f t="shared" ref="BR8:BR39" si="6">SUM(BL8:BQ8)</f>
        <v>1331919</v>
      </c>
      <c r="BS8" s="36"/>
    </row>
    <row r="9" spans="1:71"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11"/>
      <c r="BF9" s="111"/>
      <c r="BG9" s="111"/>
      <c r="BH9" s="136">
        <f t="shared" si="0"/>
        <v>1439009</v>
      </c>
      <c r="BI9" s="6"/>
      <c r="BJ9" s="22">
        <v>2008</v>
      </c>
      <c r="BK9" s="22" t="s">
        <v>37</v>
      </c>
      <c r="BL9" s="146">
        <f t="shared" si="1"/>
        <v>662113</v>
      </c>
      <c r="BM9" s="147">
        <f t="shared" si="2"/>
        <v>598121</v>
      </c>
      <c r="BN9" s="147">
        <f t="shared" si="3"/>
        <v>111941</v>
      </c>
      <c r="BO9" s="147">
        <f t="shared" si="4"/>
        <v>32257</v>
      </c>
      <c r="BP9" s="147"/>
      <c r="BQ9" s="147">
        <f t="shared" si="5"/>
        <v>34577</v>
      </c>
      <c r="BR9" s="148">
        <f t="shared" si="6"/>
        <v>1439009</v>
      </c>
      <c r="BS9" s="36"/>
    </row>
    <row r="10" spans="1:71" ht="12.75" customHeight="1" thickBot="1" x14ac:dyDescent="0.3">
      <c r="A10" s="36"/>
      <c r="B10" s="27">
        <v>2009</v>
      </c>
      <c r="C10" s="27" t="s">
        <v>37</v>
      </c>
      <c r="D10" s="137">
        <v>9</v>
      </c>
      <c r="E10" s="137">
        <v>573</v>
      </c>
      <c r="F10" s="137">
        <v>24736</v>
      </c>
      <c r="G10" s="137"/>
      <c r="H10" s="137">
        <v>246</v>
      </c>
      <c r="I10" s="137"/>
      <c r="J10" s="137">
        <v>114</v>
      </c>
      <c r="K10" s="137">
        <v>84933</v>
      </c>
      <c r="L10" s="137"/>
      <c r="M10" s="137">
        <v>756342</v>
      </c>
      <c r="N10" s="137">
        <v>5663</v>
      </c>
      <c r="O10" s="137"/>
      <c r="P10" s="137">
        <v>746</v>
      </c>
      <c r="Q10" s="137"/>
      <c r="R10" s="137">
        <v>38902</v>
      </c>
      <c r="S10" s="137">
        <v>6088</v>
      </c>
      <c r="T10" s="137">
        <v>654096</v>
      </c>
      <c r="U10" s="137">
        <v>3</v>
      </c>
      <c r="V10" s="137">
        <v>97180</v>
      </c>
      <c r="W10" s="137">
        <v>549</v>
      </c>
      <c r="X10" s="137">
        <v>15492</v>
      </c>
      <c r="Y10" s="137"/>
      <c r="Z10" s="137">
        <v>9</v>
      </c>
      <c r="AA10" s="137">
        <v>3535</v>
      </c>
      <c r="AB10" s="137">
        <v>131</v>
      </c>
      <c r="AC10" s="137">
        <v>1933</v>
      </c>
      <c r="AD10" s="137"/>
      <c r="AE10" s="137"/>
      <c r="AF10" s="137"/>
      <c r="AG10" s="137">
        <v>30</v>
      </c>
      <c r="AH10" s="137">
        <v>437</v>
      </c>
      <c r="AI10" s="137"/>
      <c r="AJ10" s="137"/>
      <c r="AK10" s="137">
        <v>640</v>
      </c>
      <c r="AL10" s="137">
        <v>242</v>
      </c>
      <c r="AM10" s="137">
        <v>163</v>
      </c>
      <c r="AN10" s="137"/>
      <c r="AO10" s="137">
        <v>382</v>
      </c>
      <c r="AP10" s="137">
        <v>46</v>
      </c>
      <c r="AQ10" s="137">
        <v>598</v>
      </c>
      <c r="AR10" s="137"/>
      <c r="AS10" s="137">
        <v>550</v>
      </c>
      <c r="AT10" s="137"/>
      <c r="AU10" s="137"/>
      <c r="AV10" s="137"/>
      <c r="AW10" s="137">
        <v>34</v>
      </c>
      <c r="AX10" s="137"/>
      <c r="AY10" s="137"/>
      <c r="AZ10" s="137"/>
      <c r="BA10" s="137"/>
      <c r="BB10" s="137"/>
      <c r="BC10" s="137"/>
      <c r="BD10" s="137"/>
      <c r="BE10" s="137"/>
      <c r="BF10" s="137"/>
      <c r="BG10" s="137">
        <v>632</v>
      </c>
      <c r="BH10" s="138">
        <f t="shared" si="0"/>
        <v>1695034</v>
      </c>
      <c r="BI10" s="6"/>
      <c r="BJ10" s="27">
        <v>2009</v>
      </c>
      <c r="BK10" s="27" t="s">
        <v>37</v>
      </c>
      <c r="BL10" s="149">
        <f t="shared" si="1"/>
        <v>756342</v>
      </c>
      <c r="BM10" s="150">
        <f t="shared" si="2"/>
        <v>751530</v>
      </c>
      <c r="BN10" s="150">
        <f t="shared" si="3"/>
        <v>133458</v>
      </c>
      <c r="BO10" s="150">
        <f t="shared" si="4"/>
        <v>24739</v>
      </c>
      <c r="BP10" s="150"/>
      <c r="BQ10" s="150">
        <f t="shared" si="5"/>
        <v>28965</v>
      </c>
      <c r="BR10" s="151">
        <f t="shared" si="6"/>
        <v>1695034</v>
      </c>
      <c r="BS10" s="36"/>
    </row>
    <row r="11" spans="1:71" ht="12.75" customHeight="1" x14ac:dyDescent="0.25">
      <c r="A11" s="36"/>
      <c r="B11" s="21">
        <v>2010</v>
      </c>
      <c r="C11" s="21" t="s">
        <v>38</v>
      </c>
      <c r="D11" s="134">
        <v>12</v>
      </c>
      <c r="E11" s="134">
        <v>573</v>
      </c>
      <c r="F11" s="134">
        <v>24421</v>
      </c>
      <c r="G11" s="134"/>
      <c r="H11" s="134">
        <v>246</v>
      </c>
      <c r="I11" s="134"/>
      <c r="J11" s="134">
        <v>98</v>
      </c>
      <c r="K11" s="134">
        <v>84890</v>
      </c>
      <c r="L11" s="134"/>
      <c r="M11" s="134">
        <v>758634</v>
      </c>
      <c r="N11" s="134">
        <v>5719</v>
      </c>
      <c r="O11" s="134"/>
      <c r="P11" s="134">
        <v>765</v>
      </c>
      <c r="Q11" s="134"/>
      <c r="R11" s="134">
        <v>35352</v>
      </c>
      <c r="S11" s="134">
        <v>5944</v>
      </c>
      <c r="T11" s="134">
        <v>655500</v>
      </c>
      <c r="U11" s="134">
        <v>3</v>
      </c>
      <c r="V11" s="134">
        <v>101857</v>
      </c>
      <c r="W11" s="134">
        <v>553</v>
      </c>
      <c r="X11" s="134">
        <v>14694</v>
      </c>
      <c r="Y11" s="134"/>
      <c r="Z11" s="134">
        <v>9</v>
      </c>
      <c r="AA11" s="134">
        <v>3566</v>
      </c>
      <c r="AB11" s="134">
        <v>127</v>
      </c>
      <c r="AC11" s="134">
        <v>1888</v>
      </c>
      <c r="AD11" s="134">
        <v>58</v>
      </c>
      <c r="AE11" s="134"/>
      <c r="AF11" s="134"/>
      <c r="AG11" s="134">
        <v>33</v>
      </c>
      <c r="AH11" s="134">
        <v>437</v>
      </c>
      <c r="AI11" s="134"/>
      <c r="AJ11" s="134"/>
      <c r="AK11" s="134">
        <v>640</v>
      </c>
      <c r="AL11" s="134">
        <v>241</v>
      </c>
      <c r="AM11" s="134">
        <v>312</v>
      </c>
      <c r="AN11" s="134"/>
      <c r="AO11" s="134">
        <v>368</v>
      </c>
      <c r="AP11" s="134">
        <v>45</v>
      </c>
      <c r="AQ11" s="134">
        <v>595</v>
      </c>
      <c r="AR11" s="134"/>
      <c r="AS11" s="134">
        <v>550</v>
      </c>
      <c r="AT11" s="134"/>
      <c r="AU11" s="134"/>
      <c r="AV11" s="134"/>
      <c r="AW11" s="134">
        <v>34</v>
      </c>
      <c r="AX11" s="134"/>
      <c r="AY11" s="134"/>
      <c r="AZ11" s="134"/>
      <c r="BA11" s="134"/>
      <c r="BB11" s="134"/>
      <c r="BC11" s="134"/>
      <c r="BD11" s="134"/>
      <c r="BE11" s="134"/>
      <c r="BF11" s="134"/>
      <c r="BG11" s="134">
        <v>744</v>
      </c>
      <c r="BH11" s="135">
        <f t="shared" si="0"/>
        <v>1698908</v>
      </c>
      <c r="BI11" s="6"/>
      <c r="BJ11" s="21">
        <v>2010</v>
      </c>
      <c r="BK11" s="21" t="s">
        <v>38</v>
      </c>
      <c r="BL11" s="143">
        <f t="shared" si="1"/>
        <v>758634</v>
      </c>
      <c r="BM11" s="144">
        <f t="shared" si="2"/>
        <v>757594</v>
      </c>
      <c r="BN11" s="144">
        <f t="shared" si="3"/>
        <v>129752</v>
      </c>
      <c r="BO11" s="144">
        <f t="shared" si="4"/>
        <v>24424</v>
      </c>
      <c r="BP11" s="144"/>
      <c r="BQ11" s="144">
        <f t="shared" si="5"/>
        <v>28504</v>
      </c>
      <c r="BR11" s="145">
        <f t="shared" si="6"/>
        <v>1698908</v>
      </c>
      <c r="BS11" s="36"/>
    </row>
    <row r="12" spans="1:71"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c r="BE12" s="111"/>
      <c r="BF12" s="111"/>
      <c r="BG12" s="111">
        <v>790</v>
      </c>
      <c r="BH12" s="136">
        <f t="shared" si="0"/>
        <v>1697983</v>
      </c>
      <c r="BI12" s="6"/>
      <c r="BJ12" s="34"/>
      <c r="BK12" s="22" t="s">
        <v>39</v>
      </c>
      <c r="BL12" s="146">
        <f t="shared" si="1"/>
        <v>757468</v>
      </c>
      <c r="BM12" s="147">
        <f t="shared" si="2"/>
        <v>760764</v>
      </c>
      <c r="BN12" s="147">
        <f t="shared" si="3"/>
        <v>129398</v>
      </c>
      <c r="BO12" s="147">
        <f t="shared" si="4"/>
        <v>22353</v>
      </c>
      <c r="BP12" s="147"/>
      <c r="BQ12" s="147">
        <f t="shared" si="5"/>
        <v>28000</v>
      </c>
      <c r="BR12" s="148">
        <f t="shared" si="6"/>
        <v>1697983</v>
      </c>
      <c r="BS12" s="36"/>
    </row>
    <row r="13" spans="1:71"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c r="BC13" s="111"/>
      <c r="BD13" s="111"/>
      <c r="BE13" s="111">
        <v>7456</v>
      </c>
      <c r="BF13" s="111"/>
      <c r="BG13" s="111">
        <v>828</v>
      </c>
      <c r="BH13" s="136">
        <f t="shared" si="0"/>
        <v>1708303</v>
      </c>
      <c r="BI13" s="6"/>
      <c r="BJ13" s="34"/>
      <c r="BK13" s="22" t="s">
        <v>40</v>
      </c>
      <c r="BL13" s="146">
        <f t="shared" si="1"/>
        <v>754763</v>
      </c>
      <c r="BM13" s="147">
        <f t="shared" si="2"/>
        <v>765464</v>
      </c>
      <c r="BN13" s="147">
        <f t="shared" si="3"/>
        <v>131622</v>
      </c>
      <c r="BO13" s="147">
        <f t="shared" si="4"/>
        <v>21811</v>
      </c>
      <c r="BP13" s="147">
        <f t="shared" ref="BP13:BP44" si="7">+BE13</f>
        <v>7456</v>
      </c>
      <c r="BQ13" s="147">
        <f t="shared" si="5"/>
        <v>27187</v>
      </c>
      <c r="BR13" s="148">
        <f t="shared" si="6"/>
        <v>1708303</v>
      </c>
      <c r="BS13" s="36"/>
    </row>
    <row r="14" spans="1:71"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c r="BC14" s="111"/>
      <c r="BD14" s="111"/>
      <c r="BE14" s="111">
        <v>7886</v>
      </c>
      <c r="BF14" s="111"/>
      <c r="BG14" s="111">
        <v>870</v>
      </c>
      <c r="BH14" s="136">
        <f t="shared" si="0"/>
        <v>1731518</v>
      </c>
      <c r="BI14" s="6"/>
      <c r="BJ14" s="34"/>
      <c r="BK14" s="22" t="s">
        <v>41</v>
      </c>
      <c r="BL14" s="146">
        <f t="shared" si="1"/>
        <v>757715</v>
      </c>
      <c r="BM14" s="147">
        <f t="shared" si="2"/>
        <v>783586</v>
      </c>
      <c r="BN14" s="147">
        <f t="shared" si="3"/>
        <v>133341</v>
      </c>
      <c r="BO14" s="147">
        <f t="shared" si="4"/>
        <v>21559</v>
      </c>
      <c r="BP14" s="147">
        <f t="shared" si="7"/>
        <v>7886</v>
      </c>
      <c r="BQ14" s="147">
        <f t="shared" si="5"/>
        <v>27431</v>
      </c>
      <c r="BR14" s="148">
        <f t="shared" si="6"/>
        <v>1731518</v>
      </c>
      <c r="BS14" s="36"/>
    </row>
    <row r="15" spans="1:71"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c r="BC15" s="111"/>
      <c r="BD15" s="111"/>
      <c r="BE15" s="111">
        <v>8664</v>
      </c>
      <c r="BF15" s="111"/>
      <c r="BG15" s="111">
        <v>960</v>
      </c>
      <c r="BH15" s="136">
        <f t="shared" si="0"/>
        <v>1752810</v>
      </c>
      <c r="BI15" s="6"/>
      <c r="BJ15" s="34"/>
      <c r="BK15" s="22" t="s">
        <v>42</v>
      </c>
      <c r="BL15" s="146">
        <f t="shared" si="1"/>
        <v>763961</v>
      </c>
      <c r="BM15" s="147">
        <f t="shared" si="2"/>
        <v>796518</v>
      </c>
      <c r="BN15" s="147">
        <f t="shared" si="3"/>
        <v>134462</v>
      </c>
      <c r="BO15" s="147">
        <f t="shared" si="4"/>
        <v>21763</v>
      </c>
      <c r="BP15" s="147">
        <f t="shared" si="7"/>
        <v>8664</v>
      </c>
      <c r="BQ15" s="147">
        <f t="shared" si="5"/>
        <v>27442</v>
      </c>
      <c r="BR15" s="148">
        <f t="shared" si="6"/>
        <v>1752810</v>
      </c>
      <c r="BS15" s="36"/>
    </row>
    <row r="16" spans="1:71"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c r="BC16" s="111"/>
      <c r="BD16" s="111"/>
      <c r="BE16" s="111">
        <v>9287</v>
      </c>
      <c r="BF16" s="111"/>
      <c r="BG16" s="111">
        <v>941</v>
      </c>
      <c r="BH16" s="136">
        <f t="shared" si="0"/>
        <v>1749458</v>
      </c>
      <c r="BI16" s="6"/>
      <c r="BJ16" s="34"/>
      <c r="BK16" s="22" t="s">
        <v>43</v>
      </c>
      <c r="BL16" s="146">
        <f t="shared" si="1"/>
        <v>765080</v>
      </c>
      <c r="BM16" s="147">
        <f t="shared" si="2"/>
        <v>790659</v>
      </c>
      <c r="BN16" s="147">
        <f t="shared" si="3"/>
        <v>135046</v>
      </c>
      <c r="BO16" s="147">
        <f t="shared" si="4"/>
        <v>21710</v>
      </c>
      <c r="BP16" s="147">
        <f t="shared" si="7"/>
        <v>9287</v>
      </c>
      <c r="BQ16" s="147">
        <f t="shared" si="5"/>
        <v>27676</v>
      </c>
      <c r="BR16" s="148">
        <f t="shared" si="6"/>
        <v>1749458</v>
      </c>
      <c r="BS16" s="36"/>
    </row>
    <row r="17" spans="1:71"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c r="BC17" s="111"/>
      <c r="BD17" s="111"/>
      <c r="BE17" s="111">
        <v>9646</v>
      </c>
      <c r="BF17" s="111"/>
      <c r="BG17" s="111">
        <v>857</v>
      </c>
      <c r="BH17" s="136">
        <f t="shared" si="0"/>
        <v>1770485</v>
      </c>
      <c r="BI17" s="6"/>
      <c r="BJ17" s="34"/>
      <c r="BK17" s="22" t="s">
        <v>32</v>
      </c>
      <c r="BL17" s="146">
        <f t="shared" si="1"/>
        <v>774585</v>
      </c>
      <c r="BM17" s="147">
        <f t="shared" si="2"/>
        <v>800266</v>
      </c>
      <c r="BN17" s="147">
        <f t="shared" si="3"/>
        <v>136345</v>
      </c>
      <c r="BO17" s="147">
        <f t="shared" si="4"/>
        <v>21801</v>
      </c>
      <c r="BP17" s="147">
        <f t="shared" si="7"/>
        <v>9646</v>
      </c>
      <c r="BQ17" s="147">
        <f t="shared" si="5"/>
        <v>27842</v>
      </c>
      <c r="BR17" s="148">
        <f t="shared" si="6"/>
        <v>1770485</v>
      </c>
      <c r="BS17" s="36"/>
    </row>
    <row r="18" spans="1:71"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c r="BC18" s="111"/>
      <c r="BD18" s="111"/>
      <c r="BE18" s="111">
        <v>9798</v>
      </c>
      <c r="BF18" s="111"/>
      <c r="BG18" s="111">
        <v>841</v>
      </c>
      <c r="BH18" s="136">
        <f t="shared" si="0"/>
        <v>1793594</v>
      </c>
      <c r="BI18" s="6"/>
      <c r="BJ18" s="34"/>
      <c r="BK18" s="22" t="s">
        <v>33</v>
      </c>
      <c r="BL18" s="146">
        <f t="shared" si="1"/>
        <v>780800</v>
      </c>
      <c r="BM18" s="147">
        <f t="shared" si="2"/>
        <v>815409</v>
      </c>
      <c r="BN18" s="147">
        <f t="shared" si="3"/>
        <v>137782</v>
      </c>
      <c r="BO18" s="147">
        <f t="shared" si="4"/>
        <v>21787</v>
      </c>
      <c r="BP18" s="147">
        <f t="shared" si="7"/>
        <v>9798</v>
      </c>
      <c r="BQ18" s="147">
        <f t="shared" si="5"/>
        <v>28018</v>
      </c>
      <c r="BR18" s="148">
        <f t="shared" si="6"/>
        <v>1793594</v>
      </c>
      <c r="BS18" s="36"/>
    </row>
    <row r="19" spans="1:71"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c r="BC19" s="111"/>
      <c r="BD19" s="111"/>
      <c r="BE19" s="111">
        <v>9927</v>
      </c>
      <c r="BF19" s="111"/>
      <c r="BG19" s="111">
        <v>850</v>
      </c>
      <c r="BH19" s="136">
        <f t="shared" si="0"/>
        <v>1808189</v>
      </c>
      <c r="BI19" s="6"/>
      <c r="BJ19" s="34"/>
      <c r="BK19" s="22" t="s">
        <v>34</v>
      </c>
      <c r="BL19" s="146">
        <f t="shared" si="1"/>
        <v>783703</v>
      </c>
      <c r="BM19" s="147">
        <f t="shared" si="2"/>
        <v>827278</v>
      </c>
      <c r="BN19" s="147">
        <f t="shared" si="3"/>
        <v>137905</v>
      </c>
      <c r="BO19" s="147">
        <f t="shared" si="4"/>
        <v>21717</v>
      </c>
      <c r="BP19" s="147">
        <f t="shared" si="7"/>
        <v>9927</v>
      </c>
      <c r="BQ19" s="147">
        <f t="shared" si="5"/>
        <v>27659</v>
      </c>
      <c r="BR19" s="148">
        <f t="shared" si="6"/>
        <v>1808189</v>
      </c>
      <c r="BS19" s="36"/>
    </row>
    <row r="20" spans="1:71"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c r="BC20" s="111"/>
      <c r="BD20" s="111"/>
      <c r="BE20" s="111">
        <v>9983</v>
      </c>
      <c r="BF20" s="111"/>
      <c r="BG20" s="111">
        <v>855</v>
      </c>
      <c r="BH20" s="136">
        <f t="shared" si="0"/>
        <v>1803662</v>
      </c>
      <c r="BI20" s="6"/>
      <c r="BJ20" s="34"/>
      <c r="BK20" s="22" t="s">
        <v>35</v>
      </c>
      <c r="BL20" s="146">
        <f t="shared" si="1"/>
        <v>788699</v>
      </c>
      <c r="BM20" s="147">
        <f t="shared" si="2"/>
        <v>816905</v>
      </c>
      <c r="BN20" s="147">
        <f t="shared" si="3"/>
        <v>139736</v>
      </c>
      <c r="BO20" s="147">
        <f t="shared" si="4"/>
        <v>21637</v>
      </c>
      <c r="BP20" s="147">
        <f t="shared" si="7"/>
        <v>9983</v>
      </c>
      <c r="BQ20" s="147">
        <f t="shared" si="5"/>
        <v>26702</v>
      </c>
      <c r="BR20" s="148">
        <f t="shared" si="6"/>
        <v>1803662</v>
      </c>
      <c r="BS20" s="36"/>
    </row>
    <row r="21" spans="1:71"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c r="BC21" s="111"/>
      <c r="BD21" s="111"/>
      <c r="BE21" s="111">
        <v>9971</v>
      </c>
      <c r="BF21" s="111"/>
      <c r="BG21" s="111">
        <v>876</v>
      </c>
      <c r="BH21" s="136">
        <f t="shared" si="0"/>
        <v>1816980</v>
      </c>
      <c r="BI21" s="6"/>
      <c r="BJ21" s="34"/>
      <c r="BK21" s="22" t="s">
        <v>36</v>
      </c>
      <c r="BL21" s="146">
        <f t="shared" si="1"/>
        <v>789081</v>
      </c>
      <c r="BM21" s="147">
        <f t="shared" si="2"/>
        <v>827537</v>
      </c>
      <c r="BN21" s="147">
        <f t="shared" si="3"/>
        <v>140486</v>
      </c>
      <c r="BO21" s="147">
        <f t="shared" si="4"/>
        <v>21969</v>
      </c>
      <c r="BP21" s="147">
        <f t="shared" si="7"/>
        <v>9971</v>
      </c>
      <c r="BQ21" s="147">
        <f t="shared" si="5"/>
        <v>27936</v>
      </c>
      <c r="BR21" s="148">
        <f t="shared" si="6"/>
        <v>1816980</v>
      </c>
      <c r="BS21" s="36"/>
    </row>
    <row r="22" spans="1:71" ht="12.75" customHeight="1" thickBot="1" x14ac:dyDescent="0.4">
      <c r="A22" s="36"/>
      <c r="B22" s="35"/>
      <c r="C22" s="27" t="s">
        <v>37</v>
      </c>
      <c r="D22" s="137">
        <v>3</v>
      </c>
      <c r="E22" s="137">
        <v>516</v>
      </c>
      <c r="F22" s="137">
        <v>21632</v>
      </c>
      <c r="G22" s="137"/>
      <c r="H22" s="137">
        <v>217</v>
      </c>
      <c r="I22" s="137"/>
      <c r="J22" s="137">
        <v>41</v>
      </c>
      <c r="K22" s="137">
        <v>92771</v>
      </c>
      <c r="L22" s="137">
        <v>127368</v>
      </c>
      <c r="M22" s="137">
        <v>788996</v>
      </c>
      <c r="N22" s="137">
        <v>6778</v>
      </c>
      <c r="O22" s="137"/>
      <c r="P22" s="137">
        <v>952</v>
      </c>
      <c r="Q22" s="137"/>
      <c r="R22" s="137">
        <v>37659</v>
      </c>
      <c r="S22" s="137">
        <v>6660</v>
      </c>
      <c r="T22" s="137">
        <v>698122</v>
      </c>
      <c r="U22" s="137">
        <v>328</v>
      </c>
      <c r="V22" s="137">
        <v>4539</v>
      </c>
      <c r="W22" s="137">
        <v>518</v>
      </c>
      <c r="X22" s="137">
        <v>14329</v>
      </c>
      <c r="Y22" s="137"/>
      <c r="Z22" s="137">
        <v>9</v>
      </c>
      <c r="AA22" s="137">
        <v>3917</v>
      </c>
      <c r="AB22" s="137"/>
      <c r="AC22" s="137">
        <v>1051</v>
      </c>
      <c r="AD22" s="139"/>
      <c r="AE22" s="137"/>
      <c r="AF22" s="137"/>
      <c r="AG22" s="137">
        <v>12</v>
      </c>
      <c r="AH22" s="137">
        <v>306</v>
      </c>
      <c r="AI22" s="137"/>
      <c r="AJ22" s="137">
        <v>2</v>
      </c>
      <c r="AK22" s="137">
        <v>640</v>
      </c>
      <c r="AL22" s="137">
        <v>201</v>
      </c>
      <c r="AM22" s="137"/>
      <c r="AN22" s="137"/>
      <c r="AO22" s="137"/>
      <c r="AP22" s="137">
        <v>43</v>
      </c>
      <c r="AQ22" s="137">
        <v>555</v>
      </c>
      <c r="AR22" s="137"/>
      <c r="AS22" s="137">
        <v>550</v>
      </c>
      <c r="AT22" s="137">
        <v>114</v>
      </c>
      <c r="AU22" s="137"/>
      <c r="AV22" s="137"/>
      <c r="AW22" s="137">
        <v>30</v>
      </c>
      <c r="AX22" s="137"/>
      <c r="AY22" s="137"/>
      <c r="AZ22" s="137"/>
      <c r="BA22" s="137"/>
      <c r="BB22" s="137"/>
      <c r="BC22" s="137"/>
      <c r="BD22" s="137"/>
      <c r="BE22" s="137">
        <v>9867</v>
      </c>
      <c r="BF22" s="137"/>
      <c r="BG22" s="137">
        <v>838</v>
      </c>
      <c r="BH22" s="138">
        <f t="shared" si="0"/>
        <v>1819564</v>
      </c>
      <c r="BI22" s="6"/>
      <c r="BJ22" s="35"/>
      <c r="BK22" s="27" t="s">
        <v>37</v>
      </c>
      <c r="BL22" s="149">
        <f t="shared" si="1"/>
        <v>788996</v>
      </c>
      <c r="BM22" s="150">
        <f t="shared" si="2"/>
        <v>830187</v>
      </c>
      <c r="BN22" s="150">
        <f t="shared" si="3"/>
        <v>141007</v>
      </c>
      <c r="BO22" s="150">
        <f t="shared" si="4"/>
        <v>21960</v>
      </c>
      <c r="BP22" s="150">
        <f t="shared" si="7"/>
        <v>9867</v>
      </c>
      <c r="BQ22" s="150">
        <f t="shared" si="5"/>
        <v>27547</v>
      </c>
      <c r="BR22" s="151">
        <f t="shared" si="6"/>
        <v>1819564</v>
      </c>
      <c r="BS22" s="36"/>
    </row>
    <row r="23" spans="1:71"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c r="BC23" s="111"/>
      <c r="BD23" s="111"/>
      <c r="BE23" s="111">
        <v>10048</v>
      </c>
      <c r="BF23" s="111"/>
      <c r="BG23" s="111">
        <v>439</v>
      </c>
      <c r="BH23" s="136">
        <f t="shared" ref="BH23:BH28" si="8">SUM(D23:BG23)</f>
        <v>1819146</v>
      </c>
      <c r="BI23" s="6"/>
      <c r="BJ23" s="22">
        <v>2011</v>
      </c>
      <c r="BK23" s="22" t="s">
        <v>38</v>
      </c>
      <c r="BL23" s="143">
        <f t="shared" si="1"/>
        <v>787714</v>
      </c>
      <c r="BM23" s="144">
        <f t="shared" si="2"/>
        <v>833917</v>
      </c>
      <c r="BN23" s="144">
        <f t="shared" si="3"/>
        <v>141684</v>
      </c>
      <c r="BO23" s="144">
        <f t="shared" si="4"/>
        <v>18798</v>
      </c>
      <c r="BP23" s="144">
        <f t="shared" si="7"/>
        <v>10048</v>
      </c>
      <c r="BQ23" s="144">
        <f t="shared" si="5"/>
        <v>26985</v>
      </c>
      <c r="BR23" s="145">
        <f t="shared" si="6"/>
        <v>1819146</v>
      </c>
      <c r="BS23" s="36"/>
    </row>
    <row r="24" spans="1:71"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c r="BC24" s="111"/>
      <c r="BD24" s="111"/>
      <c r="BE24" s="111">
        <v>10674</v>
      </c>
      <c r="BF24" s="111"/>
      <c r="BG24" s="111">
        <v>311</v>
      </c>
      <c r="BH24" s="136">
        <f t="shared" si="8"/>
        <v>1823656</v>
      </c>
      <c r="BI24" s="6"/>
      <c r="BJ24" s="34"/>
      <c r="BK24" s="22" t="s">
        <v>39</v>
      </c>
      <c r="BL24" s="146">
        <f t="shared" si="1"/>
        <v>785001</v>
      </c>
      <c r="BM24" s="147">
        <f t="shared" si="2"/>
        <v>838686</v>
      </c>
      <c r="BN24" s="147">
        <f t="shared" si="3"/>
        <v>141200</v>
      </c>
      <c r="BO24" s="147">
        <f t="shared" si="4"/>
        <v>21721</v>
      </c>
      <c r="BP24" s="147">
        <f t="shared" si="7"/>
        <v>10674</v>
      </c>
      <c r="BQ24" s="147">
        <f t="shared" si="5"/>
        <v>26374</v>
      </c>
      <c r="BR24" s="148">
        <f t="shared" si="6"/>
        <v>1823656</v>
      </c>
      <c r="BS24" s="36"/>
    </row>
    <row r="25" spans="1:71"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40"/>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c r="BC25" s="111"/>
      <c r="BD25" s="111"/>
      <c r="BE25" s="111">
        <v>11743</v>
      </c>
      <c r="BF25" s="111"/>
      <c r="BG25" s="111">
        <v>208</v>
      </c>
      <c r="BH25" s="136">
        <f t="shared" si="8"/>
        <v>1855054</v>
      </c>
      <c r="BI25" s="6"/>
      <c r="BJ25" s="34"/>
      <c r="BK25" s="22" t="s">
        <v>40</v>
      </c>
      <c r="BL25" s="146">
        <f t="shared" si="1"/>
        <v>788345</v>
      </c>
      <c r="BM25" s="147">
        <f t="shared" si="2"/>
        <v>862364</v>
      </c>
      <c r="BN25" s="147">
        <f t="shared" si="3"/>
        <v>144511</v>
      </c>
      <c r="BO25" s="147">
        <f t="shared" si="4"/>
        <v>21537</v>
      </c>
      <c r="BP25" s="147">
        <f t="shared" si="7"/>
        <v>11743</v>
      </c>
      <c r="BQ25" s="147">
        <f t="shared" si="5"/>
        <v>26554</v>
      </c>
      <c r="BR25" s="148">
        <f t="shared" si="6"/>
        <v>1855054</v>
      </c>
      <c r="BS25" s="36"/>
    </row>
    <row r="26" spans="1:71"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c r="BC26" s="111"/>
      <c r="BD26" s="111"/>
      <c r="BE26" s="111">
        <v>12758</v>
      </c>
      <c r="BF26" s="111"/>
      <c r="BG26" s="111">
        <v>208</v>
      </c>
      <c r="BH26" s="136">
        <f t="shared" si="8"/>
        <v>1879451</v>
      </c>
      <c r="BI26" s="6"/>
      <c r="BJ26" s="22"/>
      <c r="BK26" s="22" t="s">
        <v>41</v>
      </c>
      <c r="BL26" s="146">
        <f t="shared" si="1"/>
        <v>790721</v>
      </c>
      <c r="BM26" s="147">
        <f t="shared" si="2"/>
        <v>881820</v>
      </c>
      <c r="BN26" s="147">
        <f t="shared" si="3"/>
        <v>146166</v>
      </c>
      <c r="BO26" s="147">
        <f t="shared" si="4"/>
        <v>21462</v>
      </c>
      <c r="BP26" s="147">
        <f t="shared" si="7"/>
        <v>12758</v>
      </c>
      <c r="BQ26" s="147">
        <f t="shared" si="5"/>
        <v>26524</v>
      </c>
      <c r="BR26" s="148">
        <f t="shared" si="6"/>
        <v>1879451</v>
      </c>
      <c r="BS26" s="36"/>
    </row>
    <row r="27" spans="1:71"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c r="BC27" s="111"/>
      <c r="BD27" s="111"/>
      <c r="BE27" s="111">
        <v>13600</v>
      </c>
      <c r="BF27" s="111"/>
      <c r="BG27" s="111">
        <v>213</v>
      </c>
      <c r="BH27" s="136">
        <f t="shared" si="8"/>
        <v>1910017</v>
      </c>
      <c r="BI27" s="6"/>
      <c r="BJ27" s="34"/>
      <c r="BK27" s="22" t="s">
        <v>42</v>
      </c>
      <c r="BL27" s="146">
        <f t="shared" si="1"/>
        <v>803473</v>
      </c>
      <c r="BM27" s="147">
        <f t="shared" si="2"/>
        <v>897059</v>
      </c>
      <c r="BN27" s="147">
        <f t="shared" si="3"/>
        <v>148016</v>
      </c>
      <c r="BO27" s="147">
        <f t="shared" si="4"/>
        <v>21266</v>
      </c>
      <c r="BP27" s="147">
        <f t="shared" si="7"/>
        <v>13600</v>
      </c>
      <c r="BQ27" s="147">
        <f t="shared" si="5"/>
        <v>26603</v>
      </c>
      <c r="BR27" s="148">
        <f t="shared" si="6"/>
        <v>1910017</v>
      </c>
      <c r="BS27" s="36"/>
    </row>
    <row r="28" spans="1:71"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40"/>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c r="BC28" s="111"/>
      <c r="BD28" s="111"/>
      <c r="BE28" s="111">
        <v>14321</v>
      </c>
      <c r="BF28" s="111"/>
      <c r="BG28" s="111">
        <v>188</v>
      </c>
      <c r="BH28" s="136">
        <f t="shared" si="8"/>
        <v>1932809</v>
      </c>
      <c r="BI28" s="6"/>
      <c r="BJ28" s="34"/>
      <c r="BK28" s="22" t="s">
        <v>43</v>
      </c>
      <c r="BL28" s="146">
        <f t="shared" si="1"/>
        <v>811828</v>
      </c>
      <c r="BM28" s="147">
        <f t="shared" si="2"/>
        <v>910182</v>
      </c>
      <c r="BN28" s="147">
        <f t="shared" si="3"/>
        <v>148280</v>
      </c>
      <c r="BO28" s="147">
        <f t="shared" si="4"/>
        <v>21065</v>
      </c>
      <c r="BP28" s="147">
        <f t="shared" si="7"/>
        <v>14321</v>
      </c>
      <c r="BQ28" s="147">
        <f t="shared" si="5"/>
        <v>27133</v>
      </c>
      <c r="BR28" s="148">
        <f t="shared" si="6"/>
        <v>1932809</v>
      </c>
      <c r="BS28" s="36"/>
    </row>
    <row r="29" spans="1:71"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c r="BC29" s="111"/>
      <c r="BD29" s="111"/>
      <c r="BE29" s="111">
        <v>14620</v>
      </c>
      <c r="BF29" s="111"/>
      <c r="BG29" s="111">
        <v>179</v>
      </c>
      <c r="BH29" s="136">
        <f t="shared" ref="BH29:BH34" si="9">SUM(D29:BG29)</f>
        <v>1953417</v>
      </c>
      <c r="BI29" s="6"/>
      <c r="BJ29" s="22"/>
      <c r="BK29" s="22" t="s">
        <v>32</v>
      </c>
      <c r="BL29" s="146">
        <f t="shared" si="1"/>
        <v>820586</v>
      </c>
      <c r="BM29" s="147">
        <f t="shared" si="2"/>
        <v>920666</v>
      </c>
      <c r="BN29" s="147">
        <f t="shared" si="3"/>
        <v>148987</v>
      </c>
      <c r="BO29" s="147">
        <f t="shared" si="4"/>
        <v>21016</v>
      </c>
      <c r="BP29" s="147">
        <f t="shared" si="7"/>
        <v>14620</v>
      </c>
      <c r="BQ29" s="147">
        <f t="shared" si="5"/>
        <v>27542</v>
      </c>
      <c r="BR29" s="148">
        <f t="shared" si="6"/>
        <v>1953417</v>
      </c>
      <c r="BS29" s="36"/>
    </row>
    <row r="30" spans="1:71"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c r="BC30" s="111"/>
      <c r="BD30" s="111"/>
      <c r="BE30" s="111">
        <v>14891</v>
      </c>
      <c r="BF30" s="111"/>
      <c r="BG30" s="111">
        <v>183</v>
      </c>
      <c r="BH30" s="136">
        <f t="shared" si="9"/>
        <v>1977708</v>
      </c>
      <c r="BI30" s="6"/>
      <c r="BJ30" s="34"/>
      <c r="BK30" s="22" t="s">
        <v>33</v>
      </c>
      <c r="BL30" s="146">
        <f t="shared" si="1"/>
        <v>829484</v>
      </c>
      <c r="BM30" s="147">
        <f t="shared" si="2"/>
        <v>932534</v>
      </c>
      <c r="BN30" s="147">
        <f t="shared" si="3"/>
        <v>151901</v>
      </c>
      <c r="BO30" s="147">
        <f t="shared" si="4"/>
        <v>20995</v>
      </c>
      <c r="BP30" s="147">
        <f t="shared" si="7"/>
        <v>14891</v>
      </c>
      <c r="BQ30" s="147">
        <f t="shared" si="5"/>
        <v>27903</v>
      </c>
      <c r="BR30" s="148">
        <f t="shared" si="6"/>
        <v>1977708</v>
      </c>
      <c r="BS30" s="36"/>
    </row>
    <row r="31" spans="1:71"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40"/>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c r="BC31" s="111"/>
      <c r="BD31" s="111"/>
      <c r="BE31" s="111">
        <v>15255</v>
      </c>
      <c r="BF31" s="111"/>
      <c r="BG31" s="111">
        <v>184</v>
      </c>
      <c r="BH31" s="136">
        <f t="shared" si="9"/>
        <v>1992753</v>
      </c>
      <c r="BI31" s="6"/>
      <c r="BJ31" s="34"/>
      <c r="BK31" s="22" t="s">
        <v>34</v>
      </c>
      <c r="BL31" s="146">
        <f t="shared" si="1"/>
        <v>834778</v>
      </c>
      <c r="BM31" s="147">
        <f t="shared" si="2"/>
        <v>940929</v>
      </c>
      <c r="BN31" s="147">
        <f t="shared" si="3"/>
        <v>153139</v>
      </c>
      <c r="BO31" s="147">
        <f t="shared" si="4"/>
        <v>20700</v>
      </c>
      <c r="BP31" s="147">
        <f t="shared" si="7"/>
        <v>15255</v>
      </c>
      <c r="BQ31" s="147">
        <f t="shared" si="5"/>
        <v>27952</v>
      </c>
      <c r="BR31" s="148">
        <f t="shared" si="6"/>
        <v>1992753</v>
      </c>
      <c r="BS31" s="36"/>
    </row>
    <row r="32" spans="1:71"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c r="BC32" s="111"/>
      <c r="BD32" s="111"/>
      <c r="BE32" s="111">
        <v>14563</v>
      </c>
      <c r="BF32" s="111"/>
      <c r="BG32" s="111">
        <v>178</v>
      </c>
      <c r="BH32" s="136">
        <f t="shared" si="9"/>
        <v>2005472</v>
      </c>
      <c r="BI32" s="6"/>
      <c r="BJ32" s="22"/>
      <c r="BK32" s="22" t="s">
        <v>35</v>
      </c>
      <c r="BL32" s="146">
        <f t="shared" si="1"/>
        <v>840216</v>
      </c>
      <c r="BM32" s="147">
        <f t="shared" si="2"/>
        <v>947451</v>
      </c>
      <c r="BN32" s="147">
        <f t="shared" si="3"/>
        <v>154215</v>
      </c>
      <c r="BO32" s="147">
        <f t="shared" si="4"/>
        <v>20617</v>
      </c>
      <c r="BP32" s="147">
        <f t="shared" si="7"/>
        <v>14563</v>
      </c>
      <c r="BQ32" s="147">
        <f t="shared" si="5"/>
        <v>28410</v>
      </c>
      <c r="BR32" s="148">
        <f t="shared" si="6"/>
        <v>2005472</v>
      </c>
      <c r="BS32" s="36"/>
    </row>
    <row r="33" spans="1:71"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c r="BC33" s="111"/>
      <c r="BD33" s="111"/>
      <c r="BE33" s="111">
        <v>15539</v>
      </c>
      <c r="BF33" s="111"/>
      <c r="BG33" s="111">
        <v>198</v>
      </c>
      <c r="BH33" s="136">
        <f t="shared" si="9"/>
        <v>2021209</v>
      </c>
      <c r="BI33" s="6"/>
      <c r="BJ33" s="34"/>
      <c r="BK33" s="22" t="s">
        <v>36</v>
      </c>
      <c r="BL33" s="146">
        <f t="shared" si="1"/>
        <v>846324</v>
      </c>
      <c r="BM33" s="147">
        <f t="shared" si="2"/>
        <v>954548</v>
      </c>
      <c r="BN33" s="147">
        <f t="shared" si="3"/>
        <v>155727</v>
      </c>
      <c r="BO33" s="147">
        <f t="shared" si="4"/>
        <v>20526</v>
      </c>
      <c r="BP33" s="147">
        <f t="shared" si="7"/>
        <v>15539</v>
      </c>
      <c r="BQ33" s="147">
        <f t="shared" si="5"/>
        <v>28545</v>
      </c>
      <c r="BR33" s="148">
        <f t="shared" si="6"/>
        <v>2021209</v>
      </c>
      <c r="BS33" s="36"/>
    </row>
    <row r="34" spans="1:71" ht="12.75" customHeight="1" thickBot="1" x14ac:dyDescent="0.4">
      <c r="A34" s="36"/>
      <c r="B34" s="35"/>
      <c r="C34" s="27" t="s">
        <v>37</v>
      </c>
      <c r="D34" s="137">
        <v>1</v>
      </c>
      <c r="E34" s="137">
        <v>501</v>
      </c>
      <c r="F34" s="137">
        <v>20364</v>
      </c>
      <c r="G34" s="137"/>
      <c r="H34" s="137">
        <v>154</v>
      </c>
      <c r="I34" s="137"/>
      <c r="J34" s="137">
        <v>10</v>
      </c>
      <c r="K34" s="137">
        <v>104498</v>
      </c>
      <c r="L34" s="137">
        <v>189491</v>
      </c>
      <c r="M34" s="137">
        <v>848441</v>
      </c>
      <c r="N34" s="137">
        <v>7975</v>
      </c>
      <c r="O34" s="137"/>
      <c r="P34" s="137">
        <v>1030</v>
      </c>
      <c r="Q34" s="137"/>
      <c r="R34" s="137">
        <v>40030</v>
      </c>
      <c r="S34" s="137">
        <v>7475</v>
      </c>
      <c r="T34" s="137">
        <v>761823</v>
      </c>
      <c r="U34" s="137">
        <v>39</v>
      </c>
      <c r="V34" s="137">
        <v>4626</v>
      </c>
      <c r="W34" s="137">
        <v>506</v>
      </c>
      <c r="X34" s="137">
        <v>14389</v>
      </c>
      <c r="Y34" s="137"/>
      <c r="Z34" s="137">
        <v>9</v>
      </c>
      <c r="AA34" s="137">
        <v>4290</v>
      </c>
      <c r="AB34" s="137"/>
      <c r="AC34" s="137">
        <v>1051</v>
      </c>
      <c r="AD34" s="139"/>
      <c r="AE34" s="137"/>
      <c r="AF34" s="137"/>
      <c r="AG34" s="137"/>
      <c r="AH34" s="137">
        <v>314</v>
      </c>
      <c r="AI34" s="137"/>
      <c r="AJ34" s="137">
        <v>2</v>
      </c>
      <c r="AK34" s="137">
        <v>640</v>
      </c>
      <c r="AL34" s="137"/>
      <c r="AM34" s="137"/>
      <c r="AN34" s="137"/>
      <c r="AO34" s="137"/>
      <c r="AP34" s="137">
        <v>33</v>
      </c>
      <c r="AQ34" s="137">
        <v>558</v>
      </c>
      <c r="AR34" s="137">
        <v>302</v>
      </c>
      <c r="AS34" s="137">
        <v>550</v>
      </c>
      <c r="AT34" s="137">
        <v>104</v>
      </c>
      <c r="AU34" s="137"/>
      <c r="AV34" s="137"/>
      <c r="AW34" s="137"/>
      <c r="AX34" s="137"/>
      <c r="AY34" s="137"/>
      <c r="AZ34" s="137"/>
      <c r="BA34" s="137"/>
      <c r="BB34" s="137"/>
      <c r="BC34" s="137"/>
      <c r="BD34" s="137"/>
      <c r="BE34" s="137">
        <v>15635</v>
      </c>
      <c r="BF34" s="137"/>
      <c r="BG34" s="141">
        <v>201</v>
      </c>
      <c r="BH34" s="138">
        <f t="shared" si="9"/>
        <v>2025042</v>
      </c>
      <c r="BI34" s="6"/>
      <c r="BJ34" s="35"/>
      <c r="BK34" s="27" t="s">
        <v>37</v>
      </c>
      <c r="BL34" s="149">
        <f t="shared" si="1"/>
        <v>848441</v>
      </c>
      <c r="BM34" s="150">
        <f t="shared" si="2"/>
        <v>956055</v>
      </c>
      <c r="BN34" s="150">
        <f t="shared" si="3"/>
        <v>156293</v>
      </c>
      <c r="BO34" s="150">
        <f t="shared" si="4"/>
        <v>20403</v>
      </c>
      <c r="BP34" s="150">
        <f t="shared" si="7"/>
        <v>15635</v>
      </c>
      <c r="BQ34" s="150">
        <f t="shared" si="5"/>
        <v>28215</v>
      </c>
      <c r="BR34" s="151">
        <f t="shared" si="6"/>
        <v>2025042</v>
      </c>
      <c r="BS34" s="36"/>
    </row>
    <row r="35" spans="1:71" ht="12.75" customHeight="1" x14ac:dyDescent="0.25">
      <c r="A35" s="36"/>
      <c r="B35" s="21">
        <v>2012</v>
      </c>
      <c r="C35" s="21" t="s">
        <v>38</v>
      </c>
      <c r="D35" s="134">
        <v>1</v>
      </c>
      <c r="E35" s="134">
        <v>501</v>
      </c>
      <c r="F35" s="134">
        <v>20227</v>
      </c>
      <c r="G35" s="134"/>
      <c r="H35" s="134">
        <v>151</v>
      </c>
      <c r="I35" s="134"/>
      <c r="J35" s="134">
        <v>6</v>
      </c>
      <c r="K35" s="134">
        <v>105127</v>
      </c>
      <c r="L35" s="134">
        <v>189135</v>
      </c>
      <c r="M35" s="134">
        <v>849107</v>
      </c>
      <c r="N35" s="134">
        <v>8153</v>
      </c>
      <c r="O35" s="134"/>
      <c r="P35" s="134">
        <v>1038</v>
      </c>
      <c r="Q35" s="134"/>
      <c r="R35" s="134">
        <v>40086</v>
      </c>
      <c r="S35" s="134">
        <v>7526</v>
      </c>
      <c r="T35" s="134">
        <v>758622</v>
      </c>
      <c r="U35" s="134">
        <v>14</v>
      </c>
      <c r="V35" s="134">
        <v>4566</v>
      </c>
      <c r="W35" s="134">
        <v>503</v>
      </c>
      <c r="X35" s="134">
        <v>14377</v>
      </c>
      <c r="Y35" s="134"/>
      <c r="Z35" s="134">
        <v>9</v>
      </c>
      <c r="AA35" s="134">
        <v>4310</v>
      </c>
      <c r="AB35" s="134"/>
      <c r="AC35" s="134">
        <v>1051</v>
      </c>
      <c r="AD35" s="134"/>
      <c r="AE35" s="134"/>
      <c r="AF35" s="134"/>
      <c r="AG35" s="134"/>
      <c r="AH35" s="134">
        <v>333</v>
      </c>
      <c r="AI35" s="134"/>
      <c r="AJ35" s="134">
        <v>2</v>
      </c>
      <c r="AK35" s="134">
        <v>640</v>
      </c>
      <c r="AL35" s="134"/>
      <c r="AM35" s="134"/>
      <c r="AN35" s="134"/>
      <c r="AO35" s="134"/>
      <c r="AP35" s="134">
        <v>32</v>
      </c>
      <c r="AQ35" s="134">
        <v>534</v>
      </c>
      <c r="AR35" s="134">
        <v>292</v>
      </c>
      <c r="AS35" s="134">
        <v>550</v>
      </c>
      <c r="AT35" s="134">
        <v>104</v>
      </c>
      <c r="AU35" s="134"/>
      <c r="AV35" s="134"/>
      <c r="AW35" s="134"/>
      <c r="AX35" s="134"/>
      <c r="AY35" s="134"/>
      <c r="AZ35" s="134"/>
      <c r="BA35" s="134"/>
      <c r="BB35" s="134"/>
      <c r="BC35" s="134"/>
      <c r="BD35" s="134"/>
      <c r="BE35" s="134">
        <v>15693</v>
      </c>
      <c r="BF35" s="134"/>
      <c r="BG35" s="134">
        <v>192</v>
      </c>
      <c r="BH35" s="135">
        <f t="shared" ref="BH35:BH40" si="10">SUM(D35:BG35)</f>
        <v>2022882</v>
      </c>
      <c r="BI35" s="6"/>
      <c r="BJ35" s="21">
        <v>2012</v>
      </c>
      <c r="BK35" s="21" t="s">
        <v>38</v>
      </c>
      <c r="BL35" s="143">
        <f t="shared" ref="BL35:BL40" si="11">+M35+AE35+AI35</f>
        <v>849107</v>
      </c>
      <c r="BM35" s="144">
        <f t="shared" si="2"/>
        <v>952434</v>
      </c>
      <c r="BN35" s="144">
        <f t="shared" si="3"/>
        <v>157049</v>
      </c>
      <c r="BO35" s="144">
        <f t="shared" si="4"/>
        <v>20241</v>
      </c>
      <c r="BP35" s="144">
        <f t="shared" si="7"/>
        <v>15693</v>
      </c>
      <c r="BQ35" s="144">
        <f t="shared" si="5"/>
        <v>28358</v>
      </c>
      <c r="BR35" s="145">
        <f t="shared" si="6"/>
        <v>2022882</v>
      </c>
      <c r="BS35" s="36"/>
    </row>
    <row r="36" spans="1:71"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c r="BC36" s="111"/>
      <c r="BD36" s="111"/>
      <c r="BE36" s="111">
        <v>16051</v>
      </c>
      <c r="BF36" s="111"/>
      <c r="BG36" s="111">
        <v>196</v>
      </c>
      <c r="BH36" s="136">
        <f t="shared" si="10"/>
        <v>2029256</v>
      </c>
      <c r="BI36" s="6"/>
      <c r="BJ36" s="34"/>
      <c r="BK36" s="22" t="s">
        <v>39</v>
      </c>
      <c r="BL36" s="146">
        <f t="shared" si="11"/>
        <v>850064</v>
      </c>
      <c r="BM36" s="147">
        <f t="shared" si="2"/>
        <v>957339</v>
      </c>
      <c r="BN36" s="147">
        <f t="shared" si="3"/>
        <v>157629</v>
      </c>
      <c r="BO36" s="147">
        <f t="shared" si="4"/>
        <v>20123</v>
      </c>
      <c r="BP36" s="147">
        <f t="shared" si="7"/>
        <v>16051</v>
      </c>
      <c r="BQ36" s="147">
        <f t="shared" si="5"/>
        <v>28050</v>
      </c>
      <c r="BR36" s="148">
        <f t="shared" si="6"/>
        <v>2029256</v>
      </c>
      <c r="BS36" s="36"/>
    </row>
    <row r="37" spans="1:71"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40"/>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c r="BC37" s="111"/>
      <c r="BD37" s="111"/>
      <c r="BE37" s="111">
        <v>16956</v>
      </c>
      <c r="BF37" s="111"/>
      <c r="BG37" s="142">
        <v>199</v>
      </c>
      <c r="BH37" s="136">
        <f t="shared" si="10"/>
        <v>2031572</v>
      </c>
      <c r="BI37" s="6"/>
      <c r="BJ37" s="34"/>
      <c r="BK37" s="22" t="s">
        <v>40</v>
      </c>
      <c r="BL37" s="146">
        <f t="shared" si="11"/>
        <v>855515</v>
      </c>
      <c r="BM37" s="147">
        <f t="shared" si="2"/>
        <v>949319</v>
      </c>
      <c r="BN37" s="147">
        <f t="shared" si="3"/>
        <v>160761</v>
      </c>
      <c r="BO37" s="147">
        <f t="shared" si="4"/>
        <v>20230</v>
      </c>
      <c r="BP37" s="147">
        <f t="shared" si="7"/>
        <v>16956</v>
      </c>
      <c r="BQ37" s="147">
        <f t="shared" si="5"/>
        <v>28791</v>
      </c>
      <c r="BR37" s="148">
        <f t="shared" si="6"/>
        <v>2031572</v>
      </c>
      <c r="BS37" s="36"/>
    </row>
    <row r="38" spans="1:71"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c r="BC38" s="111"/>
      <c r="BD38" s="111"/>
      <c r="BE38" s="111">
        <v>17576</v>
      </c>
      <c r="BF38" s="111"/>
      <c r="BG38" s="111">
        <v>202</v>
      </c>
      <c r="BH38" s="136">
        <f t="shared" si="10"/>
        <v>2070145</v>
      </c>
      <c r="BI38" s="6"/>
      <c r="BJ38" s="22"/>
      <c r="BK38" s="22" t="s">
        <v>41</v>
      </c>
      <c r="BL38" s="146">
        <f t="shared" si="11"/>
        <v>858541</v>
      </c>
      <c r="BM38" s="147">
        <f t="shared" si="2"/>
        <v>983239</v>
      </c>
      <c r="BN38" s="147">
        <f t="shared" si="3"/>
        <v>161432</v>
      </c>
      <c r="BO38" s="147">
        <f t="shared" si="4"/>
        <v>20136</v>
      </c>
      <c r="BP38" s="147">
        <f t="shared" si="7"/>
        <v>17576</v>
      </c>
      <c r="BQ38" s="147">
        <f t="shared" si="5"/>
        <v>29221</v>
      </c>
      <c r="BR38" s="148">
        <f t="shared" si="6"/>
        <v>2070145</v>
      </c>
      <c r="BS38" s="36"/>
    </row>
    <row r="39" spans="1:71"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c r="BC39" s="111"/>
      <c r="BD39" s="111"/>
      <c r="BE39" s="111">
        <v>17743</v>
      </c>
      <c r="BF39" s="111"/>
      <c r="BG39" s="111">
        <v>202</v>
      </c>
      <c r="BH39" s="136">
        <f t="shared" si="10"/>
        <v>2095838</v>
      </c>
      <c r="BI39" s="6"/>
      <c r="BJ39" s="34"/>
      <c r="BK39" s="22" t="s">
        <v>42</v>
      </c>
      <c r="BL39" s="146">
        <f t="shared" si="11"/>
        <v>864611</v>
      </c>
      <c r="BM39" s="147">
        <f t="shared" si="2"/>
        <v>1002151</v>
      </c>
      <c r="BN39" s="147">
        <f t="shared" si="3"/>
        <v>162081</v>
      </c>
      <c r="BO39" s="147">
        <f t="shared" si="4"/>
        <v>20135</v>
      </c>
      <c r="BP39" s="147">
        <f t="shared" si="7"/>
        <v>17743</v>
      </c>
      <c r="BQ39" s="147">
        <f t="shared" si="5"/>
        <v>29117</v>
      </c>
      <c r="BR39" s="148">
        <f t="shared" si="6"/>
        <v>2095838</v>
      </c>
      <c r="BS39" s="36"/>
    </row>
    <row r="40" spans="1:71"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40"/>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c r="BC40" s="111"/>
      <c r="BD40" s="111"/>
      <c r="BE40" s="111">
        <v>19146</v>
      </c>
      <c r="BF40" s="111"/>
      <c r="BG40" s="142">
        <v>204</v>
      </c>
      <c r="BH40" s="136">
        <f t="shared" si="10"/>
        <v>2097445</v>
      </c>
      <c r="BI40" s="6"/>
      <c r="BJ40" s="34"/>
      <c r="BK40" s="22" t="s">
        <v>43</v>
      </c>
      <c r="BL40" s="146">
        <f t="shared" si="11"/>
        <v>872892</v>
      </c>
      <c r="BM40" s="147">
        <f t="shared" ref="BM40:BM71" si="12">+D40+J40+L40+V40+AB40+AT40+T40</f>
        <v>992586</v>
      </c>
      <c r="BN40" s="147">
        <f t="shared" ref="BN40:BN71" si="13">+K40+R40+S40+AA40</f>
        <v>163289</v>
      </c>
      <c r="BO40" s="147">
        <f t="shared" ref="BO40:BO57" si="14">+F40+U40</f>
        <v>20133</v>
      </c>
      <c r="BP40" s="147">
        <f t="shared" si="7"/>
        <v>19146</v>
      </c>
      <c r="BQ40" s="147">
        <f t="shared" si="5"/>
        <v>29399</v>
      </c>
      <c r="BR40" s="148">
        <f t="shared" ref="BR40:BR71" si="15">SUM(BL40:BQ40)</f>
        <v>2097445</v>
      </c>
      <c r="BS40" s="36"/>
    </row>
    <row r="41" spans="1:71"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c r="BC41" s="111"/>
      <c r="BD41" s="111"/>
      <c r="BE41" s="111">
        <v>19775</v>
      </c>
      <c r="BF41" s="111"/>
      <c r="BG41" s="111">
        <v>206</v>
      </c>
      <c r="BH41" s="136">
        <f t="shared" ref="BH41:BH49" si="16">SUM(D41:BG41)</f>
        <v>2123653</v>
      </c>
      <c r="BI41" s="6"/>
      <c r="BJ41" s="34"/>
      <c r="BK41" s="22" t="s">
        <v>32</v>
      </c>
      <c r="BL41" s="146">
        <f t="shared" ref="BL41:BL49" si="17">+M41+AE41+AI41</f>
        <v>880850</v>
      </c>
      <c r="BM41" s="147">
        <f t="shared" si="12"/>
        <v>1009212</v>
      </c>
      <c r="BN41" s="147">
        <f t="shared" si="13"/>
        <v>164376</v>
      </c>
      <c r="BO41" s="147">
        <f t="shared" si="14"/>
        <v>20088</v>
      </c>
      <c r="BP41" s="147">
        <f t="shared" si="7"/>
        <v>19775</v>
      </c>
      <c r="BQ41" s="147">
        <f t="shared" si="5"/>
        <v>29352</v>
      </c>
      <c r="BR41" s="148">
        <f t="shared" si="15"/>
        <v>2123653</v>
      </c>
      <c r="BS41" s="36"/>
    </row>
    <row r="42" spans="1:71"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40"/>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c r="BC42" s="111"/>
      <c r="BD42" s="111"/>
      <c r="BE42" s="111">
        <v>20052</v>
      </c>
      <c r="BF42" s="111"/>
      <c r="BG42" s="142">
        <v>206</v>
      </c>
      <c r="BH42" s="136">
        <f t="shared" si="16"/>
        <v>2152841</v>
      </c>
      <c r="BI42" s="6"/>
      <c r="BJ42" s="34"/>
      <c r="BK42" s="22" t="s">
        <v>33</v>
      </c>
      <c r="BL42" s="146">
        <f t="shared" si="17"/>
        <v>888454</v>
      </c>
      <c r="BM42" s="147">
        <f t="shared" si="12"/>
        <v>1028508</v>
      </c>
      <c r="BN42" s="147">
        <f t="shared" si="13"/>
        <v>165720</v>
      </c>
      <c r="BO42" s="147">
        <f t="shared" si="14"/>
        <v>20117</v>
      </c>
      <c r="BP42" s="147">
        <f t="shared" si="7"/>
        <v>20052</v>
      </c>
      <c r="BQ42" s="147">
        <f t="shared" si="5"/>
        <v>29990</v>
      </c>
      <c r="BR42" s="148">
        <f t="shared" si="15"/>
        <v>2152841</v>
      </c>
      <c r="BS42" s="36"/>
    </row>
    <row r="43" spans="1:71"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c r="BC43" s="111"/>
      <c r="BD43" s="111"/>
      <c r="BE43" s="111">
        <v>20176</v>
      </c>
      <c r="BF43" s="111"/>
      <c r="BG43" s="111">
        <v>217</v>
      </c>
      <c r="BH43" s="136">
        <f t="shared" si="16"/>
        <v>2158206</v>
      </c>
      <c r="BI43" s="6"/>
      <c r="BJ43" s="22"/>
      <c r="BK43" s="22" t="s">
        <v>34</v>
      </c>
      <c r="BL43" s="146">
        <f t="shared" si="17"/>
        <v>891850</v>
      </c>
      <c r="BM43" s="147">
        <f t="shared" si="12"/>
        <v>1030518</v>
      </c>
      <c r="BN43" s="147">
        <f t="shared" si="13"/>
        <v>165907</v>
      </c>
      <c r="BO43" s="147">
        <f t="shared" si="14"/>
        <v>20111</v>
      </c>
      <c r="BP43" s="147">
        <f t="shared" si="7"/>
        <v>20176</v>
      </c>
      <c r="BQ43" s="147">
        <f t="shared" si="5"/>
        <v>29644</v>
      </c>
      <c r="BR43" s="148">
        <f t="shared" si="15"/>
        <v>2158206</v>
      </c>
      <c r="BS43" s="36"/>
    </row>
    <row r="44" spans="1:71"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c r="BC44" s="111"/>
      <c r="BD44" s="111"/>
      <c r="BE44" s="111">
        <v>20495</v>
      </c>
      <c r="BF44" s="111"/>
      <c r="BG44" s="111">
        <v>220</v>
      </c>
      <c r="BH44" s="136">
        <f t="shared" si="16"/>
        <v>2177284</v>
      </c>
      <c r="BI44" s="6"/>
      <c r="BJ44" s="22"/>
      <c r="BK44" s="22" t="s">
        <v>35</v>
      </c>
      <c r="BL44" s="146">
        <f t="shared" si="17"/>
        <v>898556</v>
      </c>
      <c r="BM44" s="147">
        <f t="shared" si="12"/>
        <v>1040950</v>
      </c>
      <c r="BN44" s="147">
        <f t="shared" si="13"/>
        <v>167371</v>
      </c>
      <c r="BO44" s="147">
        <f t="shared" si="14"/>
        <v>20121</v>
      </c>
      <c r="BP44" s="147">
        <f t="shared" si="7"/>
        <v>20495</v>
      </c>
      <c r="BQ44" s="147">
        <f t="shared" si="5"/>
        <v>29791</v>
      </c>
      <c r="BR44" s="148">
        <f t="shared" si="15"/>
        <v>2177284</v>
      </c>
      <c r="BS44" s="36"/>
    </row>
    <row r="45" spans="1:71"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c r="BC45" s="111"/>
      <c r="BD45" s="111"/>
      <c r="BE45" s="111">
        <v>21067</v>
      </c>
      <c r="BF45" s="111"/>
      <c r="BG45" s="111">
        <v>225</v>
      </c>
      <c r="BH45" s="136">
        <f t="shared" si="16"/>
        <v>2187644</v>
      </c>
      <c r="BI45" s="6"/>
      <c r="BJ45" s="34"/>
      <c r="BK45" s="22" t="s">
        <v>36</v>
      </c>
      <c r="BL45" s="146">
        <f t="shared" si="17"/>
        <v>901450</v>
      </c>
      <c r="BM45" s="147">
        <f t="shared" si="12"/>
        <v>1046754</v>
      </c>
      <c r="BN45" s="147">
        <f t="shared" si="13"/>
        <v>167832</v>
      </c>
      <c r="BO45" s="147">
        <f t="shared" si="14"/>
        <v>20115</v>
      </c>
      <c r="BP45" s="147">
        <f t="shared" ref="BP45:BP76" si="18">+BE45</f>
        <v>21067</v>
      </c>
      <c r="BQ45" s="147">
        <f t="shared" si="5"/>
        <v>30426</v>
      </c>
      <c r="BR45" s="148">
        <f t="shared" si="15"/>
        <v>2187644</v>
      </c>
      <c r="BS45" s="36"/>
    </row>
    <row r="46" spans="1:71" ht="12.75" customHeight="1" thickBot="1" x14ac:dyDescent="0.4">
      <c r="A46" s="36"/>
      <c r="B46" s="35"/>
      <c r="C46" s="27" t="s">
        <v>37</v>
      </c>
      <c r="D46" s="137">
        <v>1</v>
      </c>
      <c r="E46" s="137">
        <v>471</v>
      </c>
      <c r="F46" s="137">
        <v>20473</v>
      </c>
      <c r="G46" s="137"/>
      <c r="H46" s="137">
        <v>146</v>
      </c>
      <c r="I46" s="137"/>
      <c r="J46" s="137">
        <v>23</v>
      </c>
      <c r="K46" s="137">
        <v>113122</v>
      </c>
      <c r="L46" s="137">
        <v>224014</v>
      </c>
      <c r="M46" s="137">
        <v>899710</v>
      </c>
      <c r="N46" s="137">
        <v>9675</v>
      </c>
      <c r="O46" s="137"/>
      <c r="P46" s="137">
        <v>913</v>
      </c>
      <c r="Q46" s="137"/>
      <c r="R46" s="137">
        <v>42428</v>
      </c>
      <c r="S46" s="137">
        <v>8236</v>
      </c>
      <c r="T46" s="137">
        <v>817319</v>
      </c>
      <c r="U46" s="137"/>
      <c r="V46" s="137">
        <v>4964</v>
      </c>
      <c r="W46" s="137">
        <v>468</v>
      </c>
      <c r="X46" s="137">
        <v>15587</v>
      </c>
      <c r="Y46" s="137"/>
      <c r="Z46" s="137"/>
      <c r="AA46" s="137">
        <v>4687</v>
      </c>
      <c r="AB46" s="137"/>
      <c r="AC46" s="137"/>
      <c r="AD46" s="139"/>
      <c r="AE46" s="137"/>
      <c r="AF46" s="137"/>
      <c r="AG46" s="137"/>
      <c r="AH46" s="137">
        <v>486</v>
      </c>
      <c r="AI46" s="137"/>
      <c r="AJ46" s="137">
        <v>2</v>
      </c>
      <c r="AK46" s="137">
        <v>547</v>
      </c>
      <c r="AL46" s="137"/>
      <c r="AM46" s="137"/>
      <c r="AN46" s="137"/>
      <c r="AO46" s="137"/>
      <c r="AP46" s="137">
        <v>29</v>
      </c>
      <c r="AQ46" s="137">
        <v>434</v>
      </c>
      <c r="AR46" s="137">
        <v>160</v>
      </c>
      <c r="AS46" s="137">
        <v>460</v>
      </c>
      <c r="AT46" s="137">
        <v>101</v>
      </c>
      <c r="AU46" s="137"/>
      <c r="AV46" s="137"/>
      <c r="AW46" s="137"/>
      <c r="AX46" s="137"/>
      <c r="AY46" s="137"/>
      <c r="AZ46" s="137"/>
      <c r="BA46" s="137"/>
      <c r="BB46" s="137"/>
      <c r="BC46" s="137"/>
      <c r="BD46" s="137"/>
      <c r="BE46" s="137">
        <v>21491</v>
      </c>
      <c r="BF46" s="137"/>
      <c r="BG46" s="141">
        <v>226</v>
      </c>
      <c r="BH46" s="138">
        <f t="shared" si="16"/>
        <v>2186173</v>
      </c>
      <c r="BI46" s="6"/>
      <c r="BJ46" s="35"/>
      <c r="BK46" s="27" t="s">
        <v>37</v>
      </c>
      <c r="BL46" s="149">
        <f t="shared" si="17"/>
        <v>899710</v>
      </c>
      <c r="BM46" s="150">
        <f t="shared" si="12"/>
        <v>1046422</v>
      </c>
      <c r="BN46" s="150">
        <f t="shared" si="13"/>
        <v>168473</v>
      </c>
      <c r="BO46" s="150">
        <f t="shared" si="14"/>
        <v>20473</v>
      </c>
      <c r="BP46" s="150">
        <f t="shared" si="18"/>
        <v>21491</v>
      </c>
      <c r="BQ46" s="150">
        <f t="shared" si="5"/>
        <v>29604</v>
      </c>
      <c r="BR46" s="151">
        <f t="shared" si="15"/>
        <v>2186173</v>
      </c>
      <c r="BS46" s="36"/>
    </row>
    <row r="47" spans="1:71" ht="12.75" customHeight="1" x14ac:dyDescent="0.25">
      <c r="A47" s="36"/>
      <c r="B47" s="21">
        <v>2013</v>
      </c>
      <c r="C47" s="21" t="s">
        <v>38</v>
      </c>
      <c r="D47" s="134">
        <v>1</v>
      </c>
      <c r="E47" s="134">
        <v>471</v>
      </c>
      <c r="F47" s="134">
        <v>20419</v>
      </c>
      <c r="G47" s="134"/>
      <c r="H47" s="134">
        <v>142</v>
      </c>
      <c r="I47" s="134"/>
      <c r="J47" s="134">
        <v>3</v>
      </c>
      <c r="K47" s="134">
        <v>114041</v>
      </c>
      <c r="L47" s="134">
        <v>228627</v>
      </c>
      <c r="M47" s="134">
        <v>897788</v>
      </c>
      <c r="N47" s="134">
        <v>9136</v>
      </c>
      <c r="O47" s="134"/>
      <c r="P47" s="134">
        <v>900</v>
      </c>
      <c r="Q47" s="134"/>
      <c r="R47" s="134">
        <v>42418</v>
      </c>
      <c r="S47" s="134">
        <v>8199</v>
      </c>
      <c r="T47" s="134">
        <v>818518</v>
      </c>
      <c r="U47" s="134"/>
      <c r="V47" s="134">
        <v>4881</v>
      </c>
      <c r="W47" s="134">
        <v>465</v>
      </c>
      <c r="X47" s="134">
        <v>15556</v>
      </c>
      <c r="Y47" s="134"/>
      <c r="Z47" s="134"/>
      <c r="AA47" s="134">
        <v>4687</v>
      </c>
      <c r="AB47" s="134"/>
      <c r="AC47" s="134"/>
      <c r="AD47" s="134"/>
      <c r="AE47" s="134"/>
      <c r="AF47" s="134"/>
      <c r="AG47" s="134"/>
      <c r="AH47" s="134">
        <v>458</v>
      </c>
      <c r="AI47" s="134"/>
      <c r="AJ47" s="134"/>
      <c r="AK47" s="134">
        <v>560</v>
      </c>
      <c r="AL47" s="134"/>
      <c r="AM47" s="134"/>
      <c r="AN47" s="134"/>
      <c r="AO47" s="134"/>
      <c r="AP47" s="134">
        <v>29</v>
      </c>
      <c r="AQ47" s="134">
        <v>426</v>
      </c>
      <c r="AR47" s="134"/>
      <c r="AS47" s="134">
        <v>467</v>
      </c>
      <c r="AT47" s="134">
        <v>94</v>
      </c>
      <c r="AU47" s="134"/>
      <c r="AV47" s="134"/>
      <c r="AW47" s="134"/>
      <c r="AX47" s="134"/>
      <c r="AY47" s="134"/>
      <c r="AZ47" s="134"/>
      <c r="BA47" s="134"/>
      <c r="BB47" s="134"/>
      <c r="BC47" s="134"/>
      <c r="BD47" s="134"/>
      <c r="BE47" s="134">
        <v>21705</v>
      </c>
      <c r="BF47" s="134"/>
      <c r="BG47" s="134"/>
      <c r="BH47" s="135">
        <f t="shared" si="16"/>
        <v>2189991</v>
      </c>
      <c r="BI47" s="6"/>
      <c r="BJ47" s="21">
        <v>2013</v>
      </c>
      <c r="BK47" s="21" t="s">
        <v>38</v>
      </c>
      <c r="BL47" s="143">
        <f t="shared" si="17"/>
        <v>897788</v>
      </c>
      <c r="BM47" s="144">
        <f t="shared" si="12"/>
        <v>1052124</v>
      </c>
      <c r="BN47" s="144">
        <f t="shared" si="13"/>
        <v>169345</v>
      </c>
      <c r="BO47" s="144">
        <f t="shared" si="14"/>
        <v>20419</v>
      </c>
      <c r="BP47" s="144">
        <f t="shared" si="18"/>
        <v>21705</v>
      </c>
      <c r="BQ47" s="144">
        <f t="shared" si="5"/>
        <v>28610</v>
      </c>
      <c r="BR47" s="145">
        <f t="shared" si="15"/>
        <v>2189991</v>
      </c>
      <c r="BS47" s="36"/>
    </row>
    <row r="48" spans="1:71"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c r="BC48" s="111"/>
      <c r="BD48" s="111"/>
      <c r="BE48" s="111">
        <v>22681</v>
      </c>
      <c r="BF48" s="111"/>
      <c r="BG48" s="111"/>
      <c r="BH48" s="136">
        <f t="shared" si="16"/>
        <v>2194942</v>
      </c>
      <c r="BI48" s="6"/>
      <c r="BJ48" s="34"/>
      <c r="BK48" s="22" t="s">
        <v>39</v>
      </c>
      <c r="BL48" s="146">
        <f t="shared" si="17"/>
        <v>894755</v>
      </c>
      <c r="BM48" s="147">
        <f t="shared" si="12"/>
        <v>1057547</v>
      </c>
      <c r="BN48" s="147">
        <f t="shared" si="13"/>
        <v>171297</v>
      </c>
      <c r="BO48" s="147">
        <f t="shared" si="14"/>
        <v>20468</v>
      </c>
      <c r="BP48" s="147">
        <f t="shared" si="18"/>
        <v>22681</v>
      </c>
      <c r="BQ48" s="147">
        <f t="shared" si="5"/>
        <v>28194</v>
      </c>
      <c r="BR48" s="148">
        <f t="shared" si="15"/>
        <v>2194942</v>
      </c>
      <c r="BS48" s="36"/>
    </row>
    <row r="49" spans="1:71"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40"/>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c r="BC49" s="111"/>
      <c r="BD49" s="111"/>
      <c r="BE49" s="111">
        <v>23598</v>
      </c>
      <c r="BF49" s="111"/>
      <c r="BG49" s="142">
        <v>221</v>
      </c>
      <c r="BH49" s="136">
        <f t="shared" si="16"/>
        <v>2235805</v>
      </c>
      <c r="BI49" s="6"/>
      <c r="BJ49" s="34"/>
      <c r="BK49" s="22" t="s">
        <v>40</v>
      </c>
      <c r="BL49" s="146">
        <f t="shared" si="17"/>
        <v>899616</v>
      </c>
      <c r="BM49" s="147">
        <f t="shared" si="12"/>
        <v>1078706</v>
      </c>
      <c r="BN49" s="147">
        <f t="shared" si="13"/>
        <v>174761</v>
      </c>
      <c r="BO49" s="147">
        <f t="shared" si="14"/>
        <v>29308</v>
      </c>
      <c r="BP49" s="147">
        <f t="shared" si="18"/>
        <v>23598</v>
      </c>
      <c r="BQ49" s="147">
        <f t="shared" ref="BQ49:BQ70" si="19">+E49+G49+H49+I49+N49+P49+W49+X49+Y49+Z49+AC49+AD49+AF49+AG49+AH49+AJ49+AK49+AL49+AM49+AO49+AP49+AQ49+AR49+AS49+AW49+BG49+Q49</f>
        <v>29816</v>
      </c>
      <c r="BR49" s="148">
        <f t="shared" si="15"/>
        <v>2235805</v>
      </c>
      <c r="BS49" s="36"/>
    </row>
    <row r="50" spans="1:71"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c r="BC50" s="111"/>
      <c r="BD50" s="111"/>
      <c r="BE50" s="111">
        <v>24642</v>
      </c>
      <c r="BF50" s="111"/>
      <c r="BG50" s="111">
        <v>225</v>
      </c>
      <c r="BH50" s="136">
        <f t="shared" ref="BH50:BH61" si="20">SUM(D50:BG50)</f>
        <v>2225137</v>
      </c>
      <c r="BI50" s="6"/>
      <c r="BJ50" s="22"/>
      <c r="BK50" s="22" t="s">
        <v>41</v>
      </c>
      <c r="BL50" s="146">
        <f t="shared" ref="BL50:BL61" si="21">+M50+AE50+AI50</f>
        <v>869686</v>
      </c>
      <c r="BM50" s="147">
        <f t="shared" si="12"/>
        <v>1092497</v>
      </c>
      <c r="BN50" s="147">
        <f t="shared" si="13"/>
        <v>178014</v>
      </c>
      <c r="BO50" s="147">
        <f t="shared" si="14"/>
        <v>29358</v>
      </c>
      <c r="BP50" s="147">
        <f t="shared" si="18"/>
        <v>24642</v>
      </c>
      <c r="BQ50" s="147">
        <f t="shared" si="19"/>
        <v>30940</v>
      </c>
      <c r="BR50" s="148">
        <f t="shared" si="15"/>
        <v>2225137</v>
      </c>
      <c r="BS50" s="36"/>
    </row>
    <row r="51" spans="1:71"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c r="BC51" s="111"/>
      <c r="BD51" s="111"/>
      <c r="BE51" s="111">
        <v>25739</v>
      </c>
      <c r="BF51" s="111"/>
      <c r="BG51" s="111">
        <v>228</v>
      </c>
      <c r="BH51" s="136">
        <f t="shared" si="20"/>
        <v>2244527</v>
      </c>
      <c r="BI51" s="6"/>
      <c r="BJ51" s="34"/>
      <c r="BK51" s="22" t="s">
        <v>42</v>
      </c>
      <c r="BL51" s="146">
        <f t="shared" si="21"/>
        <v>875652</v>
      </c>
      <c r="BM51" s="147">
        <f t="shared" si="12"/>
        <v>1102301</v>
      </c>
      <c r="BN51" s="147">
        <f t="shared" si="13"/>
        <v>180180</v>
      </c>
      <c r="BO51" s="147">
        <f t="shared" si="14"/>
        <v>29339</v>
      </c>
      <c r="BP51" s="147">
        <f t="shared" si="18"/>
        <v>25739</v>
      </c>
      <c r="BQ51" s="147">
        <f t="shared" si="19"/>
        <v>31316</v>
      </c>
      <c r="BR51" s="148">
        <f t="shared" si="15"/>
        <v>2244527</v>
      </c>
      <c r="BS51" s="36"/>
    </row>
    <row r="52" spans="1:71"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40"/>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c r="BC52" s="111"/>
      <c r="BD52" s="111"/>
      <c r="BE52" s="111">
        <v>26763</v>
      </c>
      <c r="BF52" s="111"/>
      <c r="BG52" s="142">
        <v>229</v>
      </c>
      <c r="BH52" s="136">
        <f t="shared" si="20"/>
        <v>2260443</v>
      </c>
      <c r="BI52" s="6"/>
      <c r="BJ52" s="34"/>
      <c r="BK52" s="22" t="s">
        <v>43</v>
      </c>
      <c r="BL52" s="146">
        <f t="shared" si="21"/>
        <v>880848</v>
      </c>
      <c r="BM52" s="147">
        <f t="shared" si="12"/>
        <v>1111084</v>
      </c>
      <c r="BN52" s="147">
        <f t="shared" si="13"/>
        <v>181262</v>
      </c>
      <c r="BO52" s="147">
        <f t="shared" si="14"/>
        <v>29538</v>
      </c>
      <c r="BP52" s="147">
        <f t="shared" si="18"/>
        <v>26763</v>
      </c>
      <c r="BQ52" s="147">
        <f t="shared" si="19"/>
        <v>30948</v>
      </c>
      <c r="BR52" s="148">
        <f t="shared" si="15"/>
        <v>2260443</v>
      </c>
      <c r="BS52" s="36"/>
    </row>
    <row r="53" spans="1:71"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c r="BC53" s="111"/>
      <c r="BD53" s="111"/>
      <c r="BE53" s="111">
        <v>27730</v>
      </c>
      <c r="BF53" s="111"/>
      <c r="BG53" s="111">
        <v>232</v>
      </c>
      <c r="BH53" s="136">
        <f t="shared" si="20"/>
        <v>2283719</v>
      </c>
      <c r="BI53" s="6"/>
      <c r="BJ53" s="22"/>
      <c r="BK53" s="22" t="s">
        <v>32</v>
      </c>
      <c r="BL53" s="146">
        <f t="shared" si="21"/>
        <v>890567</v>
      </c>
      <c r="BM53" s="147">
        <f t="shared" si="12"/>
        <v>1121579</v>
      </c>
      <c r="BN53" s="147">
        <f t="shared" si="13"/>
        <v>182940</v>
      </c>
      <c r="BO53" s="147">
        <f t="shared" si="14"/>
        <v>29598</v>
      </c>
      <c r="BP53" s="147">
        <f t="shared" si="18"/>
        <v>27730</v>
      </c>
      <c r="BQ53" s="147">
        <f t="shared" si="19"/>
        <v>31305</v>
      </c>
      <c r="BR53" s="148">
        <f t="shared" si="15"/>
        <v>2283719</v>
      </c>
      <c r="BS53" s="36"/>
    </row>
    <row r="54" spans="1:71"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c r="BC54" s="111"/>
      <c r="BD54" s="111"/>
      <c r="BE54" s="111">
        <v>28535</v>
      </c>
      <c r="BF54" s="111"/>
      <c r="BG54" s="111">
        <v>237</v>
      </c>
      <c r="BH54" s="136">
        <f t="shared" si="20"/>
        <v>2285037</v>
      </c>
      <c r="BI54" s="6"/>
      <c r="BJ54" s="34"/>
      <c r="BK54" s="22" t="s">
        <v>33</v>
      </c>
      <c r="BL54" s="146">
        <f t="shared" si="21"/>
        <v>894664</v>
      </c>
      <c r="BM54" s="147">
        <f t="shared" si="12"/>
        <v>1114642</v>
      </c>
      <c r="BN54" s="147">
        <f t="shared" si="13"/>
        <v>185451</v>
      </c>
      <c r="BO54" s="147">
        <f t="shared" si="14"/>
        <v>29731</v>
      </c>
      <c r="BP54" s="147">
        <f t="shared" si="18"/>
        <v>28535</v>
      </c>
      <c r="BQ54" s="147">
        <f t="shared" si="19"/>
        <v>32014</v>
      </c>
      <c r="BR54" s="148">
        <f t="shared" si="15"/>
        <v>2285037</v>
      </c>
      <c r="BS54" s="36"/>
    </row>
    <row r="55" spans="1:71"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40"/>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c r="BC55" s="111"/>
      <c r="BD55" s="111"/>
      <c r="BE55" s="111">
        <v>28773</v>
      </c>
      <c r="BF55" s="111"/>
      <c r="BG55" s="142">
        <v>237</v>
      </c>
      <c r="BH55" s="136">
        <f t="shared" si="20"/>
        <v>2288676</v>
      </c>
      <c r="BI55" s="6"/>
      <c r="BJ55" s="34"/>
      <c r="BK55" s="22" t="s">
        <v>34</v>
      </c>
      <c r="BL55" s="146">
        <f t="shared" si="21"/>
        <v>894332</v>
      </c>
      <c r="BM55" s="147">
        <f t="shared" si="12"/>
        <v>1117021</v>
      </c>
      <c r="BN55" s="147">
        <f t="shared" si="13"/>
        <v>186667</v>
      </c>
      <c r="BO55" s="147">
        <f t="shared" si="14"/>
        <v>30157</v>
      </c>
      <c r="BP55" s="147">
        <f t="shared" si="18"/>
        <v>28773</v>
      </c>
      <c r="BQ55" s="147">
        <f t="shared" si="19"/>
        <v>31726</v>
      </c>
      <c r="BR55" s="148">
        <f t="shared" si="15"/>
        <v>2288676</v>
      </c>
      <c r="BS55" s="36"/>
    </row>
    <row r="56" spans="1:71"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c r="BC56" s="111"/>
      <c r="BD56" s="111"/>
      <c r="BE56" s="111">
        <v>29359</v>
      </c>
      <c r="BF56" s="111"/>
      <c r="BG56" s="111">
        <v>242</v>
      </c>
      <c r="BH56" s="136">
        <f t="shared" si="20"/>
        <v>2314409</v>
      </c>
      <c r="BI56" s="6"/>
      <c r="BJ56" s="22"/>
      <c r="BK56" s="22" t="s">
        <v>35</v>
      </c>
      <c r="BL56" s="146">
        <f t="shared" si="21"/>
        <v>909868</v>
      </c>
      <c r="BM56" s="147">
        <f t="shared" si="12"/>
        <v>1124094</v>
      </c>
      <c r="BN56" s="147">
        <f t="shared" si="13"/>
        <v>189718</v>
      </c>
      <c r="BO56" s="147">
        <f t="shared" si="14"/>
        <v>30085</v>
      </c>
      <c r="BP56" s="147">
        <f t="shared" si="18"/>
        <v>29359</v>
      </c>
      <c r="BQ56" s="147">
        <f t="shared" si="19"/>
        <v>31285</v>
      </c>
      <c r="BR56" s="148">
        <f t="shared" si="15"/>
        <v>2314409</v>
      </c>
      <c r="BS56" s="36"/>
    </row>
    <row r="57" spans="1:71"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c r="BC57" s="111"/>
      <c r="BD57" s="111"/>
      <c r="BE57" s="111">
        <v>29697</v>
      </c>
      <c r="BF57" s="111"/>
      <c r="BG57" s="111">
        <v>242</v>
      </c>
      <c r="BH57" s="136">
        <f t="shared" si="20"/>
        <v>2313618</v>
      </c>
      <c r="BI57" s="6"/>
      <c r="BJ57" s="34"/>
      <c r="BK57" s="22" t="s">
        <v>36</v>
      </c>
      <c r="BL57" s="146">
        <f t="shared" si="21"/>
        <v>901170</v>
      </c>
      <c r="BM57" s="147">
        <f t="shared" si="12"/>
        <v>1129009</v>
      </c>
      <c r="BN57" s="147">
        <f t="shared" si="13"/>
        <v>192394</v>
      </c>
      <c r="BO57" s="147">
        <f t="shared" si="14"/>
        <v>30232</v>
      </c>
      <c r="BP57" s="147">
        <f t="shared" si="18"/>
        <v>29697</v>
      </c>
      <c r="BQ57" s="147">
        <f t="shared" si="19"/>
        <v>31116</v>
      </c>
      <c r="BR57" s="148">
        <f t="shared" si="15"/>
        <v>2313618</v>
      </c>
      <c r="BS57" s="36"/>
    </row>
    <row r="58" spans="1:71" ht="12.75" customHeight="1" thickBot="1" x14ac:dyDescent="0.4">
      <c r="A58" s="36"/>
      <c r="B58" s="35"/>
      <c r="C58" s="27" t="s">
        <v>37</v>
      </c>
      <c r="D58" s="137"/>
      <c r="E58" s="137">
        <v>469</v>
      </c>
      <c r="F58" s="137">
        <v>18149</v>
      </c>
      <c r="G58" s="137"/>
      <c r="H58" s="137"/>
      <c r="I58" s="137"/>
      <c r="J58" s="137"/>
      <c r="K58" s="137">
        <v>127301</v>
      </c>
      <c r="L58" s="137">
        <v>247051</v>
      </c>
      <c r="M58" s="137">
        <v>897650</v>
      </c>
      <c r="N58" s="137">
        <v>9164</v>
      </c>
      <c r="O58" s="137">
        <v>12184</v>
      </c>
      <c r="P58" s="137">
        <v>881</v>
      </c>
      <c r="Q58" s="137">
        <v>3726</v>
      </c>
      <c r="R58" s="137">
        <v>49305</v>
      </c>
      <c r="S58" s="137">
        <v>9515</v>
      </c>
      <c r="T58" s="137">
        <v>877648</v>
      </c>
      <c r="U58" s="137"/>
      <c r="V58" s="137">
        <v>3368</v>
      </c>
      <c r="W58" s="137">
        <v>415</v>
      </c>
      <c r="X58" s="137">
        <v>14728</v>
      </c>
      <c r="Y58" s="137"/>
      <c r="Z58" s="137"/>
      <c r="AA58" s="137">
        <v>7214</v>
      </c>
      <c r="AB58" s="137"/>
      <c r="AC58" s="137"/>
      <c r="AD58" s="139"/>
      <c r="AE58" s="137"/>
      <c r="AF58" s="137"/>
      <c r="AG58" s="137"/>
      <c r="AH58" s="137">
        <v>466</v>
      </c>
      <c r="AI58" s="137"/>
      <c r="AJ58" s="137"/>
      <c r="AK58" s="137">
        <v>16</v>
      </c>
      <c r="AL58" s="137"/>
      <c r="AM58" s="137"/>
      <c r="AN58" s="137"/>
      <c r="AO58" s="137"/>
      <c r="AP58" s="137">
        <v>27</v>
      </c>
      <c r="AQ58" s="137">
        <v>56</v>
      </c>
      <c r="AR58" s="137"/>
      <c r="AS58" s="137">
        <v>13</v>
      </c>
      <c r="AT58" s="137"/>
      <c r="AU58" s="137"/>
      <c r="AV58" s="137"/>
      <c r="AW58" s="137"/>
      <c r="AX58" s="137"/>
      <c r="AY58" s="137"/>
      <c r="AZ58" s="137"/>
      <c r="BA58" s="137"/>
      <c r="BB58" s="137"/>
      <c r="BC58" s="137"/>
      <c r="BD58" s="137"/>
      <c r="BE58" s="137">
        <v>29984</v>
      </c>
      <c r="BF58" s="137"/>
      <c r="BG58" s="141">
        <v>242</v>
      </c>
      <c r="BH58" s="138">
        <f t="shared" si="20"/>
        <v>2309572</v>
      </c>
      <c r="BI58" s="6"/>
      <c r="BJ58" s="35"/>
      <c r="BK58" s="27" t="s">
        <v>37</v>
      </c>
      <c r="BL58" s="149">
        <f t="shared" si="21"/>
        <v>897650</v>
      </c>
      <c r="BM58" s="150">
        <f t="shared" si="12"/>
        <v>1128067</v>
      </c>
      <c r="BN58" s="150">
        <f t="shared" si="13"/>
        <v>193335</v>
      </c>
      <c r="BO58" s="150">
        <f t="shared" ref="BO58:BO89" si="22">+F58+U58+O58</f>
        <v>30333</v>
      </c>
      <c r="BP58" s="150">
        <f t="shared" si="18"/>
        <v>29984</v>
      </c>
      <c r="BQ58" s="150">
        <f t="shared" si="19"/>
        <v>30203</v>
      </c>
      <c r="BR58" s="151">
        <f t="shared" si="15"/>
        <v>2309572</v>
      </c>
      <c r="BS58" s="36"/>
    </row>
    <row r="59" spans="1:71" ht="12.75" customHeight="1" x14ac:dyDescent="0.25">
      <c r="A59" s="36"/>
      <c r="B59" s="21">
        <v>2014</v>
      </c>
      <c r="C59" s="21" t="s">
        <v>38</v>
      </c>
      <c r="D59" s="134"/>
      <c r="E59" s="134">
        <v>469</v>
      </c>
      <c r="F59" s="134">
        <v>22730</v>
      </c>
      <c r="G59" s="134"/>
      <c r="H59" s="134"/>
      <c r="I59" s="134"/>
      <c r="J59" s="134"/>
      <c r="K59" s="134">
        <v>128253</v>
      </c>
      <c r="L59" s="134">
        <v>249917</v>
      </c>
      <c r="M59" s="134">
        <v>895925</v>
      </c>
      <c r="N59" s="134">
        <v>8769</v>
      </c>
      <c r="O59" s="134">
        <v>8005</v>
      </c>
      <c r="P59" s="134">
        <v>903</v>
      </c>
      <c r="Q59" s="134">
        <v>3952</v>
      </c>
      <c r="R59" s="134">
        <v>49471</v>
      </c>
      <c r="S59" s="134">
        <v>9572</v>
      </c>
      <c r="T59" s="134">
        <v>873807</v>
      </c>
      <c r="U59" s="134"/>
      <c r="V59" s="134">
        <v>3319</v>
      </c>
      <c r="W59" s="134">
        <v>466</v>
      </c>
      <c r="X59" s="134">
        <v>14296</v>
      </c>
      <c r="Y59" s="134"/>
      <c r="Z59" s="134"/>
      <c r="AA59" s="134">
        <v>7214</v>
      </c>
      <c r="AB59" s="134"/>
      <c r="AC59" s="134"/>
      <c r="AD59" s="134"/>
      <c r="AE59" s="134"/>
      <c r="AF59" s="134"/>
      <c r="AG59" s="134"/>
      <c r="AH59" s="134">
        <v>406</v>
      </c>
      <c r="AI59" s="134"/>
      <c r="AJ59" s="134"/>
      <c r="AK59" s="134">
        <v>16</v>
      </c>
      <c r="AL59" s="134"/>
      <c r="AM59" s="134"/>
      <c r="AN59" s="134"/>
      <c r="AO59" s="134"/>
      <c r="AP59" s="134">
        <v>27</v>
      </c>
      <c r="AQ59" s="134">
        <v>56</v>
      </c>
      <c r="AR59" s="134"/>
      <c r="AS59" s="134">
        <v>13</v>
      </c>
      <c r="AT59" s="134"/>
      <c r="AU59" s="134"/>
      <c r="AV59" s="134"/>
      <c r="AW59" s="134"/>
      <c r="AX59" s="134"/>
      <c r="AY59" s="134"/>
      <c r="AZ59" s="134"/>
      <c r="BA59" s="134"/>
      <c r="BB59" s="134"/>
      <c r="BC59" s="134"/>
      <c r="BD59" s="134"/>
      <c r="BE59" s="134">
        <v>30515</v>
      </c>
      <c r="BF59" s="134"/>
      <c r="BG59" s="134">
        <v>251</v>
      </c>
      <c r="BH59" s="135">
        <f t="shared" si="20"/>
        <v>2308352</v>
      </c>
      <c r="BI59" s="6"/>
      <c r="BJ59" s="21">
        <v>2014</v>
      </c>
      <c r="BK59" s="21" t="s">
        <v>38</v>
      </c>
      <c r="BL59" s="143">
        <f t="shared" si="21"/>
        <v>895925</v>
      </c>
      <c r="BM59" s="144">
        <f t="shared" si="12"/>
        <v>1127043</v>
      </c>
      <c r="BN59" s="144">
        <f t="shared" si="13"/>
        <v>194510</v>
      </c>
      <c r="BO59" s="144">
        <f t="shared" si="22"/>
        <v>30735</v>
      </c>
      <c r="BP59" s="144">
        <f t="shared" si="18"/>
        <v>30515</v>
      </c>
      <c r="BQ59" s="144">
        <f t="shared" si="19"/>
        <v>29624</v>
      </c>
      <c r="BR59" s="145">
        <f t="shared" si="15"/>
        <v>2308352</v>
      </c>
      <c r="BS59" s="36"/>
    </row>
    <row r="60" spans="1:71"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c r="BC60" s="111"/>
      <c r="BD60" s="111"/>
      <c r="BE60" s="111">
        <v>31283</v>
      </c>
      <c r="BF60" s="111"/>
      <c r="BG60" s="111">
        <v>254</v>
      </c>
      <c r="BH60" s="136">
        <f t="shared" si="20"/>
        <v>2287815</v>
      </c>
      <c r="BI60" s="6"/>
      <c r="BJ60" s="34"/>
      <c r="BK60" s="22" t="s">
        <v>39</v>
      </c>
      <c r="BL60" s="146">
        <f t="shared" si="21"/>
        <v>867914</v>
      </c>
      <c r="BM60" s="147">
        <f t="shared" si="12"/>
        <v>1130799</v>
      </c>
      <c r="BN60" s="147">
        <f t="shared" si="13"/>
        <v>196079</v>
      </c>
      <c r="BO60" s="147">
        <f t="shared" si="22"/>
        <v>30768</v>
      </c>
      <c r="BP60" s="147">
        <f t="shared" si="18"/>
        <v>31283</v>
      </c>
      <c r="BQ60" s="147">
        <f t="shared" si="19"/>
        <v>30972</v>
      </c>
      <c r="BR60" s="148">
        <f t="shared" si="15"/>
        <v>2287815</v>
      </c>
      <c r="BS60" s="36"/>
    </row>
    <row r="61" spans="1:71"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40"/>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c r="BC61" s="111"/>
      <c r="BD61" s="111"/>
      <c r="BE61" s="111">
        <v>32636</v>
      </c>
      <c r="BF61" s="111"/>
      <c r="BG61" s="142">
        <v>259</v>
      </c>
      <c r="BH61" s="136">
        <f t="shared" si="20"/>
        <v>2352875</v>
      </c>
      <c r="BI61" s="6"/>
      <c r="BJ61" s="34"/>
      <c r="BK61" s="22" t="s">
        <v>40</v>
      </c>
      <c r="BL61" s="146">
        <f t="shared" si="21"/>
        <v>906069</v>
      </c>
      <c r="BM61" s="147">
        <f t="shared" si="12"/>
        <v>1152730</v>
      </c>
      <c r="BN61" s="147">
        <f t="shared" si="13"/>
        <v>199220</v>
      </c>
      <c r="BO61" s="147">
        <f t="shared" si="22"/>
        <v>31597</v>
      </c>
      <c r="BP61" s="147">
        <f t="shared" si="18"/>
        <v>32636</v>
      </c>
      <c r="BQ61" s="147">
        <f t="shared" si="19"/>
        <v>30623</v>
      </c>
      <c r="BR61" s="148">
        <f t="shared" si="15"/>
        <v>2352875</v>
      </c>
      <c r="BS61" s="36"/>
    </row>
    <row r="62" spans="1:71"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c r="BC62" s="111"/>
      <c r="BD62" s="111"/>
      <c r="BE62" s="111">
        <v>34092</v>
      </c>
      <c r="BF62" s="111"/>
      <c r="BG62" s="111">
        <v>262</v>
      </c>
      <c r="BH62" s="136">
        <f t="shared" ref="BH62:BH90" si="23">SUM(D62:BG62)</f>
        <v>2375672</v>
      </c>
      <c r="BI62" s="6"/>
      <c r="BJ62" s="22"/>
      <c r="BK62" s="22" t="s">
        <v>41</v>
      </c>
      <c r="BL62" s="146">
        <f>+M62+AE62+AI62</f>
        <v>914134</v>
      </c>
      <c r="BM62" s="147">
        <f t="shared" si="12"/>
        <v>1164341</v>
      </c>
      <c r="BN62" s="147">
        <f t="shared" si="13"/>
        <v>201625</v>
      </c>
      <c r="BO62" s="147">
        <f t="shared" si="22"/>
        <v>30562</v>
      </c>
      <c r="BP62" s="147">
        <f t="shared" si="18"/>
        <v>34092</v>
      </c>
      <c r="BQ62" s="147">
        <f t="shared" si="19"/>
        <v>30918</v>
      </c>
      <c r="BR62" s="148">
        <f t="shared" si="15"/>
        <v>2375672</v>
      </c>
      <c r="BS62" s="36"/>
    </row>
    <row r="63" spans="1:71"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c r="BC63" s="111"/>
      <c r="BD63" s="111"/>
      <c r="BE63" s="111">
        <v>35143</v>
      </c>
      <c r="BF63" s="111"/>
      <c r="BG63" s="111">
        <v>276</v>
      </c>
      <c r="BH63" s="136">
        <f t="shared" si="23"/>
        <v>2391033</v>
      </c>
      <c r="BI63" s="6"/>
      <c r="BJ63" s="34"/>
      <c r="BK63" s="22" t="s">
        <v>42</v>
      </c>
      <c r="BL63" s="146">
        <f>+M63+AE63+AI63</f>
        <v>915579</v>
      </c>
      <c r="BM63" s="147">
        <f t="shared" si="12"/>
        <v>1174211</v>
      </c>
      <c r="BN63" s="147">
        <f t="shared" si="13"/>
        <v>204197</v>
      </c>
      <c r="BO63" s="147">
        <f t="shared" si="22"/>
        <v>30729</v>
      </c>
      <c r="BP63" s="147">
        <f t="shared" si="18"/>
        <v>35143</v>
      </c>
      <c r="BQ63" s="147">
        <f t="shared" si="19"/>
        <v>31174</v>
      </c>
      <c r="BR63" s="148">
        <f t="shared" si="15"/>
        <v>2391033</v>
      </c>
      <c r="BS63" s="36"/>
    </row>
    <row r="64" spans="1:71"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40"/>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c r="BC64" s="111"/>
      <c r="BD64" s="111"/>
      <c r="BE64" s="111">
        <v>36025</v>
      </c>
      <c r="BF64" s="111"/>
      <c r="BG64" s="142">
        <v>284</v>
      </c>
      <c r="BH64" s="136">
        <f t="shared" si="23"/>
        <v>2428592</v>
      </c>
      <c r="BI64" s="6"/>
      <c r="BJ64" s="34"/>
      <c r="BK64" s="22" t="s">
        <v>43</v>
      </c>
      <c r="BL64" s="146">
        <f>+M64+AE64+AI64</f>
        <v>932696</v>
      </c>
      <c r="BM64" s="147">
        <f t="shared" si="12"/>
        <v>1191691</v>
      </c>
      <c r="BN64" s="147">
        <f t="shared" si="13"/>
        <v>206351</v>
      </c>
      <c r="BO64" s="147">
        <f t="shared" si="22"/>
        <v>30673</v>
      </c>
      <c r="BP64" s="147">
        <f t="shared" si="18"/>
        <v>36025</v>
      </c>
      <c r="BQ64" s="147">
        <f t="shared" si="19"/>
        <v>31156</v>
      </c>
      <c r="BR64" s="148">
        <f t="shared" si="15"/>
        <v>2428592</v>
      </c>
      <c r="BS64" s="36"/>
    </row>
    <row r="65" spans="1:71"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c r="BC65" s="111"/>
      <c r="BD65" s="111"/>
      <c r="BE65" s="111">
        <v>36768</v>
      </c>
      <c r="BF65" s="111"/>
      <c r="BG65" s="111">
        <v>284</v>
      </c>
      <c r="BH65" s="136">
        <f t="shared" si="23"/>
        <v>2447933</v>
      </c>
      <c r="BI65" s="6"/>
      <c r="BJ65" s="22"/>
      <c r="BK65" s="22" t="s">
        <v>32</v>
      </c>
      <c r="BL65" s="146">
        <f t="shared" ref="BL65:BL73" si="24">+M65+AE65+AI65</f>
        <v>941718</v>
      </c>
      <c r="BM65" s="147">
        <f t="shared" si="12"/>
        <v>1198197</v>
      </c>
      <c r="BN65" s="147">
        <f t="shared" si="13"/>
        <v>209220</v>
      </c>
      <c r="BO65" s="147">
        <f t="shared" si="22"/>
        <v>30500</v>
      </c>
      <c r="BP65" s="147">
        <f t="shared" si="18"/>
        <v>36768</v>
      </c>
      <c r="BQ65" s="147">
        <f t="shared" si="19"/>
        <v>31530</v>
      </c>
      <c r="BR65" s="148">
        <f t="shared" si="15"/>
        <v>2447933</v>
      </c>
      <c r="BS65" s="36"/>
    </row>
    <row r="66" spans="1:71"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c r="BC66" s="111"/>
      <c r="BD66" s="111"/>
      <c r="BE66" s="111">
        <v>37491</v>
      </c>
      <c r="BF66" s="111"/>
      <c r="BG66" s="111">
        <v>286</v>
      </c>
      <c r="BH66" s="136">
        <f t="shared" si="23"/>
        <v>2469314</v>
      </c>
      <c r="BI66" s="6"/>
      <c r="BJ66" s="34"/>
      <c r="BK66" s="22" t="s">
        <v>33</v>
      </c>
      <c r="BL66" s="146">
        <f t="shared" si="24"/>
        <v>952959</v>
      </c>
      <c r="BM66" s="147">
        <f t="shared" si="12"/>
        <v>1204796</v>
      </c>
      <c r="BN66" s="147">
        <f t="shared" si="13"/>
        <v>212249</v>
      </c>
      <c r="BO66" s="147">
        <f t="shared" si="22"/>
        <v>30575</v>
      </c>
      <c r="BP66" s="147">
        <f t="shared" si="18"/>
        <v>37491</v>
      </c>
      <c r="BQ66" s="147">
        <f t="shared" si="19"/>
        <v>31244</v>
      </c>
      <c r="BR66" s="148">
        <f t="shared" si="15"/>
        <v>2469314</v>
      </c>
      <c r="BS66" s="36"/>
    </row>
    <row r="67" spans="1:71"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40"/>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c r="BC67" s="111"/>
      <c r="BD67" s="111"/>
      <c r="BE67" s="111">
        <v>38171</v>
      </c>
      <c r="BF67" s="111"/>
      <c r="BG67" s="142">
        <v>289</v>
      </c>
      <c r="BH67" s="136">
        <f t="shared" si="23"/>
        <v>2482996</v>
      </c>
      <c r="BI67" s="6"/>
      <c r="BJ67" s="34"/>
      <c r="BK67" s="22" t="s">
        <v>34</v>
      </c>
      <c r="BL67" s="146">
        <f t="shared" si="24"/>
        <v>960182</v>
      </c>
      <c r="BM67" s="147">
        <f t="shared" si="12"/>
        <v>1209295</v>
      </c>
      <c r="BN67" s="147">
        <f t="shared" si="13"/>
        <v>214008</v>
      </c>
      <c r="BO67" s="147">
        <f t="shared" si="22"/>
        <v>30403</v>
      </c>
      <c r="BP67" s="147">
        <f t="shared" si="18"/>
        <v>38171</v>
      </c>
      <c r="BQ67" s="147">
        <f t="shared" si="19"/>
        <v>30937</v>
      </c>
      <c r="BR67" s="148">
        <f t="shared" si="15"/>
        <v>2482996</v>
      </c>
      <c r="BS67" s="36"/>
    </row>
    <row r="68" spans="1:71"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c r="BC68" s="111"/>
      <c r="BD68" s="111"/>
      <c r="BE68" s="111">
        <v>39152</v>
      </c>
      <c r="BF68" s="111"/>
      <c r="BG68" s="111">
        <v>289</v>
      </c>
      <c r="BH68" s="136">
        <f t="shared" si="23"/>
        <v>2496297</v>
      </c>
      <c r="BI68" s="6"/>
      <c r="BJ68" s="22"/>
      <c r="BK68" s="22" t="s">
        <v>35</v>
      </c>
      <c r="BL68" s="146">
        <f t="shared" si="24"/>
        <v>971782</v>
      </c>
      <c r="BM68" s="147">
        <f t="shared" si="12"/>
        <v>1214406</v>
      </c>
      <c r="BN68" s="147">
        <f t="shared" si="13"/>
        <v>208693</v>
      </c>
      <c r="BO68" s="147">
        <f t="shared" si="22"/>
        <v>30508</v>
      </c>
      <c r="BP68" s="147">
        <f t="shared" si="18"/>
        <v>39152</v>
      </c>
      <c r="BQ68" s="147">
        <f t="shared" si="19"/>
        <v>31756</v>
      </c>
      <c r="BR68" s="148">
        <f t="shared" si="15"/>
        <v>2496297</v>
      </c>
      <c r="BS68" s="36"/>
    </row>
    <row r="69" spans="1:71"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c r="BC69" s="111"/>
      <c r="BD69" s="111"/>
      <c r="BE69" s="111">
        <v>39641</v>
      </c>
      <c r="BF69" s="111"/>
      <c r="BG69" s="111">
        <v>292</v>
      </c>
      <c r="BH69" s="136">
        <f t="shared" si="23"/>
        <v>2503762</v>
      </c>
      <c r="BI69" s="6"/>
      <c r="BJ69" s="34"/>
      <c r="BK69" s="22" t="s">
        <v>36</v>
      </c>
      <c r="BL69" s="146">
        <f t="shared" si="24"/>
        <v>973567</v>
      </c>
      <c r="BM69" s="147">
        <f t="shared" si="12"/>
        <v>1217093</v>
      </c>
      <c r="BN69" s="147">
        <f t="shared" si="13"/>
        <v>210019</v>
      </c>
      <c r="BO69" s="147">
        <f t="shared" si="22"/>
        <v>31653</v>
      </c>
      <c r="BP69" s="147">
        <f t="shared" si="18"/>
        <v>39641</v>
      </c>
      <c r="BQ69" s="147">
        <f t="shared" si="19"/>
        <v>31789</v>
      </c>
      <c r="BR69" s="148">
        <f t="shared" si="15"/>
        <v>2503762</v>
      </c>
      <c r="BS69" s="36"/>
    </row>
    <row r="70" spans="1:71" ht="12.75" customHeight="1" thickBot="1" x14ac:dyDescent="0.4">
      <c r="A70" s="36"/>
      <c r="B70" s="35"/>
      <c r="C70" s="27" t="s">
        <v>37</v>
      </c>
      <c r="D70" s="137"/>
      <c r="E70" s="137">
        <v>469</v>
      </c>
      <c r="F70" s="137">
        <v>19245</v>
      </c>
      <c r="G70" s="137"/>
      <c r="H70" s="137"/>
      <c r="I70" s="137"/>
      <c r="J70" s="137"/>
      <c r="K70" s="137">
        <v>144802</v>
      </c>
      <c r="L70" s="137">
        <v>275926</v>
      </c>
      <c r="M70" s="137">
        <v>976356</v>
      </c>
      <c r="N70" s="137">
        <v>8653</v>
      </c>
      <c r="O70" s="137">
        <v>11297</v>
      </c>
      <c r="P70" s="137">
        <v>699</v>
      </c>
      <c r="Q70" s="137">
        <v>5391</v>
      </c>
      <c r="R70" s="137">
        <v>54846</v>
      </c>
      <c r="S70" s="137">
        <v>11207</v>
      </c>
      <c r="T70" s="137">
        <v>931984</v>
      </c>
      <c r="U70" s="137"/>
      <c r="V70" s="137">
        <v>5012</v>
      </c>
      <c r="W70" s="137">
        <v>394</v>
      </c>
      <c r="X70" s="137">
        <v>14294</v>
      </c>
      <c r="Y70" s="137"/>
      <c r="Z70" s="137"/>
      <c r="AA70" s="137"/>
      <c r="AB70" s="137"/>
      <c r="AC70" s="137"/>
      <c r="AD70" s="139"/>
      <c r="AE70" s="137"/>
      <c r="AF70" s="137"/>
      <c r="AG70" s="137"/>
      <c r="AH70" s="137">
        <v>385</v>
      </c>
      <c r="AI70" s="137"/>
      <c r="AJ70" s="137"/>
      <c r="AK70" s="137">
        <v>16</v>
      </c>
      <c r="AL70" s="137"/>
      <c r="AM70" s="137"/>
      <c r="AN70" s="137"/>
      <c r="AO70" s="137"/>
      <c r="AP70" s="137">
        <v>22</v>
      </c>
      <c r="AQ70" s="137">
        <v>41</v>
      </c>
      <c r="AR70" s="137"/>
      <c r="AS70" s="137">
        <v>13</v>
      </c>
      <c r="AT70" s="137"/>
      <c r="AU70" s="137"/>
      <c r="AV70" s="137"/>
      <c r="AW70" s="137"/>
      <c r="AX70" s="137"/>
      <c r="AY70" s="137"/>
      <c r="AZ70" s="137"/>
      <c r="BA70" s="137"/>
      <c r="BB70" s="137"/>
      <c r="BC70" s="137"/>
      <c r="BD70" s="137"/>
      <c r="BE70" s="137">
        <v>40012</v>
      </c>
      <c r="BF70" s="137"/>
      <c r="BG70" s="141">
        <v>292</v>
      </c>
      <c r="BH70" s="138">
        <f t="shared" si="23"/>
        <v>2501356</v>
      </c>
      <c r="BI70" s="6"/>
      <c r="BJ70" s="35"/>
      <c r="BK70" s="27" t="s">
        <v>37</v>
      </c>
      <c r="BL70" s="149">
        <f t="shared" si="24"/>
        <v>976356</v>
      </c>
      <c r="BM70" s="150">
        <f t="shared" si="12"/>
        <v>1212922</v>
      </c>
      <c r="BN70" s="150">
        <f t="shared" si="13"/>
        <v>210855</v>
      </c>
      <c r="BO70" s="150">
        <f t="shared" si="22"/>
        <v>30542</v>
      </c>
      <c r="BP70" s="150">
        <f t="shared" si="18"/>
        <v>40012</v>
      </c>
      <c r="BQ70" s="150">
        <f t="shared" si="19"/>
        <v>30669</v>
      </c>
      <c r="BR70" s="151">
        <f t="shared" si="15"/>
        <v>2501356</v>
      </c>
      <c r="BS70" s="97"/>
    </row>
    <row r="71" spans="1:71" ht="12.75" customHeight="1" x14ac:dyDescent="0.25">
      <c r="A71" s="36"/>
      <c r="B71" s="21">
        <v>2015</v>
      </c>
      <c r="C71" s="21" t="s">
        <v>38</v>
      </c>
      <c r="D71" s="134"/>
      <c r="E71" s="134">
        <v>468</v>
      </c>
      <c r="F71" s="134">
        <v>19357</v>
      </c>
      <c r="G71" s="134"/>
      <c r="H71" s="134"/>
      <c r="I71" s="134"/>
      <c r="J71" s="134"/>
      <c r="K71" s="134">
        <v>145928</v>
      </c>
      <c r="L71" s="134">
        <v>278013</v>
      </c>
      <c r="M71" s="134">
        <v>976115</v>
      </c>
      <c r="N71" s="134">
        <v>8612</v>
      </c>
      <c r="O71" s="134">
        <v>11235</v>
      </c>
      <c r="P71" s="134">
        <v>678</v>
      </c>
      <c r="Q71" s="134">
        <v>5437</v>
      </c>
      <c r="R71" s="134">
        <v>54990</v>
      </c>
      <c r="S71" s="134">
        <v>11368</v>
      </c>
      <c r="T71" s="134">
        <v>935544</v>
      </c>
      <c r="U71" s="134"/>
      <c r="V71" s="134">
        <v>5115</v>
      </c>
      <c r="W71" s="134">
        <v>384</v>
      </c>
      <c r="X71" s="134">
        <v>15021</v>
      </c>
      <c r="Y71" s="134"/>
      <c r="Z71" s="134"/>
      <c r="AA71" s="134"/>
      <c r="AB71" s="134"/>
      <c r="AC71" s="134"/>
      <c r="AD71" s="134"/>
      <c r="AE71" s="134"/>
      <c r="AF71" s="134"/>
      <c r="AG71" s="134"/>
      <c r="AH71" s="134">
        <v>357</v>
      </c>
      <c r="AI71" s="134"/>
      <c r="AJ71" s="134"/>
      <c r="AK71" s="134">
        <v>16</v>
      </c>
      <c r="AL71" s="134"/>
      <c r="AM71" s="134"/>
      <c r="AN71" s="134">
        <v>78</v>
      </c>
      <c r="AO71" s="134"/>
      <c r="AP71" s="134">
        <v>22</v>
      </c>
      <c r="AQ71" s="134">
        <v>41</v>
      </c>
      <c r="AR71" s="134"/>
      <c r="AS71" s="134">
        <v>13</v>
      </c>
      <c r="AT71" s="134"/>
      <c r="AU71" s="134"/>
      <c r="AV71" s="134"/>
      <c r="AW71" s="134"/>
      <c r="AX71" s="134"/>
      <c r="AY71" s="134"/>
      <c r="AZ71" s="134"/>
      <c r="BA71" s="134"/>
      <c r="BB71" s="134"/>
      <c r="BC71" s="134"/>
      <c r="BD71" s="134"/>
      <c r="BE71" s="134">
        <v>40664</v>
      </c>
      <c r="BF71" s="134"/>
      <c r="BG71" s="134">
        <v>295</v>
      </c>
      <c r="BH71" s="135">
        <f t="shared" si="23"/>
        <v>2509751</v>
      </c>
      <c r="BI71" s="6"/>
      <c r="BJ71" s="21">
        <v>2015</v>
      </c>
      <c r="BK71" s="21" t="s">
        <v>38</v>
      </c>
      <c r="BL71" s="143">
        <f t="shared" si="24"/>
        <v>976115</v>
      </c>
      <c r="BM71" s="144">
        <f t="shared" si="12"/>
        <v>1218672</v>
      </c>
      <c r="BN71" s="144">
        <f t="shared" si="13"/>
        <v>212286</v>
      </c>
      <c r="BO71" s="144">
        <f t="shared" si="22"/>
        <v>30592</v>
      </c>
      <c r="BP71" s="144">
        <f t="shared" si="18"/>
        <v>40664</v>
      </c>
      <c r="BQ71" s="144">
        <f t="shared" ref="BQ71:BQ102" si="25">+E71+G71+H71+I71+N71+P71+W71+X71+Y71+Z71+AC71+AD71+AF71+AG71+AH71+AJ71+AK71+AL71+AM71+AO71+AP71+AQ71+AR71+AS71+AW71+BG71+Q71+AN71</f>
        <v>31422</v>
      </c>
      <c r="BR71" s="145">
        <f t="shared" si="15"/>
        <v>2509751</v>
      </c>
      <c r="BS71" s="36"/>
    </row>
    <row r="72" spans="1:71"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c r="BC72" s="111"/>
      <c r="BD72" s="111"/>
      <c r="BE72" s="111">
        <v>41475</v>
      </c>
      <c r="BF72" s="111"/>
      <c r="BG72" s="111">
        <v>296</v>
      </c>
      <c r="BH72" s="136">
        <f t="shared" si="23"/>
        <v>2509990</v>
      </c>
      <c r="BI72" s="6"/>
      <c r="BJ72" s="34"/>
      <c r="BK72" s="22" t="s">
        <v>39</v>
      </c>
      <c r="BL72" s="146">
        <f t="shared" si="24"/>
        <v>967729</v>
      </c>
      <c r="BM72" s="147">
        <f t="shared" ref="BM72:BM103" si="26">+D72+J72+L72+V72+AB72+AT72+T72</f>
        <v>1223950</v>
      </c>
      <c r="BN72" s="147">
        <f t="shared" ref="BN72:BN103" si="27">+K72+R72+S72+AA72</f>
        <v>213728</v>
      </c>
      <c r="BO72" s="147">
        <f t="shared" si="22"/>
        <v>31359</v>
      </c>
      <c r="BP72" s="147">
        <f t="shared" si="18"/>
        <v>41475</v>
      </c>
      <c r="BQ72" s="147">
        <f t="shared" si="25"/>
        <v>31749</v>
      </c>
      <c r="BR72" s="148">
        <f t="shared" ref="BR72:BR103" si="28">SUM(BL72:BQ72)</f>
        <v>2509990</v>
      </c>
      <c r="BS72" s="36"/>
    </row>
    <row r="73" spans="1:71"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40"/>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c r="BC73" s="111"/>
      <c r="BD73" s="111"/>
      <c r="BE73" s="111">
        <v>42578</v>
      </c>
      <c r="BF73" s="111"/>
      <c r="BG73" s="142">
        <v>296</v>
      </c>
      <c r="BH73" s="136">
        <f t="shared" si="23"/>
        <v>2556914</v>
      </c>
      <c r="BI73" s="6"/>
      <c r="BJ73" s="34"/>
      <c r="BK73" s="22" t="s">
        <v>40</v>
      </c>
      <c r="BL73" s="146">
        <f t="shared" si="24"/>
        <v>989920</v>
      </c>
      <c r="BM73" s="147">
        <f t="shared" si="26"/>
        <v>1245554</v>
      </c>
      <c r="BN73" s="147">
        <f t="shared" si="27"/>
        <v>215769</v>
      </c>
      <c r="BO73" s="147">
        <f t="shared" si="22"/>
        <v>31427</v>
      </c>
      <c r="BP73" s="147">
        <f t="shared" si="18"/>
        <v>42578</v>
      </c>
      <c r="BQ73" s="147">
        <f t="shared" si="25"/>
        <v>31666</v>
      </c>
      <c r="BR73" s="148">
        <f t="shared" si="28"/>
        <v>2556914</v>
      </c>
      <c r="BS73" s="36"/>
    </row>
    <row r="74" spans="1:71"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c r="BC74" s="111"/>
      <c r="BD74" s="111"/>
      <c r="BE74" s="111">
        <v>45381</v>
      </c>
      <c r="BF74" s="111"/>
      <c r="BG74" s="111">
        <v>293</v>
      </c>
      <c r="BH74" s="136">
        <f t="shared" si="23"/>
        <v>2589176</v>
      </c>
      <c r="BI74" s="6"/>
      <c r="BJ74" s="22"/>
      <c r="BK74" s="22" t="s">
        <v>41</v>
      </c>
      <c r="BL74" s="146">
        <f t="shared" ref="BL74:BL85" si="29">+M74+AE74+AI74</f>
        <v>998805</v>
      </c>
      <c r="BM74" s="147">
        <f t="shared" si="26"/>
        <v>1261199</v>
      </c>
      <c r="BN74" s="147">
        <f t="shared" si="27"/>
        <v>219370</v>
      </c>
      <c r="BO74" s="147">
        <f t="shared" si="22"/>
        <v>31460</v>
      </c>
      <c r="BP74" s="147">
        <f t="shared" si="18"/>
        <v>45381</v>
      </c>
      <c r="BQ74" s="147">
        <f t="shared" si="25"/>
        <v>32961</v>
      </c>
      <c r="BR74" s="148">
        <f t="shared" si="28"/>
        <v>2589176</v>
      </c>
      <c r="BS74" s="36"/>
    </row>
    <row r="75" spans="1:71"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c r="BC75" s="111"/>
      <c r="BD75" s="111"/>
      <c r="BE75" s="111">
        <v>46796</v>
      </c>
      <c r="BF75" s="111"/>
      <c r="BG75" s="111">
        <v>289</v>
      </c>
      <c r="BH75" s="136">
        <f t="shared" si="23"/>
        <v>2612968</v>
      </c>
      <c r="BI75" s="6"/>
      <c r="BJ75" s="34"/>
      <c r="BK75" s="22" t="s">
        <v>42</v>
      </c>
      <c r="BL75" s="146">
        <f t="shared" si="29"/>
        <v>1007788</v>
      </c>
      <c r="BM75" s="147">
        <f t="shared" si="26"/>
        <v>1272332</v>
      </c>
      <c r="BN75" s="147">
        <f t="shared" si="27"/>
        <v>221387</v>
      </c>
      <c r="BO75" s="147">
        <f t="shared" si="22"/>
        <v>31568</v>
      </c>
      <c r="BP75" s="147">
        <f t="shared" si="18"/>
        <v>46796</v>
      </c>
      <c r="BQ75" s="147">
        <f t="shared" si="25"/>
        <v>33097</v>
      </c>
      <c r="BR75" s="148">
        <f t="shared" si="28"/>
        <v>2612968</v>
      </c>
      <c r="BS75" s="36"/>
    </row>
    <row r="76" spans="1:71"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40"/>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c r="BC76" s="111"/>
      <c r="BD76" s="111"/>
      <c r="BE76" s="111">
        <v>48888</v>
      </c>
      <c r="BF76" s="111"/>
      <c r="BG76" s="142">
        <v>292</v>
      </c>
      <c r="BH76" s="136">
        <f t="shared" si="23"/>
        <v>2614855</v>
      </c>
      <c r="BI76" s="6"/>
      <c r="BJ76" s="34"/>
      <c r="BK76" s="22" t="s">
        <v>43</v>
      </c>
      <c r="BL76" s="146">
        <f t="shared" si="29"/>
        <v>992907</v>
      </c>
      <c r="BM76" s="147">
        <f t="shared" si="26"/>
        <v>1284621</v>
      </c>
      <c r="BN76" s="147">
        <f t="shared" si="27"/>
        <v>223240</v>
      </c>
      <c r="BO76" s="147">
        <f t="shared" si="22"/>
        <v>31549</v>
      </c>
      <c r="BP76" s="147">
        <f t="shared" si="18"/>
        <v>48888</v>
      </c>
      <c r="BQ76" s="147">
        <f t="shared" si="25"/>
        <v>33650</v>
      </c>
      <c r="BR76" s="148">
        <f t="shared" si="28"/>
        <v>2614855</v>
      </c>
      <c r="BS76" s="36"/>
    </row>
    <row r="77" spans="1:71"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c r="BC77" s="111"/>
      <c r="BD77" s="111"/>
      <c r="BE77" s="111">
        <v>50164</v>
      </c>
      <c r="BF77" s="111"/>
      <c r="BG77" s="111">
        <v>296</v>
      </c>
      <c r="BH77" s="136">
        <f t="shared" si="23"/>
        <v>2657179</v>
      </c>
      <c r="BI77" s="6"/>
      <c r="BJ77" s="22"/>
      <c r="BK77" s="22" t="s">
        <v>32</v>
      </c>
      <c r="BL77" s="146">
        <f t="shared" si="29"/>
        <v>1018246</v>
      </c>
      <c r="BM77" s="147">
        <f t="shared" si="26"/>
        <v>1294917</v>
      </c>
      <c r="BN77" s="147">
        <f t="shared" si="27"/>
        <v>228290</v>
      </c>
      <c r="BO77" s="147">
        <f t="shared" si="22"/>
        <v>31757</v>
      </c>
      <c r="BP77" s="147">
        <f t="shared" ref="BP77:BP108" si="30">+BE77</f>
        <v>50164</v>
      </c>
      <c r="BQ77" s="147">
        <f t="shared" si="25"/>
        <v>33805</v>
      </c>
      <c r="BR77" s="148">
        <f t="shared" si="28"/>
        <v>2657179</v>
      </c>
      <c r="BS77" s="36"/>
    </row>
    <row r="78" spans="1:71"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c r="BC78" s="111"/>
      <c r="BD78" s="111"/>
      <c r="BE78" s="111">
        <v>52056</v>
      </c>
      <c r="BF78" s="111"/>
      <c r="BG78" s="111">
        <v>298</v>
      </c>
      <c r="BH78" s="136">
        <f t="shared" si="23"/>
        <v>2679495</v>
      </c>
      <c r="BI78" s="6"/>
      <c r="BJ78" s="34"/>
      <c r="BK78" s="22" t="s">
        <v>33</v>
      </c>
      <c r="BL78" s="146">
        <f t="shared" si="29"/>
        <v>1026058</v>
      </c>
      <c r="BM78" s="147">
        <f t="shared" si="26"/>
        <v>1305527</v>
      </c>
      <c r="BN78" s="147">
        <f t="shared" si="27"/>
        <v>231305</v>
      </c>
      <c r="BO78" s="147">
        <f t="shared" si="22"/>
        <v>30877</v>
      </c>
      <c r="BP78" s="147">
        <f t="shared" si="30"/>
        <v>52056</v>
      </c>
      <c r="BQ78" s="147">
        <f t="shared" si="25"/>
        <v>33672</v>
      </c>
      <c r="BR78" s="148">
        <f t="shared" si="28"/>
        <v>2679495</v>
      </c>
      <c r="BS78" s="36"/>
    </row>
    <row r="79" spans="1:71"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40"/>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c r="BC79" s="111"/>
      <c r="BD79" s="111"/>
      <c r="BE79" s="111">
        <v>52056</v>
      </c>
      <c r="BF79" s="111"/>
      <c r="BG79" s="142">
        <v>297</v>
      </c>
      <c r="BH79" s="136">
        <f t="shared" si="23"/>
        <v>2698253</v>
      </c>
      <c r="BI79" s="6"/>
      <c r="BJ79" s="34"/>
      <c r="BK79" s="22" t="s">
        <v>34</v>
      </c>
      <c r="BL79" s="146">
        <f t="shared" si="29"/>
        <v>1029954</v>
      </c>
      <c r="BM79" s="147">
        <f t="shared" si="26"/>
        <v>1311723</v>
      </c>
      <c r="BN79" s="147">
        <f t="shared" si="27"/>
        <v>234404</v>
      </c>
      <c r="BO79" s="147">
        <f t="shared" si="22"/>
        <v>36806</v>
      </c>
      <c r="BP79" s="147">
        <f t="shared" si="30"/>
        <v>52056</v>
      </c>
      <c r="BQ79" s="147">
        <f t="shared" si="25"/>
        <v>33310</v>
      </c>
      <c r="BR79" s="148">
        <f t="shared" si="28"/>
        <v>2698253</v>
      </c>
      <c r="BS79" s="36"/>
    </row>
    <row r="80" spans="1:71"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c r="BC80" s="111"/>
      <c r="BD80" s="111"/>
      <c r="BE80" s="111">
        <v>55217</v>
      </c>
      <c r="BF80" s="111"/>
      <c r="BG80" s="111">
        <v>298</v>
      </c>
      <c r="BH80" s="136">
        <f t="shared" si="23"/>
        <v>2717125</v>
      </c>
      <c r="BI80" s="6"/>
      <c r="BJ80" s="22"/>
      <c r="BK80" s="22" t="s">
        <v>35</v>
      </c>
      <c r="BL80" s="146">
        <f t="shared" si="29"/>
        <v>1035596</v>
      </c>
      <c r="BM80" s="147">
        <f t="shared" si="26"/>
        <v>1320545</v>
      </c>
      <c r="BN80" s="147">
        <f t="shared" si="27"/>
        <v>235877</v>
      </c>
      <c r="BO80" s="147">
        <f t="shared" si="22"/>
        <v>37099</v>
      </c>
      <c r="BP80" s="147">
        <f t="shared" si="30"/>
        <v>55217</v>
      </c>
      <c r="BQ80" s="147">
        <f t="shared" si="25"/>
        <v>32791</v>
      </c>
      <c r="BR80" s="148">
        <f t="shared" si="28"/>
        <v>2717125</v>
      </c>
      <c r="BS80" s="36"/>
    </row>
    <row r="81" spans="1:71"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c r="BC81" s="111"/>
      <c r="BD81" s="111"/>
      <c r="BE81" s="111">
        <v>56467</v>
      </c>
      <c r="BF81" s="111"/>
      <c r="BG81" s="111">
        <v>302</v>
      </c>
      <c r="BH81" s="136">
        <f t="shared" si="23"/>
        <v>2727811</v>
      </c>
      <c r="BI81" s="6"/>
      <c r="BJ81" s="34"/>
      <c r="BK81" s="22" t="s">
        <v>36</v>
      </c>
      <c r="BL81" s="146">
        <f t="shared" si="29"/>
        <v>1037549</v>
      </c>
      <c r="BM81" s="147">
        <f t="shared" si="26"/>
        <v>1326102</v>
      </c>
      <c r="BN81" s="147">
        <f t="shared" si="27"/>
        <v>237422</v>
      </c>
      <c r="BO81" s="147">
        <f t="shared" si="22"/>
        <v>36860</v>
      </c>
      <c r="BP81" s="147">
        <f t="shared" si="30"/>
        <v>56467</v>
      </c>
      <c r="BQ81" s="147">
        <f t="shared" si="25"/>
        <v>33411</v>
      </c>
      <c r="BR81" s="148">
        <f t="shared" si="28"/>
        <v>2727811</v>
      </c>
      <c r="BS81" s="36"/>
    </row>
    <row r="82" spans="1:71" ht="12.75" customHeight="1" thickBot="1" x14ac:dyDescent="0.4">
      <c r="A82" s="36"/>
      <c r="B82" s="35"/>
      <c r="C82" s="27" t="s">
        <v>37</v>
      </c>
      <c r="D82" s="137"/>
      <c r="E82" s="137">
        <v>461</v>
      </c>
      <c r="F82" s="137">
        <v>20881</v>
      </c>
      <c r="G82" s="137"/>
      <c r="H82" s="137"/>
      <c r="I82" s="137"/>
      <c r="J82" s="137"/>
      <c r="K82" s="137">
        <v>163703</v>
      </c>
      <c r="L82" s="137">
        <v>321014</v>
      </c>
      <c r="M82" s="137">
        <v>1033747</v>
      </c>
      <c r="N82" s="137">
        <v>8777</v>
      </c>
      <c r="O82" s="137">
        <v>15178</v>
      </c>
      <c r="P82" s="137">
        <v>695</v>
      </c>
      <c r="Q82" s="137">
        <v>6326</v>
      </c>
      <c r="R82" s="137">
        <v>61578</v>
      </c>
      <c r="S82" s="137">
        <v>13829</v>
      </c>
      <c r="T82" s="137">
        <v>1003099</v>
      </c>
      <c r="U82" s="137"/>
      <c r="V82" s="137">
        <v>5170</v>
      </c>
      <c r="W82" s="137">
        <v>276</v>
      </c>
      <c r="X82" s="137">
        <v>15787</v>
      </c>
      <c r="Y82" s="137"/>
      <c r="Z82" s="137"/>
      <c r="AA82" s="137"/>
      <c r="AB82" s="137"/>
      <c r="AC82" s="137"/>
      <c r="AD82" s="139"/>
      <c r="AE82" s="137"/>
      <c r="AF82" s="137"/>
      <c r="AG82" s="137"/>
      <c r="AH82" s="137">
        <v>324</v>
      </c>
      <c r="AI82" s="137"/>
      <c r="AJ82" s="137"/>
      <c r="AK82" s="137">
        <v>16</v>
      </c>
      <c r="AL82" s="137"/>
      <c r="AM82" s="137"/>
      <c r="AN82" s="137">
        <v>20</v>
      </c>
      <c r="AO82" s="137"/>
      <c r="AP82" s="137">
        <v>21</v>
      </c>
      <c r="AQ82" s="137">
        <v>33</v>
      </c>
      <c r="AR82" s="137"/>
      <c r="AS82" s="137">
        <v>13</v>
      </c>
      <c r="AT82" s="137"/>
      <c r="AU82" s="137"/>
      <c r="AV82" s="137"/>
      <c r="AW82" s="137"/>
      <c r="AX82" s="137"/>
      <c r="AY82" s="137"/>
      <c r="AZ82" s="137"/>
      <c r="BA82" s="137"/>
      <c r="BB82" s="137"/>
      <c r="BC82" s="137"/>
      <c r="BD82" s="137"/>
      <c r="BE82" s="137">
        <v>58002</v>
      </c>
      <c r="BF82" s="137"/>
      <c r="BG82" s="141">
        <v>301</v>
      </c>
      <c r="BH82" s="138">
        <f t="shared" si="23"/>
        <v>2729251</v>
      </c>
      <c r="BI82" s="6"/>
      <c r="BJ82" s="35"/>
      <c r="BK82" s="27" t="s">
        <v>37</v>
      </c>
      <c r="BL82" s="149">
        <f t="shared" si="29"/>
        <v>1033747</v>
      </c>
      <c r="BM82" s="150">
        <f t="shared" si="26"/>
        <v>1329283</v>
      </c>
      <c r="BN82" s="150">
        <f t="shared" si="27"/>
        <v>239110</v>
      </c>
      <c r="BO82" s="150">
        <f t="shared" si="22"/>
        <v>36059</v>
      </c>
      <c r="BP82" s="150">
        <f t="shared" si="30"/>
        <v>58002</v>
      </c>
      <c r="BQ82" s="150">
        <f t="shared" si="25"/>
        <v>33050</v>
      </c>
      <c r="BR82" s="151">
        <f t="shared" si="28"/>
        <v>2729251</v>
      </c>
      <c r="BS82" s="36"/>
    </row>
    <row r="83" spans="1:71" ht="12.75" customHeight="1" x14ac:dyDescent="0.25">
      <c r="A83" s="36"/>
      <c r="B83" s="21">
        <v>2016</v>
      </c>
      <c r="C83" s="21" t="s">
        <v>38</v>
      </c>
      <c r="D83" s="134"/>
      <c r="E83" s="134">
        <v>461</v>
      </c>
      <c r="F83" s="134">
        <v>21038</v>
      </c>
      <c r="G83" s="134"/>
      <c r="H83" s="134"/>
      <c r="I83" s="134"/>
      <c r="J83" s="134"/>
      <c r="K83" s="134">
        <v>164546</v>
      </c>
      <c r="L83" s="134">
        <v>322084</v>
      </c>
      <c r="M83" s="134">
        <v>1032935</v>
      </c>
      <c r="N83" s="134">
        <v>8692</v>
      </c>
      <c r="O83" s="134">
        <v>15011</v>
      </c>
      <c r="P83" s="134">
        <v>692</v>
      </c>
      <c r="Q83" s="134">
        <v>6130</v>
      </c>
      <c r="R83" s="134">
        <v>61489</v>
      </c>
      <c r="S83" s="134">
        <v>13897</v>
      </c>
      <c r="T83" s="134">
        <v>1006115</v>
      </c>
      <c r="U83" s="134"/>
      <c r="V83" s="134">
        <v>5171</v>
      </c>
      <c r="W83" s="134">
        <v>274</v>
      </c>
      <c r="X83" s="134">
        <v>15328</v>
      </c>
      <c r="Y83" s="134"/>
      <c r="Z83" s="134"/>
      <c r="AA83" s="134"/>
      <c r="AB83" s="134"/>
      <c r="AC83" s="134"/>
      <c r="AD83" s="134"/>
      <c r="AE83" s="134"/>
      <c r="AF83" s="134"/>
      <c r="AG83" s="134"/>
      <c r="AH83" s="134">
        <v>283</v>
      </c>
      <c r="AI83" s="134"/>
      <c r="AJ83" s="134"/>
      <c r="AK83" s="134">
        <v>16</v>
      </c>
      <c r="AL83" s="134"/>
      <c r="AM83" s="134"/>
      <c r="AN83" s="134">
        <v>20</v>
      </c>
      <c r="AO83" s="134"/>
      <c r="AP83" s="134">
        <v>21</v>
      </c>
      <c r="AQ83" s="134">
        <v>33</v>
      </c>
      <c r="AR83" s="134"/>
      <c r="AS83" s="134">
        <v>13</v>
      </c>
      <c r="AT83" s="134"/>
      <c r="AU83" s="134"/>
      <c r="AV83" s="134"/>
      <c r="AW83" s="134"/>
      <c r="AX83" s="134"/>
      <c r="AY83" s="134"/>
      <c r="AZ83" s="134"/>
      <c r="BA83" s="134"/>
      <c r="BB83" s="134"/>
      <c r="BC83" s="134"/>
      <c r="BD83" s="134"/>
      <c r="BE83" s="134">
        <v>59040</v>
      </c>
      <c r="BF83" s="134"/>
      <c r="BG83" s="134">
        <v>308</v>
      </c>
      <c r="BH83" s="135">
        <f t="shared" si="23"/>
        <v>2733597</v>
      </c>
      <c r="BI83" s="6"/>
      <c r="BJ83" s="21">
        <v>2016</v>
      </c>
      <c r="BK83" s="21" t="s">
        <v>38</v>
      </c>
      <c r="BL83" s="143">
        <f t="shared" si="29"/>
        <v>1032935</v>
      </c>
      <c r="BM83" s="144">
        <f t="shared" si="26"/>
        <v>1333370</v>
      </c>
      <c r="BN83" s="144">
        <f t="shared" si="27"/>
        <v>239932</v>
      </c>
      <c r="BO83" s="144">
        <f t="shared" si="22"/>
        <v>36049</v>
      </c>
      <c r="BP83" s="144">
        <f t="shared" si="30"/>
        <v>59040</v>
      </c>
      <c r="BQ83" s="144">
        <f t="shared" si="25"/>
        <v>32271</v>
      </c>
      <c r="BR83" s="145">
        <f t="shared" si="28"/>
        <v>2733597</v>
      </c>
      <c r="BS83" s="36"/>
    </row>
    <row r="84" spans="1:71"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c r="BC84" s="111"/>
      <c r="BD84" s="111"/>
      <c r="BE84" s="111">
        <v>60650</v>
      </c>
      <c r="BF84" s="111"/>
      <c r="BG84" s="111">
        <v>313</v>
      </c>
      <c r="BH84" s="136">
        <f t="shared" si="23"/>
        <v>2736564</v>
      </c>
      <c r="BI84" s="6"/>
      <c r="BJ84" s="34"/>
      <c r="BK84" s="22" t="s">
        <v>39</v>
      </c>
      <c r="BL84" s="146">
        <f t="shared" si="29"/>
        <v>1027078</v>
      </c>
      <c r="BM84" s="147">
        <f t="shared" si="26"/>
        <v>1339455</v>
      </c>
      <c r="BN84" s="147">
        <f t="shared" si="27"/>
        <v>241588</v>
      </c>
      <c r="BO84" s="147">
        <f t="shared" si="22"/>
        <v>36051</v>
      </c>
      <c r="BP84" s="147">
        <f t="shared" si="30"/>
        <v>60650</v>
      </c>
      <c r="BQ84" s="147">
        <f t="shared" si="25"/>
        <v>31742</v>
      </c>
      <c r="BR84" s="148">
        <f t="shared" si="28"/>
        <v>2736564</v>
      </c>
      <c r="BS84" s="36"/>
    </row>
    <row r="85" spans="1:71"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40"/>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c r="BC85" s="111"/>
      <c r="BD85" s="111"/>
      <c r="BE85" s="111">
        <v>62988</v>
      </c>
      <c r="BF85" s="111"/>
      <c r="BG85" s="142">
        <v>324</v>
      </c>
      <c r="BH85" s="136">
        <f t="shared" si="23"/>
        <v>2742987</v>
      </c>
      <c r="BI85" s="6"/>
      <c r="BJ85" s="34"/>
      <c r="BK85" s="22" t="s">
        <v>40</v>
      </c>
      <c r="BL85" s="146">
        <f t="shared" si="29"/>
        <v>1006096</v>
      </c>
      <c r="BM85" s="147">
        <f t="shared" si="26"/>
        <v>1361542</v>
      </c>
      <c r="BN85" s="147">
        <f t="shared" si="27"/>
        <v>244079</v>
      </c>
      <c r="BO85" s="147">
        <f t="shared" si="22"/>
        <v>35960</v>
      </c>
      <c r="BP85" s="147">
        <f t="shared" si="30"/>
        <v>62988</v>
      </c>
      <c r="BQ85" s="147">
        <f t="shared" si="25"/>
        <v>32322</v>
      </c>
      <c r="BR85" s="148">
        <f t="shared" si="28"/>
        <v>2742987</v>
      </c>
      <c r="BS85" s="36"/>
    </row>
    <row r="86" spans="1:71"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c r="BC86" s="111"/>
      <c r="BD86" s="111"/>
      <c r="BE86" s="111">
        <v>65510</v>
      </c>
      <c r="BF86" s="111"/>
      <c r="BG86" s="111">
        <v>327</v>
      </c>
      <c r="BH86" s="136">
        <f t="shared" si="23"/>
        <v>2771112</v>
      </c>
      <c r="BI86" s="6"/>
      <c r="BJ86" s="22"/>
      <c r="BK86" s="22" t="s">
        <v>41</v>
      </c>
      <c r="BL86" s="146">
        <f>+M86+AE86+AI86</f>
        <v>1011142</v>
      </c>
      <c r="BM86" s="147">
        <f t="shared" si="26"/>
        <v>1380754</v>
      </c>
      <c r="BN86" s="147">
        <f t="shared" si="27"/>
        <v>246241</v>
      </c>
      <c r="BO86" s="147">
        <f t="shared" si="22"/>
        <v>35900</v>
      </c>
      <c r="BP86" s="147">
        <f t="shared" si="30"/>
        <v>65510</v>
      </c>
      <c r="BQ86" s="147">
        <f t="shared" si="25"/>
        <v>31565</v>
      </c>
      <c r="BR86" s="148">
        <f t="shared" si="28"/>
        <v>2771112</v>
      </c>
      <c r="BS86" s="36"/>
    </row>
    <row r="87" spans="1:71"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c r="BC87" s="111"/>
      <c r="BD87" s="111"/>
      <c r="BE87" s="111">
        <v>67944</v>
      </c>
      <c r="BF87" s="111"/>
      <c r="BG87" s="111">
        <v>328</v>
      </c>
      <c r="BH87" s="136">
        <f t="shared" si="23"/>
        <v>2817799</v>
      </c>
      <c r="BI87" s="6"/>
      <c r="BJ87" s="34"/>
      <c r="BK87" s="22" t="s">
        <v>42</v>
      </c>
      <c r="BL87" s="146">
        <f>+M87+AE87+AI87</f>
        <v>1038766</v>
      </c>
      <c r="BM87" s="147">
        <f t="shared" si="26"/>
        <v>1396174</v>
      </c>
      <c r="BN87" s="147">
        <f t="shared" si="27"/>
        <v>247801</v>
      </c>
      <c r="BO87" s="147">
        <f t="shared" si="22"/>
        <v>35746</v>
      </c>
      <c r="BP87" s="147">
        <f t="shared" si="30"/>
        <v>67944</v>
      </c>
      <c r="BQ87" s="147">
        <f t="shared" si="25"/>
        <v>31368</v>
      </c>
      <c r="BR87" s="148">
        <f t="shared" si="28"/>
        <v>2817799</v>
      </c>
      <c r="BS87" s="36"/>
    </row>
    <row r="88" spans="1:71"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40"/>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c r="BC88" s="111"/>
      <c r="BD88" s="111"/>
      <c r="BE88" s="111">
        <v>70613</v>
      </c>
      <c r="BF88" s="111"/>
      <c r="BG88" s="142">
        <v>331</v>
      </c>
      <c r="BH88" s="136">
        <f t="shared" si="23"/>
        <v>2830543</v>
      </c>
      <c r="BI88" s="6"/>
      <c r="BJ88" s="34"/>
      <c r="BK88" s="22" t="s">
        <v>43</v>
      </c>
      <c r="BL88" s="146">
        <f>+M88+AE88+AI88</f>
        <v>1030385</v>
      </c>
      <c r="BM88" s="147">
        <f t="shared" si="26"/>
        <v>1410688</v>
      </c>
      <c r="BN88" s="147">
        <f t="shared" si="27"/>
        <v>248879</v>
      </c>
      <c r="BO88" s="147">
        <f t="shared" si="22"/>
        <v>36534</v>
      </c>
      <c r="BP88" s="147">
        <f t="shared" si="30"/>
        <v>70613</v>
      </c>
      <c r="BQ88" s="147">
        <f t="shared" si="25"/>
        <v>33444</v>
      </c>
      <c r="BR88" s="148">
        <f t="shared" si="28"/>
        <v>2830543</v>
      </c>
      <c r="BS88" s="36"/>
    </row>
    <row r="89" spans="1:71"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c r="BC89" s="111"/>
      <c r="BD89" s="111"/>
      <c r="BE89" s="111">
        <v>72385</v>
      </c>
      <c r="BF89" s="111"/>
      <c r="BG89" s="111">
        <v>337</v>
      </c>
      <c r="BH89" s="136">
        <f t="shared" si="23"/>
        <v>2860355</v>
      </c>
      <c r="BI89" s="6"/>
      <c r="BJ89" s="34"/>
      <c r="BK89" s="22" t="s">
        <v>32</v>
      </c>
      <c r="BL89" s="146">
        <f>+M89+AE89+AI89</f>
        <v>1043892</v>
      </c>
      <c r="BM89" s="147">
        <f t="shared" si="26"/>
        <v>1424985</v>
      </c>
      <c r="BN89" s="147">
        <f t="shared" si="27"/>
        <v>249483</v>
      </c>
      <c r="BO89" s="147">
        <f t="shared" si="22"/>
        <v>36279</v>
      </c>
      <c r="BP89" s="147">
        <f t="shared" si="30"/>
        <v>72385</v>
      </c>
      <c r="BQ89" s="147">
        <f t="shared" si="25"/>
        <v>33331</v>
      </c>
      <c r="BR89" s="148">
        <f t="shared" si="28"/>
        <v>2860355</v>
      </c>
      <c r="BS89" s="36"/>
    </row>
    <row r="90" spans="1:71"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40"/>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c r="BC90" s="111"/>
      <c r="BD90" s="111"/>
      <c r="BE90" s="111">
        <v>75205</v>
      </c>
      <c r="BF90" s="111"/>
      <c r="BG90" s="142">
        <v>342</v>
      </c>
      <c r="BH90" s="136">
        <f t="shared" si="23"/>
        <v>2860850</v>
      </c>
      <c r="BI90" s="6"/>
      <c r="BJ90" s="34"/>
      <c r="BK90" s="22" t="s">
        <v>33</v>
      </c>
      <c r="BL90" s="146">
        <f>+M90+AE90+AI90</f>
        <v>1028073</v>
      </c>
      <c r="BM90" s="147">
        <f t="shared" si="26"/>
        <v>1437934</v>
      </c>
      <c r="BN90" s="147">
        <f t="shared" si="27"/>
        <v>250594</v>
      </c>
      <c r="BO90" s="147">
        <f t="shared" ref="BO90:BO121" si="31">+F90+U90+O90</f>
        <v>36224</v>
      </c>
      <c r="BP90" s="147">
        <f t="shared" si="30"/>
        <v>75205</v>
      </c>
      <c r="BQ90" s="147">
        <f t="shared" si="25"/>
        <v>32820</v>
      </c>
      <c r="BR90" s="148">
        <f t="shared" si="28"/>
        <v>2860850</v>
      </c>
      <c r="BS90" s="36"/>
    </row>
    <row r="91" spans="1:71"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c r="BC91" s="111"/>
      <c r="BD91" s="111"/>
      <c r="BE91" s="111">
        <v>77193</v>
      </c>
      <c r="BF91" s="111"/>
      <c r="BG91" s="111">
        <v>348</v>
      </c>
      <c r="BH91" s="136">
        <f t="shared" ref="BH91:BH97" si="32">SUM(D91:BG91)</f>
        <v>2889096</v>
      </c>
      <c r="BI91" s="6"/>
      <c r="BJ91" s="22"/>
      <c r="BK91" s="22" t="s">
        <v>34</v>
      </c>
      <c r="BL91" s="146">
        <f t="shared" ref="BL91:BL97" si="33">+M91+AE91+AI91</f>
        <v>1043319</v>
      </c>
      <c r="BM91" s="147">
        <f t="shared" si="26"/>
        <v>1448882</v>
      </c>
      <c r="BN91" s="147">
        <f t="shared" si="27"/>
        <v>251387</v>
      </c>
      <c r="BO91" s="147">
        <f t="shared" si="31"/>
        <v>36320</v>
      </c>
      <c r="BP91" s="147">
        <f t="shared" si="30"/>
        <v>77193</v>
      </c>
      <c r="BQ91" s="147">
        <f t="shared" si="25"/>
        <v>31995</v>
      </c>
      <c r="BR91" s="148">
        <f t="shared" si="28"/>
        <v>2889096</v>
      </c>
      <c r="BS91" s="36"/>
    </row>
    <row r="92" spans="1:71"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40"/>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c r="BC92" s="111"/>
      <c r="BD92" s="111"/>
      <c r="BE92" s="111">
        <v>79055</v>
      </c>
      <c r="BF92" s="111"/>
      <c r="BG92" s="142">
        <v>356</v>
      </c>
      <c r="BH92" s="136">
        <f t="shared" si="32"/>
        <v>2903487</v>
      </c>
      <c r="BI92" s="6"/>
      <c r="BJ92" s="34"/>
      <c r="BK92" s="22" t="s">
        <v>35</v>
      </c>
      <c r="BL92" s="146">
        <f t="shared" si="33"/>
        <v>1044076</v>
      </c>
      <c r="BM92" s="147">
        <f t="shared" si="26"/>
        <v>1461632</v>
      </c>
      <c r="BN92" s="147">
        <f t="shared" si="27"/>
        <v>251674</v>
      </c>
      <c r="BO92" s="147">
        <f t="shared" si="31"/>
        <v>36225</v>
      </c>
      <c r="BP92" s="147">
        <f t="shared" si="30"/>
        <v>79055</v>
      </c>
      <c r="BQ92" s="147">
        <f t="shared" si="25"/>
        <v>30825</v>
      </c>
      <c r="BR92" s="148">
        <f t="shared" si="28"/>
        <v>2903487</v>
      </c>
      <c r="BS92" s="36"/>
    </row>
    <row r="93" spans="1:71"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c r="BC93" s="111"/>
      <c r="BD93" s="111"/>
      <c r="BE93" s="111">
        <v>80208</v>
      </c>
      <c r="BF93" s="111"/>
      <c r="BG93" s="111">
        <v>351</v>
      </c>
      <c r="BH93" s="136">
        <f t="shared" si="32"/>
        <v>2913091</v>
      </c>
      <c r="BI93" s="6"/>
      <c r="BJ93" s="22"/>
      <c r="BK93" s="22" t="s">
        <v>36</v>
      </c>
      <c r="BL93" s="146">
        <f t="shared" si="33"/>
        <v>1041895</v>
      </c>
      <c r="BM93" s="147">
        <f t="shared" si="26"/>
        <v>1472380</v>
      </c>
      <c r="BN93" s="147">
        <f t="shared" si="27"/>
        <v>252125</v>
      </c>
      <c r="BO93" s="147">
        <f t="shared" si="31"/>
        <v>36238</v>
      </c>
      <c r="BP93" s="147">
        <f t="shared" si="30"/>
        <v>80208</v>
      </c>
      <c r="BQ93" s="147">
        <f t="shared" si="25"/>
        <v>30245</v>
      </c>
      <c r="BR93" s="148">
        <f t="shared" si="28"/>
        <v>2913091</v>
      </c>
      <c r="BS93" s="36"/>
    </row>
    <row r="94" spans="1:71" ht="12.75" customHeight="1" thickBot="1" x14ac:dyDescent="0.3">
      <c r="A94" s="36"/>
      <c r="B94" s="35"/>
      <c r="C94" s="27" t="s">
        <v>37</v>
      </c>
      <c r="D94" s="137"/>
      <c r="E94" s="137">
        <v>4</v>
      </c>
      <c r="F94" s="137">
        <v>22643</v>
      </c>
      <c r="G94" s="137"/>
      <c r="H94" s="137"/>
      <c r="I94" s="137"/>
      <c r="J94" s="137"/>
      <c r="K94" s="137">
        <v>169502</v>
      </c>
      <c r="L94" s="137">
        <v>380480</v>
      </c>
      <c r="M94" s="137">
        <v>1033632</v>
      </c>
      <c r="N94" s="137">
        <v>7433</v>
      </c>
      <c r="O94" s="137">
        <v>13324</v>
      </c>
      <c r="P94" s="137">
        <v>633</v>
      </c>
      <c r="Q94" s="137">
        <v>5149</v>
      </c>
      <c r="R94" s="137">
        <v>67895</v>
      </c>
      <c r="S94" s="137">
        <v>15356</v>
      </c>
      <c r="T94" s="137">
        <v>1091215</v>
      </c>
      <c r="U94" s="137"/>
      <c r="V94" s="137">
        <v>5285</v>
      </c>
      <c r="W94" s="137">
        <v>125</v>
      </c>
      <c r="X94" s="137">
        <v>16328</v>
      </c>
      <c r="Y94" s="137"/>
      <c r="Z94" s="137"/>
      <c r="AA94" s="137"/>
      <c r="AB94" s="137"/>
      <c r="AC94" s="137"/>
      <c r="AD94" s="137"/>
      <c r="AE94" s="137"/>
      <c r="AF94" s="137"/>
      <c r="AG94" s="137"/>
      <c r="AH94" s="137">
        <v>337</v>
      </c>
      <c r="AI94" s="137"/>
      <c r="AJ94" s="137"/>
      <c r="AK94" s="137">
        <v>16</v>
      </c>
      <c r="AL94" s="137"/>
      <c r="AM94" s="137"/>
      <c r="AN94" s="137">
        <v>19</v>
      </c>
      <c r="AO94" s="137"/>
      <c r="AP94" s="137">
        <v>21</v>
      </c>
      <c r="AQ94" s="137">
        <v>31</v>
      </c>
      <c r="AR94" s="137"/>
      <c r="AS94" s="137">
        <v>13</v>
      </c>
      <c r="AT94" s="137"/>
      <c r="AU94" s="137"/>
      <c r="AV94" s="137"/>
      <c r="AW94" s="137"/>
      <c r="AX94" s="137"/>
      <c r="AY94" s="137"/>
      <c r="AZ94" s="137"/>
      <c r="BA94" s="137"/>
      <c r="BB94" s="137"/>
      <c r="BC94" s="137"/>
      <c r="BD94" s="137"/>
      <c r="BE94" s="137">
        <v>82340</v>
      </c>
      <c r="BF94" s="137"/>
      <c r="BG94" s="137">
        <v>352</v>
      </c>
      <c r="BH94" s="138">
        <f t="shared" si="32"/>
        <v>2912133</v>
      </c>
      <c r="BI94" s="6"/>
      <c r="BJ94" s="35"/>
      <c r="BK94" s="27" t="s">
        <v>37</v>
      </c>
      <c r="BL94" s="149">
        <f t="shared" si="33"/>
        <v>1033632</v>
      </c>
      <c r="BM94" s="150">
        <f t="shared" si="26"/>
        <v>1476980</v>
      </c>
      <c r="BN94" s="150">
        <f t="shared" si="27"/>
        <v>252753</v>
      </c>
      <c r="BO94" s="150">
        <f t="shared" si="31"/>
        <v>35967</v>
      </c>
      <c r="BP94" s="150">
        <f t="shared" si="30"/>
        <v>82340</v>
      </c>
      <c r="BQ94" s="150">
        <f t="shared" si="25"/>
        <v>30461</v>
      </c>
      <c r="BR94" s="151">
        <f t="shared" si="28"/>
        <v>2912133</v>
      </c>
      <c r="BS94" s="36"/>
    </row>
    <row r="95" spans="1:71" ht="12.75" customHeight="1" x14ac:dyDescent="0.25">
      <c r="A95" s="36"/>
      <c r="B95" s="21">
        <v>2017</v>
      </c>
      <c r="C95" s="21" t="s">
        <v>38</v>
      </c>
      <c r="D95" s="134"/>
      <c r="E95" s="134">
        <v>4</v>
      </c>
      <c r="F95" s="134">
        <v>22822</v>
      </c>
      <c r="G95" s="134"/>
      <c r="H95" s="134"/>
      <c r="I95" s="134"/>
      <c r="J95" s="134"/>
      <c r="K95" s="134">
        <v>169891</v>
      </c>
      <c r="L95" s="134">
        <v>383874</v>
      </c>
      <c r="M95" s="134">
        <v>1025757</v>
      </c>
      <c r="N95" s="134">
        <v>7321</v>
      </c>
      <c r="O95" s="134">
        <v>13136</v>
      </c>
      <c r="P95" s="134">
        <v>620</v>
      </c>
      <c r="Q95" s="134">
        <v>5102</v>
      </c>
      <c r="R95" s="134">
        <v>68022</v>
      </c>
      <c r="S95" s="134">
        <v>15383</v>
      </c>
      <c r="T95" s="134">
        <v>1093688</v>
      </c>
      <c r="U95" s="134"/>
      <c r="V95" s="134">
        <v>5291</v>
      </c>
      <c r="W95" s="134">
        <v>132</v>
      </c>
      <c r="X95" s="134">
        <v>15699</v>
      </c>
      <c r="Y95" s="134"/>
      <c r="Z95" s="134"/>
      <c r="AA95" s="134"/>
      <c r="AB95" s="134"/>
      <c r="AC95" s="134"/>
      <c r="AD95" s="134"/>
      <c r="AE95" s="134"/>
      <c r="AF95" s="134"/>
      <c r="AG95" s="134"/>
      <c r="AH95" s="134">
        <v>336</v>
      </c>
      <c r="AI95" s="134"/>
      <c r="AJ95" s="134"/>
      <c r="AK95" s="134">
        <v>16</v>
      </c>
      <c r="AL95" s="134"/>
      <c r="AM95" s="134"/>
      <c r="AN95" s="134">
        <v>19</v>
      </c>
      <c r="AO95" s="134"/>
      <c r="AP95" s="134">
        <v>19</v>
      </c>
      <c r="AQ95" s="134">
        <v>30</v>
      </c>
      <c r="AR95" s="134"/>
      <c r="AS95" s="134">
        <v>13</v>
      </c>
      <c r="AT95" s="134"/>
      <c r="AU95" s="134"/>
      <c r="AV95" s="134"/>
      <c r="AW95" s="134"/>
      <c r="AX95" s="134"/>
      <c r="AY95" s="134"/>
      <c r="AZ95" s="134"/>
      <c r="BA95" s="134"/>
      <c r="BB95" s="134"/>
      <c r="BC95" s="134"/>
      <c r="BD95" s="134"/>
      <c r="BE95" s="134">
        <v>84104</v>
      </c>
      <c r="BF95" s="134"/>
      <c r="BG95" s="134">
        <v>363</v>
      </c>
      <c r="BH95" s="135">
        <f t="shared" si="32"/>
        <v>2911642</v>
      </c>
      <c r="BI95" s="6"/>
      <c r="BJ95" s="21">
        <v>2017</v>
      </c>
      <c r="BK95" s="21" t="s">
        <v>38</v>
      </c>
      <c r="BL95" s="143">
        <f t="shared" si="33"/>
        <v>1025757</v>
      </c>
      <c r="BM95" s="144">
        <f t="shared" si="26"/>
        <v>1482853</v>
      </c>
      <c r="BN95" s="144">
        <f t="shared" si="27"/>
        <v>253296</v>
      </c>
      <c r="BO95" s="144">
        <f t="shared" si="31"/>
        <v>35958</v>
      </c>
      <c r="BP95" s="144">
        <f t="shared" si="30"/>
        <v>84104</v>
      </c>
      <c r="BQ95" s="144">
        <f t="shared" si="25"/>
        <v>29674</v>
      </c>
      <c r="BR95" s="145">
        <f t="shared" si="28"/>
        <v>2911642</v>
      </c>
      <c r="BS95" s="36"/>
    </row>
    <row r="96" spans="1:71"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c r="BC96" s="111"/>
      <c r="BD96" s="111"/>
      <c r="BE96" s="111">
        <v>85641</v>
      </c>
      <c r="BF96" s="111"/>
      <c r="BG96" s="111">
        <v>367</v>
      </c>
      <c r="BH96" s="136">
        <f t="shared" si="32"/>
        <v>2929146</v>
      </c>
      <c r="BI96" s="6"/>
      <c r="BJ96" s="34"/>
      <c r="BK96" s="22" t="s">
        <v>39</v>
      </c>
      <c r="BL96" s="146">
        <f t="shared" si="33"/>
        <v>1031713</v>
      </c>
      <c r="BM96" s="147">
        <f t="shared" si="26"/>
        <v>1493160</v>
      </c>
      <c r="BN96" s="147">
        <f t="shared" si="27"/>
        <v>254107</v>
      </c>
      <c r="BO96" s="147">
        <f t="shared" si="31"/>
        <v>35800</v>
      </c>
      <c r="BP96" s="147">
        <f t="shared" si="30"/>
        <v>85641</v>
      </c>
      <c r="BQ96" s="147">
        <f t="shared" si="25"/>
        <v>28725</v>
      </c>
      <c r="BR96" s="148">
        <f t="shared" si="28"/>
        <v>2929146</v>
      </c>
      <c r="BS96" s="36"/>
    </row>
    <row r="97" spans="1:71"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40"/>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c r="BC97" s="111"/>
      <c r="BD97" s="111"/>
      <c r="BE97" s="111">
        <v>89847</v>
      </c>
      <c r="BF97" s="111"/>
      <c r="BG97" s="142">
        <v>380</v>
      </c>
      <c r="BH97" s="136">
        <f t="shared" si="32"/>
        <v>2950873</v>
      </c>
      <c r="BI97" s="6"/>
      <c r="BJ97" s="34"/>
      <c r="BK97" s="22" t="s">
        <v>40</v>
      </c>
      <c r="BL97" s="146">
        <f t="shared" si="33"/>
        <v>1024139</v>
      </c>
      <c r="BM97" s="147">
        <f t="shared" si="26"/>
        <v>1517428</v>
      </c>
      <c r="BN97" s="147">
        <f t="shared" si="27"/>
        <v>255350</v>
      </c>
      <c r="BO97" s="147">
        <f t="shared" si="31"/>
        <v>35713</v>
      </c>
      <c r="BP97" s="147">
        <f t="shared" si="30"/>
        <v>89847</v>
      </c>
      <c r="BQ97" s="147">
        <f t="shared" si="25"/>
        <v>28396</v>
      </c>
      <c r="BR97" s="148">
        <f t="shared" si="28"/>
        <v>2950873</v>
      </c>
      <c r="BS97" s="36"/>
    </row>
    <row r="98" spans="1:71"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c r="BC98" s="111"/>
      <c r="BD98" s="111"/>
      <c r="BE98" s="111">
        <v>92803</v>
      </c>
      <c r="BF98" s="111"/>
      <c r="BG98" s="111">
        <v>380</v>
      </c>
      <c r="BH98" s="136">
        <f t="shared" ref="BH98:BH109" si="34">SUM(D98:BG98)</f>
        <v>2974123</v>
      </c>
      <c r="BI98" s="6"/>
      <c r="BJ98" s="22"/>
      <c r="BK98" s="22" t="s">
        <v>41</v>
      </c>
      <c r="BL98" s="146">
        <f t="shared" ref="BL98:BL109" si="35">+M98+AE98+AI98</f>
        <v>1028792</v>
      </c>
      <c r="BM98" s="147">
        <f t="shared" si="26"/>
        <v>1532769</v>
      </c>
      <c r="BN98" s="147">
        <f t="shared" si="27"/>
        <v>256666</v>
      </c>
      <c r="BO98" s="147">
        <f t="shared" si="31"/>
        <v>35465</v>
      </c>
      <c r="BP98" s="147">
        <f t="shared" si="30"/>
        <v>92803</v>
      </c>
      <c r="BQ98" s="147">
        <f t="shared" si="25"/>
        <v>27628</v>
      </c>
      <c r="BR98" s="148">
        <f t="shared" si="28"/>
        <v>2974123</v>
      </c>
      <c r="BS98" s="36"/>
    </row>
    <row r="99" spans="1:71"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c r="BC99" s="111"/>
      <c r="BD99" s="111"/>
      <c r="BE99" s="111">
        <v>96559</v>
      </c>
      <c r="BF99" s="111"/>
      <c r="BG99" s="111">
        <v>377</v>
      </c>
      <c r="BH99" s="136">
        <f t="shared" si="34"/>
        <v>3005028</v>
      </c>
      <c r="BI99" s="6"/>
      <c r="BJ99" s="34"/>
      <c r="BK99" s="22" t="s">
        <v>42</v>
      </c>
      <c r="BL99" s="146">
        <f t="shared" si="35"/>
        <v>1043108</v>
      </c>
      <c r="BM99" s="147">
        <f t="shared" si="26"/>
        <v>1544304</v>
      </c>
      <c r="BN99" s="147">
        <f t="shared" si="27"/>
        <v>257209</v>
      </c>
      <c r="BO99" s="147">
        <f t="shared" si="31"/>
        <v>35395</v>
      </c>
      <c r="BP99" s="147">
        <f t="shared" si="30"/>
        <v>96559</v>
      </c>
      <c r="BQ99" s="147">
        <f t="shared" si="25"/>
        <v>28453</v>
      </c>
      <c r="BR99" s="148">
        <f t="shared" si="28"/>
        <v>3005028</v>
      </c>
      <c r="BS99" s="36"/>
    </row>
    <row r="100" spans="1:71"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40"/>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c r="BC100" s="111"/>
      <c r="BD100" s="111"/>
      <c r="BE100" s="111">
        <v>98888</v>
      </c>
      <c r="BF100" s="111"/>
      <c r="BG100" s="142">
        <v>393</v>
      </c>
      <c r="BH100" s="136">
        <f t="shared" si="34"/>
        <v>3014054</v>
      </c>
      <c r="BI100" s="6"/>
      <c r="BJ100" s="34"/>
      <c r="BK100" s="22" t="s">
        <v>43</v>
      </c>
      <c r="BL100" s="146">
        <f t="shared" si="35"/>
        <v>1037560</v>
      </c>
      <c r="BM100" s="147">
        <f t="shared" si="26"/>
        <v>1555739</v>
      </c>
      <c r="BN100" s="147">
        <f t="shared" si="27"/>
        <v>258165</v>
      </c>
      <c r="BO100" s="147">
        <f t="shared" si="31"/>
        <v>35394</v>
      </c>
      <c r="BP100" s="147">
        <f t="shared" si="30"/>
        <v>98888</v>
      </c>
      <c r="BQ100" s="147">
        <f t="shared" si="25"/>
        <v>28308</v>
      </c>
      <c r="BR100" s="148">
        <f t="shared" si="28"/>
        <v>3014054</v>
      </c>
      <c r="BS100" s="36"/>
    </row>
    <row r="101" spans="1:71"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c r="BC101" s="111"/>
      <c r="BD101" s="111"/>
      <c r="BE101" s="111">
        <v>100940</v>
      </c>
      <c r="BF101" s="111"/>
      <c r="BG101" s="111">
        <v>408</v>
      </c>
      <c r="BH101" s="136">
        <f t="shared" si="34"/>
        <v>3029340</v>
      </c>
      <c r="BI101" s="6"/>
      <c r="BJ101" s="22"/>
      <c r="BK101" s="22" t="s">
        <v>32</v>
      </c>
      <c r="BL101" s="146">
        <f t="shared" si="35"/>
        <v>1041713</v>
      </c>
      <c r="BM101" s="147">
        <f t="shared" si="26"/>
        <v>1565169</v>
      </c>
      <c r="BN101" s="147">
        <f t="shared" si="27"/>
        <v>258253</v>
      </c>
      <c r="BO101" s="147">
        <f t="shared" si="31"/>
        <v>35273</v>
      </c>
      <c r="BP101" s="147">
        <f t="shared" si="30"/>
        <v>100940</v>
      </c>
      <c r="BQ101" s="147">
        <f t="shared" si="25"/>
        <v>27992</v>
      </c>
      <c r="BR101" s="148">
        <f t="shared" si="28"/>
        <v>3029340</v>
      </c>
      <c r="BS101" s="36"/>
    </row>
    <row r="102" spans="1:71"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c r="BC102" s="111"/>
      <c r="BD102" s="111"/>
      <c r="BE102" s="111">
        <v>102751</v>
      </c>
      <c r="BF102" s="111"/>
      <c r="BG102" s="111">
        <v>419</v>
      </c>
      <c r="BH102" s="136">
        <f t="shared" si="34"/>
        <v>3049046</v>
      </c>
      <c r="BI102" s="6"/>
      <c r="BJ102" s="34"/>
      <c r="BK102" s="22" t="s">
        <v>33</v>
      </c>
      <c r="BL102" s="146">
        <f t="shared" si="35"/>
        <v>1043647</v>
      </c>
      <c r="BM102" s="147">
        <f t="shared" si="26"/>
        <v>1578328</v>
      </c>
      <c r="BN102" s="147">
        <f t="shared" si="27"/>
        <v>260564</v>
      </c>
      <c r="BO102" s="147">
        <f t="shared" si="31"/>
        <v>36169</v>
      </c>
      <c r="BP102" s="147">
        <f t="shared" si="30"/>
        <v>102751</v>
      </c>
      <c r="BQ102" s="147">
        <f t="shared" si="25"/>
        <v>27587</v>
      </c>
      <c r="BR102" s="148">
        <f t="shared" si="28"/>
        <v>3049046</v>
      </c>
      <c r="BS102" s="36"/>
    </row>
    <row r="103" spans="1:71"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40"/>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c r="BC103" s="111"/>
      <c r="BD103" s="111"/>
      <c r="BE103" s="111">
        <v>103847</v>
      </c>
      <c r="BF103" s="111"/>
      <c r="BG103" s="142">
        <v>425</v>
      </c>
      <c r="BH103" s="136">
        <f t="shared" si="34"/>
        <v>3064994</v>
      </c>
      <c r="BI103" s="6"/>
      <c r="BJ103" s="34"/>
      <c r="BK103" s="22" t="s">
        <v>34</v>
      </c>
      <c r="BL103" s="146">
        <f t="shared" si="35"/>
        <v>1047604</v>
      </c>
      <c r="BM103" s="147">
        <f t="shared" si="26"/>
        <v>1588229</v>
      </c>
      <c r="BN103" s="147">
        <f t="shared" si="27"/>
        <v>262077</v>
      </c>
      <c r="BO103" s="147">
        <f t="shared" si="31"/>
        <v>35969</v>
      </c>
      <c r="BP103" s="147">
        <f t="shared" si="30"/>
        <v>103847</v>
      </c>
      <c r="BQ103" s="147">
        <f t="shared" ref="BQ103:BQ135" si="36">+E103+G103+H103+I103+N103+P103+W103+X103+Y103+Z103+AC103+AD103+AF103+AG103+AH103+AJ103+AK103+AL103+AM103+AO103+AP103+AQ103+AR103+AS103+AW103+BG103+Q103+AN103</f>
        <v>27268</v>
      </c>
      <c r="BR103" s="148">
        <f t="shared" si="28"/>
        <v>3064994</v>
      </c>
      <c r="BS103" s="36"/>
    </row>
    <row r="104" spans="1:71"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c r="BC104" s="111"/>
      <c r="BD104" s="111"/>
      <c r="BE104" s="111">
        <v>105819</v>
      </c>
      <c r="BF104" s="111"/>
      <c r="BG104" s="111">
        <v>417</v>
      </c>
      <c r="BH104" s="136">
        <f t="shared" si="34"/>
        <v>3070402</v>
      </c>
      <c r="BI104" s="6"/>
      <c r="BJ104" s="22"/>
      <c r="BK104" s="22" t="s">
        <v>35</v>
      </c>
      <c r="BL104" s="146">
        <f t="shared" si="35"/>
        <v>1038191</v>
      </c>
      <c r="BM104" s="147">
        <f t="shared" ref="BM104:BM135" si="37">+D104+J104+L104+V104+AB104+AT104+T104</f>
        <v>1595948</v>
      </c>
      <c r="BN104" s="147">
        <f t="shared" ref="BN104:BN135" si="38">+K104+R104+S104+AA104</f>
        <v>267827</v>
      </c>
      <c r="BO104" s="147">
        <f t="shared" si="31"/>
        <v>35979</v>
      </c>
      <c r="BP104" s="147">
        <f t="shared" si="30"/>
        <v>105819</v>
      </c>
      <c r="BQ104" s="147">
        <f t="shared" si="36"/>
        <v>26638</v>
      </c>
      <c r="BR104" s="148">
        <f t="shared" ref="BR104:BR135" si="39">SUM(BL104:BQ104)</f>
        <v>3070402</v>
      </c>
      <c r="BS104" s="36"/>
    </row>
    <row r="105" spans="1:71"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c r="BC105" s="111"/>
      <c r="BD105" s="111"/>
      <c r="BE105" s="111">
        <v>108124</v>
      </c>
      <c r="BF105" s="111"/>
      <c r="BG105" s="111">
        <v>428</v>
      </c>
      <c r="BH105" s="136">
        <f t="shared" si="34"/>
        <v>3067472</v>
      </c>
      <c r="BI105" s="6"/>
      <c r="BJ105" s="34"/>
      <c r="BK105" s="22" t="s">
        <v>36</v>
      </c>
      <c r="BL105" s="146">
        <f t="shared" si="35"/>
        <v>1029029</v>
      </c>
      <c r="BM105" s="147">
        <f t="shared" si="37"/>
        <v>1604746</v>
      </c>
      <c r="BN105" s="147">
        <f t="shared" si="38"/>
        <v>261711</v>
      </c>
      <c r="BO105" s="147">
        <f t="shared" si="31"/>
        <v>35886</v>
      </c>
      <c r="BP105" s="147">
        <f t="shared" si="30"/>
        <v>108124</v>
      </c>
      <c r="BQ105" s="147">
        <f t="shared" si="36"/>
        <v>27976</v>
      </c>
      <c r="BR105" s="148">
        <f t="shared" si="39"/>
        <v>3067472</v>
      </c>
      <c r="BS105" s="36"/>
    </row>
    <row r="106" spans="1:71" ht="12.75" customHeight="1" thickBot="1" x14ac:dyDescent="0.4">
      <c r="A106" s="36"/>
      <c r="B106" s="35"/>
      <c r="C106" s="27" t="s">
        <v>37</v>
      </c>
      <c r="D106" s="137"/>
      <c r="E106" s="137">
        <v>4</v>
      </c>
      <c r="F106" s="137">
        <v>23752</v>
      </c>
      <c r="G106" s="137"/>
      <c r="H106" s="137"/>
      <c r="I106" s="137"/>
      <c r="J106" s="137"/>
      <c r="K106" s="137">
        <v>173668</v>
      </c>
      <c r="L106" s="137">
        <v>421809</v>
      </c>
      <c r="M106" s="137">
        <v>1023232</v>
      </c>
      <c r="N106" s="137">
        <v>6546</v>
      </c>
      <c r="O106" s="137">
        <v>15105</v>
      </c>
      <c r="P106" s="137">
        <v>732</v>
      </c>
      <c r="Q106" s="137">
        <v>4800</v>
      </c>
      <c r="R106" s="137">
        <v>71402</v>
      </c>
      <c r="S106" s="137">
        <v>16637</v>
      </c>
      <c r="T106" s="137">
        <v>1181583</v>
      </c>
      <c r="U106" s="137"/>
      <c r="V106" s="137">
        <v>5619</v>
      </c>
      <c r="W106" s="137">
        <v>95</v>
      </c>
      <c r="X106" s="137">
        <v>12266</v>
      </c>
      <c r="Y106" s="137"/>
      <c r="Z106" s="137"/>
      <c r="AA106" s="137"/>
      <c r="AB106" s="137"/>
      <c r="AC106" s="137"/>
      <c r="AD106" s="139"/>
      <c r="AE106" s="137"/>
      <c r="AF106" s="137"/>
      <c r="AG106" s="137"/>
      <c r="AH106" s="137">
        <v>393</v>
      </c>
      <c r="AI106" s="137"/>
      <c r="AJ106" s="137"/>
      <c r="AK106" s="137"/>
      <c r="AL106" s="137"/>
      <c r="AM106" s="137"/>
      <c r="AN106" s="137">
        <v>35</v>
      </c>
      <c r="AO106" s="137"/>
      <c r="AP106" s="137">
        <v>7</v>
      </c>
      <c r="AQ106" s="137">
        <v>140</v>
      </c>
      <c r="AR106" s="137"/>
      <c r="AS106" s="137"/>
      <c r="AT106" s="137"/>
      <c r="AU106" s="137"/>
      <c r="AV106" s="137"/>
      <c r="AW106" s="137"/>
      <c r="AX106" s="137"/>
      <c r="AY106" s="137"/>
      <c r="AZ106" s="137"/>
      <c r="BA106" s="137"/>
      <c r="BB106" s="137"/>
      <c r="BC106" s="137"/>
      <c r="BD106" s="137"/>
      <c r="BE106" s="137">
        <v>110272</v>
      </c>
      <c r="BF106" s="137"/>
      <c r="BG106" s="141">
        <v>431</v>
      </c>
      <c r="BH106" s="138">
        <f t="shared" si="34"/>
        <v>3068528</v>
      </c>
      <c r="BI106" s="6"/>
      <c r="BJ106" s="35"/>
      <c r="BK106" s="27" t="s">
        <v>37</v>
      </c>
      <c r="BL106" s="149">
        <f t="shared" si="35"/>
        <v>1023232</v>
      </c>
      <c r="BM106" s="150">
        <f t="shared" si="37"/>
        <v>1609011</v>
      </c>
      <c r="BN106" s="150">
        <f t="shared" si="38"/>
        <v>261707</v>
      </c>
      <c r="BO106" s="150">
        <f t="shared" si="31"/>
        <v>38857</v>
      </c>
      <c r="BP106" s="150">
        <f t="shared" si="30"/>
        <v>110272</v>
      </c>
      <c r="BQ106" s="150">
        <f t="shared" si="36"/>
        <v>25449</v>
      </c>
      <c r="BR106" s="151">
        <f t="shared" si="39"/>
        <v>3068528</v>
      </c>
      <c r="BS106" s="36"/>
    </row>
    <row r="107" spans="1:71" ht="12.75" customHeight="1" x14ac:dyDescent="0.25">
      <c r="A107" s="36"/>
      <c r="B107" s="21">
        <v>2018</v>
      </c>
      <c r="C107" s="21" t="s">
        <v>38</v>
      </c>
      <c r="D107" s="134"/>
      <c r="E107" s="134">
        <v>4</v>
      </c>
      <c r="F107" s="134">
        <v>24213</v>
      </c>
      <c r="G107" s="134"/>
      <c r="H107" s="134"/>
      <c r="I107" s="134"/>
      <c r="J107" s="134"/>
      <c r="K107" s="134">
        <v>173994</v>
      </c>
      <c r="L107" s="134">
        <v>421473</v>
      </c>
      <c r="M107" s="134">
        <v>1014879</v>
      </c>
      <c r="N107" s="134">
        <v>6561</v>
      </c>
      <c r="O107" s="134">
        <v>16307</v>
      </c>
      <c r="P107" s="134">
        <v>738</v>
      </c>
      <c r="Q107" s="134">
        <v>4717</v>
      </c>
      <c r="R107" s="134">
        <v>71642</v>
      </c>
      <c r="S107" s="134">
        <v>16598</v>
      </c>
      <c r="T107" s="134">
        <v>1187464</v>
      </c>
      <c r="U107" s="134"/>
      <c r="V107" s="134">
        <v>5663</v>
      </c>
      <c r="W107" s="134">
        <v>86</v>
      </c>
      <c r="X107" s="134">
        <v>11818</v>
      </c>
      <c r="Y107" s="134"/>
      <c r="Z107" s="134"/>
      <c r="AA107" s="134"/>
      <c r="AB107" s="134"/>
      <c r="AC107" s="134"/>
      <c r="AD107" s="134"/>
      <c r="AE107" s="134"/>
      <c r="AF107" s="134"/>
      <c r="AG107" s="134"/>
      <c r="AH107" s="134">
        <v>188</v>
      </c>
      <c r="AI107" s="134"/>
      <c r="AJ107" s="134"/>
      <c r="AK107" s="134"/>
      <c r="AL107" s="134"/>
      <c r="AM107" s="134"/>
      <c r="AN107" s="134">
        <v>35</v>
      </c>
      <c r="AO107" s="134"/>
      <c r="AP107" s="134">
        <v>7</v>
      </c>
      <c r="AQ107" s="134">
        <v>140</v>
      </c>
      <c r="AR107" s="134"/>
      <c r="AS107" s="134"/>
      <c r="AT107" s="134"/>
      <c r="AU107" s="134"/>
      <c r="AV107" s="134"/>
      <c r="AW107" s="134"/>
      <c r="AX107" s="134"/>
      <c r="AY107" s="134"/>
      <c r="AZ107" s="134"/>
      <c r="BA107" s="134"/>
      <c r="BB107" s="134"/>
      <c r="BC107" s="134"/>
      <c r="BD107" s="134"/>
      <c r="BE107" s="134">
        <v>115280</v>
      </c>
      <c r="BF107" s="134"/>
      <c r="BG107" s="134">
        <v>443</v>
      </c>
      <c r="BH107" s="135">
        <f t="shared" si="34"/>
        <v>3072250</v>
      </c>
      <c r="BI107" s="6"/>
      <c r="BJ107" s="21">
        <v>2018</v>
      </c>
      <c r="BK107" s="21" t="s">
        <v>38</v>
      </c>
      <c r="BL107" s="143">
        <f t="shared" si="35"/>
        <v>1014879</v>
      </c>
      <c r="BM107" s="144">
        <f t="shared" si="37"/>
        <v>1614600</v>
      </c>
      <c r="BN107" s="144">
        <f t="shared" si="38"/>
        <v>262234</v>
      </c>
      <c r="BO107" s="144">
        <f t="shared" si="31"/>
        <v>40520</v>
      </c>
      <c r="BP107" s="144">
        <f t="shared" si="30"/>
        <v>115280</v>
      </c>
      <c r="BQ107" s="144">
        <f t="shared" si="36"/>
        <v>24737</v>
      </c>
      <c r="BR107" s="145">
        <f t="shared" si="39"/>
        <v>3072250</v>
      </c>
      <c r="BS107" s="36"/>
    </row>
    <row r="108" spans="1:71"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c r="BC108" s="111"/>
      <c r="BD108" s="111"/>
      <c r="BE108" s="111">
        <v>117241</v>
      </c>
      <c r="BF108" s="111"/>
      <c r="BG108" s="111">
        <v>457</v>
      </c>
      <c r="BH108" s="136">
        <f t="shared" si="34"/>
        <v>3065382</v>
      </c>
      <c r="BI108" s="6"/>
      <c r="BJ108" s="34"/>
      <c r="BK108" s="22" t="s">
        <v>39</v>
      </c>
      <c r="BL108" s="146">
        <f t="shared" si="35"/>
        <v>996407</v>
      </c>
      <c r="BM108" s="147">
        <f t="shared" si="37"/>
        <v>1622512</v>
      </c>
      <c r="BN108" s="147">
        <f t="shared" si="38"/>
        <v>262091</v>
      </c>
      <c r="BO108" s="147">
        <f t="shared" si="31"/>
        <v>42718</v>
      </c>
      <c r="BP108" s="147">
        <f t="shared" si="30"/>
        <v>117241</v>
      </c>
      <c r="BQ108" s="147">
        <f t="shared" si="36"/>
        <v>24413</v>
      </c>
      <c r="BR108" s="148">
        <f t="shared" si="39"/>
        <v>3065382</v>
      </c>
      <c r="BS108" s="36"/>
    </row>
    <row r="109" spans="1:71"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40"/>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c r="BC109" s="111"/>
      <c r="BD109" s="111"/>
      <c r="BE109" s="111">
        <v>123123</v>
      </c>
      <c r="BF109" s="111"/>
      <c r="BG109" s="142">
        <v>462</v>
      </c>
      <c r="BH109" s="136">
        <f t="shared" si="34"/>
        <v>3098143</v>
      </c>
      <c r="BI109" s="6"/>
      <c r="BJ109" s="23"/>
      <c r="BK109" s="22" t="s">
        <v>40</v>
      </c>
      <c r="BL109" s="146">
        <f t="shared" si="35"/>
        <v>1007075</v>
      </c>
      <c r="BM109" s="147">
        <f t="shared" si="37"/>
        <v>1637720</v>
      </c>
      <c r="BN109" s="147">
        <f t="shared" si="38"/>
        <v>262750</v>
      </c>
      <c r="BO109" s="147">
        <f t="shared" si="31"/>
        <v>43431</v>
      </c>
      <c r="BP109" s="147">
        <f t="shared" ref="BP109:BP140" si="40">+BE109</f>
        <v>123123</v>
      </c>
      <c r="BQ109" s="147">
        <f t="shared" si="36"/>
        <v>24044</v>
      </c>
      <c r="BR109" s="148">
        <f t="shared" si="39"/>
        <v>3098143</v>
      </c>
      <c r="BS109" s="36"/>
    </row>
    <row r="110" spans="1:71"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c r="BC110" s="111"/>
      <c r="BD110" s="111"/>
      <c r="BE110" s="111">
        <v>127506</v>
      </c>
      <c r="BF110" s="111"/>
      <c r="BG110" s="111">
        <v>470</v>
      </c>
      <c r="BH110" s="136">
        <f t="shared" ref="BH110:BH121" si="41">SUM(D110:BG110)</f>
        <v>3120296</v>
      </c>
      <c r="BI110" s="6"/>
      <c r="BJ110" s="22"/>
      <c r="BK110" s="22" t="s">
        <v>41</v>
      </c>
      <c r="BL110" s="146">
        <f t="shared" ref="BL110:BL121" si="42">+M110+AE110+AI110</f>
        <v>1010045</v>
      </c>
      <c r="BM110" s="147">
        <f t="shared" si="37"/>
        <v>1650941</v>
      </c>
      <c r="BN110" s="147">
        <f t="shared" si="38"/>
        <v>263161</v>
      </c>
      <c r="BO110" s="147">
        <f t="shared" si="31"/>
        <v>45225</v>
      </c>
      <c r="BP110" s="147">
        <f t="shared" si="40"/>
        <v>127506</v>
      </c>
      <c r="BQ110" s="147">
        <f t="shared" si="36"/>
        <v>23418</v>
      </c>
      <c r="BR110" s="148">
        <f t="shared" si="39"/>
        <v>3120296</v>
      </c>
      <c r="BS110" s="36"/>
    </row>
    <row r="111" spans="1:71"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c r="BC111" s="111"/>
      <c r="BD111" s="111"/>
      <c r="BE111" s="111">
        <v>132372</v>
      </c>
      <c r="BF111" s="111"/>
      <c r="BG111" s="111">
        <v>475</v>
      </c>
      <c r="BH111" s="136">
        <f t="shared" si="41"/>
        <v>3136157</v>
      </c>
      <c r="BI111" s="6"/>
      <c r="BJ111" s="34"/>
      <c r="BK111" s="22" t="s">
        <v>42</v>
      </c>
      <c r="BL111" s="146">
        <f t="shared" si="42"/>
        <v>1009185</v>
      </c>
      <c r="BM111" s="147">
        <f t="shared" si="37"/>
        <v>1661896</v>
      </c>
      <c r="BN111" s="147">
        <f t="shared" si="38"/>
        <v>262819</v>
      </c>
      <c r="BO111" s="147">
        <f t="shared" si="31"/>
        <v>46711</v>
      </c>
      <c r="BP111" s="147">
        <f t="shared" si="40"/>
        <v>132372</v>
      </c>
      <c r="BQ111" s="147">
        <f t="shared" si="36"/>
        <v>23174</v>
      </c>
      <c r="BR111" s="148">
        <f t="shared" si="39"/>
        <v>3136157</v>
      </c>
      <c r="BS111" s="36"/>
    </row>
    <row r="112" spans="1:71"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40"/>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c r="BC112" s="111"/>
      <c r="BD112" s="111"/>
      <c r="BE112" s="111">
        <v>135586</v>
      </c>
      <c r="BF112" s="111"/>
      <c r="BG112" s="142">
        <v>480</v>
      </c>
      <c r="BH112" s="136">
        <f t="shared" si="41"/>
        <v>3155641</v>
      </c>
      <c r="BI112" s="6"/>
      <c r="BJ112" s="23"/>
      <c r="BK112" s="22" t="s">
        <v>43</v>
      </c>
      <c r="BL112" s="146">
        <f t="shared" si="42"/>
        <v>1015000</v>
      </c>
      <c r="BM112" s="147">
        <f t="shared" si="37"/>
        <v>1671602</v>
      </c>
      <c r="BN112" s="147">
        <f t="shared" si="38"/>
        <v>262362</v>
      </c>
      <c r="BO112" s="147">
        <f t="shared" si="31"/>
        <v>48442</v>
      </c>
      <c r="BP112" s="147">
        <f t="shared" si="40"/>
        <v>135586</v>
      </c>
      <c r="BQ112" s="147">
        <f t="shared" si="36"/>
        <v>22649</v>
      </c>
      <c r="BR112" s="148">
        <f t="shared" si="39"/>
        <v>3155641</v>
      </c>
      <c r="BS112" s="36"/>
    </row>
    <row r="113" spans="1:71"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c r="BC113" s="111"/>
      <c r="BD113" s="111"/>
      <c r="BE113" s="111">
        <v>139247</v>
      </c>
      <c r="BF113" s="111"/>
      <c r="BG113" s="111">
        <v>501</v>
      </c>
      <c r="BH113" s="136">
        <f t="shared" si="41"/>
        <v>3170346</v>
      </c>
      <c r="BI113" s="6"/>
      <c r="BJ113" s="22"/>
      <c r="BK113" s="22" t="s">
        <v>32</v>
      </c>
      <c r="BL113" s="146">
        <f t="shared" si="42"/>
        <v>1014948</v>
      </c>
      <c r="BM113" s="147">
        <f t="shared" si="37"/>
        <v>1681712</v>
      </c>
      <c r="BN113" s="147">
        <f t="shared" si="38"/>
        <v>262335</v>
      </c>
      <c r="BO113" s="147">
        <f t="shared" si="31"/>
        <v>49909</v>
      </c>
      <c r="BP113" s="147">
        <f t="shared" si="40"/>
        <v>139247</v>
      </c>
      <c r="BQ113" s="147">
        <f t="shared" si="36"/>
        <v>22195</v>
      </c>
      <c r="BR113" s="148">
        <f t="shared" si="39"/>
        <v>3170346</v>
      </c>
      <c r="BS113" s="36"/>
    </row>
    <row r="114" spans="1:71"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c r="BC114" s="111"/>
      <c r="BD114" s="111"/>
      <c r="BE114" s="111">
        <v>143841</v>
      </c>
      <c r="BF114" s="111"/>
      <c r="BG114" s="111">
        <v>516</v>
      </c>
      <c r="BH114" s="136">
        <f t="shared" si="41"/>
        <v>3197387</v>
      </c>
      <c r="BI114" s="6"/>
      <c r="BJ114" s="34"/>
      <c r="BK114" s="22" t="s">
        <v>33</v>
      </c>
      <c r="BL114" s="146">
        <f t="shared" si="42"/>
        <v>1020992</v>
      </c>
      <c r="BM114" s="147">
        <f t="shared" si="37"/>
        <v>1693977</v>
      </c>
      <c r="BN114" s="147">
        <f t="shared" si="38"/>
        <v>263732</v>
      </c>
      <c r="BO114" s="147">
        <f t="shared" si="31"/>
        <v>51818</v>
      </c>
      <c r="BP114" s="147">
        <f t="shared" si="40"/>
        <v>143841</v>
      </c>
      <c r="BQ114" s="147">
        <f t="shared" si="36"/>
        <v>23027</v>
      </c>
      <c r="BR114" s="148">
        <f t="shared" si="39"/>
        <v>3197387</v>
      </c>
      <c r="BS114" s="36"/>
    </row>
    <row r="115" spans="1:71"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40"/>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c r="BC115" s="111"/>
      <c r="BD115" s="111"/>
      <c r="BE115" s="111">
        <v>148592</v>
      </c>
      <c r="BF115" s="111"/>
      <c r="BG115" s="142">
        <v>532</v>
      </c>
      <c r="BH115" s="136">
        <f t="shared" si="41"/>
        <v>3203818</v>
      </c>
      <c r="BI115" s="6"/>
      <c r="BJ115" s="23"/>
      <c r="BK115" s="22" t="s">
        <v>34</v>
      </c>
      <c r="BL115" s="146">
        <f t="shared" si="42"/>
        <v>1015028</v>
      </c>
      <c r="BM115" s="147">
        <f t="shared" si="37"/>
        <v>1701328</v>
      </c>
      <c r="BN115" s="147">
        <f t="shared" si="38"/>
        <v>263026</v>
      </c>
      <c r="BO115" s="147">
        <f t="shared" si="31"/>
        <v>52996</v>
      </c>
      <c r="BP115" s="147">
        <f t="shared" si="40"/>
        <v>148592</v>
      </c>
      <c r="BQ115" s="147">
        <f t="shared" si="36"/>
        <v>22848</v>
      </c>
      <c r="BR115" s="148">
        <f t="shared" si="39"/>
        <v>3203818</v>
      </c>
      <c r="BS115" s="36"/>
    </row>
    <row r="116" spans="1:71"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c r="BC116" s="111"/>
      <c r="BD116" s="111"/>
      <c r="BE116" s="111">
        <v>155250</v>
      </c>
      <c r="BF116" s="111"/>
      <c r="BG116" s="111">
        <v>540</v>
      </c>
      <c r="BH116" s="136">
        <f t="shared" si="41"/>
        <v>3226880</v>
      </c>
      <c r="BI116" s="6"/>
      <c r="BJ116" s="22"/>
      <c r="BK116" s="22" t="s">
        <v>35</v>
      </c>
      <c r="BL116" s="146">
        <f t="shared" si="42"/>
        <v>1016441</v>
      </c>
      <c r="BM116" s="147">
        <f t="shared" si="37"/>
        <v>1714401</v>
      </c>
      <c r="BN116" s="147">
        <f t="shared" si="38"/>
        <v>263365</v>
      </c>
      <c r="BO116" s="147">
        <f t="shared" si="31"/>
        <v>54540</v>
      </c>
      <c r="BP116" s="147">
        <f t="shared" si="40"/>
        <v>155250</v>
      </c>
      <c r="BQ116" s="147">
        <f t="shared" si="36"/>
        <v>22883</v>
      </c>
      <c r="BR116" s="148">
        <f t="shared" si="39"/>
        <v>3226880</v>
      </c>
      <c r="BS116" s="36"/>
    </row>
    <row r="117" spans="1:71"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c r="BC117" s="111"/>
      <c r="BD117" s="111"/>
      <c r="BE117" s="111">
        <v>161624</v>
      </c>
      <c r="BF117" s="111"/>
      <c r="BG117" s="111">
        <v>565</v>
      </c>
      <c r="BH117" s="136">
        <f t="shared" si="41"/>
        <v>3233919</v>
      </c>
      <c r="BI117" s="6"/>
      <c r="BJ117" s="34"/>
      <c r="BK117" s="22" t="s">
        <v>36</v>
      </c>
      <c r="BL117" s="146">
        <f t="shared" si="42"/>
        <v>1010905</v>
      </c>
      <c r="BM117" s="147">
        <f t="shared" si="37"/>
        <v>1719278</v>
      </c>
      <c r="BN117" s="147">
        <f t="shared" si="38"/>
        <v>263846</v>
      </c>
      <c r="BO117" s="147">
        <f t="shared" si="31"/>
        <v>56024</v>
      </c>
      <c r="BP117" s="147">
        <f t="shared" si="40"/>
        <v>161624</v>
      </c>
      <c r="BQ117" s="147">
        <f t="shared" si="36"/>
        <v>22242</v>
      </c>
      <c r="BR117" s="148">
        <f t="shared" si="39"/>
        <v>3233919</v>
      </c>
      <c r="BS117" s="36"/>
    </row>
    <row r="118" spans="1:71" ht="12.75" customHeight="1" thickBot="1" x14ac:dyDescent="0.4">
      <c r="A118" s="36"/>
      <c r="B118" s="24"/>
      <c r="C118" s="27" t="s">
        <v>37</v>
      </c>
      <c r="D118" s="137"/>
      <c r="E118" s="137">
        <v>2</v>
      </c>
      <c r="F118" s="137">
        <v>24880</v>
      </c>
      <c r="G118" s="137"/>
      <c r="H118" s="137"/>
      <c r="I118" s="137"/>
      <c r="J118" s="137"/>
      <c r="K118" s="137">
        <v>174327</v>
      </c>
      <c r="L118" s="137">
        <v>452739</v>
      </c>
      <c r="M118" s="137">
        <v>1024716</v>
      </c>
      <c r="N118" s="137">
        <v>6090</v>
      </c>
      <c r="O118" s="137">
        <v>32779</v>
      </c>
      <c r="P118" s="137">
        <v>638</v>
      </c>
      <c r="Q118" s="137">
        <v>4068</v>
      </c>
      <c r="R118" s="137">
        <v>72421</v>
      </c>
      <c r="S118" s="137">
        <v>16777</v>
      </c>
      <c r="T118" s="137">
        <v>1259256</v>
      </c>
      <c r="U118" s="137"/>
      <c r="V118" s="137">
        <v>6153</v>
      </c>
      <c r="W118" s="137">
        <v>102</v>
      </c>
      <c r="X118" s="137">
        <v>9697</v>
      </c>
      <c r="Y118" s="137"/>
      <c r="Z118" s="137"/>
      <c r="AA118" s="137"/>
      <c r="AB118" s="137"/>
      <c r="AC118" s="137"/>
      <c r="AD118" s="139"/>
      <c r="AE118" s="137"/>
      <c r="AF118" s="137"/>
      <c r="AG118" s="137"/>
      <c r="AH118" s="137">
        <v>397</v>
      </c>
      <c r="AI118" s="137"/>
      <c r="AJ118" s="137"/>
      <c r="AK118" s="137"/>
      <c r="AL118" s="137"/>
      <c r="AM118" s="137"/>
      <c r="AN118" s="137">
        <v>35</v>
      </c>
      <c r="AO118" s="137"/>
      <c r="AP118" s="137">
        <v>7</v>
      </c>
      <c r="AQ118" s="137">
        <v>137</v>
      </c>
      <c r="AR118" s="137"/>
      <c r="AS118" s="137"/>
      <c r="AT118" s="137"/>
      <c r="AU118" s="137"/>
      <c r="AV118" s="137"/>
      <c r="AW118" s="137"/>
      <c r="AX118" s="137"/>
      <c r="AY118" s="137"/>
      <c r="AZ118" s="137"/>
      <c r="BA118" s="137"/>
      <c r="BB118" s="137"/>
      <c r="BC118" s="137"/>
      <c r="BD118" s="137"/>
      <c r="BE118" s="137">
        <v>170311</v>
      </c>
      <c r="BF118" s="137"/>
      <c r="BG118" s="141">
        <v>565</v>
      </c>
      <c r="BH118" s="138">
        <f t="shared" si="41"/>
        <v>3256097</v>
      </c>
      <c r="BI118" s="6"/>
      <c r="BJ118" s="24"/>
      <c r="BK118" s="27" t="s">
        <v>37</v>
      </c>
      <c r="BL118" s="149">
        <f t="shared" si="42"/>
        <v>1024716</v>
      </c>
      <c r="BM118" s="150">
        <f t="shared" si="37"/>
        <v>1718148</v>
      </c>
      <c r="BN118" s="150">
        <f t="shared" si="38"/>
        <v>263525</v>
      </c>
      <c r="BO118" s="150">
        <f t="shared" si="31"/>
        <v>57659</v>
      </c>
      <c r="BP118" s="150">
        <f t="shared" si="40"/>
        <v>170311</v>
      </c>
      <c r="BQ118" s="150">
        <f t="shared" si="36"/>
        <v>21738</v>
      </c>
      <c r="BR118" s="151">
        <f t="shared" si="39"/>
        <v>3256097</v>
      </c>
      <c r="BS118" s="36"/>
    </row>
    <row r="119" spans="1:71" ht="12.75" customHeight="1" x14ac:dyDescent="0.25">
      <c r="A119" s="36"/>
      <c r="B119" s="21">
        <v>2019</v>
      </c>
      <c r="C119" s="21" t="s">
        <v>38</v>
      </c>
      <c r="D119" s="134"/>
      <c r="E119" s="134">
        <v>2</v>
      </c>
      <c r="F119" s="134">
        <v>24895</v>
      </c>
      <c r="G119" s="134"/>
      <c r="H119" s="134"/>
      <c r="I119" s="134"/>
      <c r="J119" s="134"/>
      <c r="K119" s="134">
        <v>174834</v>
      </c>
      <c r="L119" s="134">
        <v>456087</v>
      </c>
      <c r="M119" s="134">
        <v>1016278</v>
      </c>
      <c r="N119" s="134">
        <v>6031</v>
      </c>
      <c r="O119" s="134">
        <v>101204</v>
      </c>
      <c r="P119" s="134">
        <v>638</v>
      </c>
      <c r="Q119" s="134">
        <v>4028</v>
      </c>
      <c r="R119" s="134">
        <v>72487</v>
      </c>
      <c r="S119" s="134">
        <v>16806</v>
      </c>
      <c r="T119" s="134">
        <v>1259813</v>
      </c>
      <c r="U119" s="134"/>
      <c r="V119" s="134">
        <v>6158</v>
      </c>
      <c r="W119" s="134">
        <v>87</v>
      </c>
      <c r="X119" s="134">
        <v>9616</v>
      </c>
      <c r="Y119" s="134"/>
      <c r="Z119" s="134"/>
      <c r="AA119" s="134"/>
      <c r="AB119" s="134"/>
      <c r="AC119" s="134"/>
      <c r="AD119" s="134"/>
      <c r="AE119" s="134"/>
      <c r="AF119" s="134"/>
      <c r="AG119" s="134"/>
      <c r="AH119" s="134">
        <v>398</v>
      </c>
      <c r="AI119" s="134"/>
      <c r="AJ119" s="134"/>
      <c r="AK119" s="134"/>
      <c r="AL119" s="134"/>
      <c r="AM119" s="134"/>
      <c r="AN119" s="134">
        <v>35</v>
      </c>
      <c r="AO119" s="134"/>
      <c r="AP119" s="134">
        <v>7</v>
      </c>
      <c r="AQ119" s="134">
        <v>140</v>
      </c>
      <c r="AR119" s="134"/>
      <c r="AS119" s="134"/>
      <c r="AT119" s="134"/>
      <c r="AU119" s="134"/>
      <c r="AV119" s="134"/>
      <c r="AW119" s="134"/>
      <c r="AX119" s="134"/>
      <c r="AY119" s="134"/>
      <c r="AZ119" s="134"/>
      <c r="BA119" s="134"/>
      <c r="BB119" s="134"/>
      <c r="BC119" s="134"/>
      <c r="BD119" s="134"/>
      <c r="BE119" s="134">
        <v>175524</v>
      </c>
      <c r="BF119" s="134"/>
      <c r="BG119" s="134">
        <v>584</v>
      </c>
      <c r="BH119" s="135">
        <f t="shared" si="41"/>
        <v>3325652</v>
      </c>
      <c r="BI119" s="6"/>
      <c r="BJ119" s="21">
        <v>2019</v>
      </c>
      <c r="BK119" s="21" t="s">
        <v>38</v>
      </c>
      <c r="BL119" s="143">
        <f t="shared" si="42"/>
        <v>1016278</v>
      </c>
      <c r="BM119" s="144">
        <f t="shared" si="37"/>
        <v>1722058</v>
      </c>
      <c r="BN119" s="144">
        <f t="shared" si="38"/>
        <v>264127</v>
      </c>
      <c r="BO119" s="144">
        <f t="shared" si="31"/>
        <v>126099</v>
      </c>
      <c r="BP119" s="144">
        <f t="shared" si="40"/>
        <v>175524</v>
      </c>
      <c r="BQ119" s="144">
        <f t="shared" si="36"/>
        <v>21566</v>
      </c>
      <c r="BR119" s="145">
        <f t="shared" si="39"/>
        <v>3325652</v>
      </c>
      <c r="BS119" s="36"/>
    </row>
    <row r="120" spans="1:71"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c r="BC120" s="111"/>
      <c r="BD120" s="111"/>
      <c r="BE120" s="111">
        <v>180235</v>
      </c>
      <c r="BF120" s="111"/>
      <c r="BG120" s="111">
        <v>578</v>
      </c>
      <c r="BH120" s="136">
        <f t="shared" si="41"/>
        <v>3331466</v>
      </c>
      <c r="BI120" s="6"/>
      <c r="BJ120" s="34"/>
      <c r="BK120" s="22" t="s">
        <v>39</v>
      </c>
      <c r="BL120" s="146">
        <f t="shared" si="42"/>
        <v>1005915</v>
      </c>
      <c r="BM120" s="147">
        <f t="shared" si="37"/>
        <v>1727413</v>
      </c>
      <c r="BN120" s="147">
        <f t="shared" si="38"/>
        <v>265081</v>
      </c>
      <c r="BO120" s="147">
        <f t="shared" si="31"/>
        <v>131645</v>
      </c>
      <c r="BP120" s="147">
        <f t="shared" si="40"/>
        <v>180235</v>
      </c>
      <c r="BQ120" s="147">
        <f t="shared" si="36"/>
        <v>21177</v>
      </c>
      <c r="BR120" s="148">
        <f t="shared" si="39"/>
        <v>3331466</v>
      </c>
      <c r="BS120" s="36"/>
    </row>
    <row r="121" spans="1:71"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40"/>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c r="BC121" s="111"/>
      <c r="BD121" s="111"/>
      <c r="BE121" s="111">
        <v>187040</v>
      </c>
      <c r="BF121" s="111"/>
      <c r="BG121" s="142">
        <v>587</v>
      </c>
      <c r="BH121" s="136">
        <f t="shared" si="41"/>
        <v>3362188</v>
      </c>
      <c r="BI121" s="6"/>
      <c r="BJ121" s="23"/>
      <c r="BK121" s="22" t="s">
        <v>40</v>
      </c>
      <c r="BL121" s="146">
        <f t="shared" si="42"/>
        <v>1006274</v>
      </c>
      <c r="BM121" s="147">
        <f t="shared" si="37"/>
        <v>1741663</v>
      </c>
      <c r="BN121" s="147">
        <f t="shared" si="38"/>
        <v>266299</v>
      </c>
      <c r="BO121" s="147">
        <f t="shared" si="31"/>
        <v>140291</v>
      </c>
      <c r="BP121" s="147">
        <f t="shared" si="40"/>
        <v>187040</v>
      </c>
      <c r="BQ121" s="147">
        <f t="shared" si="36"/>
        <v>20621</v>
      </c>
      <c r="BR121" s="148">
        <f t="shared" si="39"/>
        <v>3362188</v>
      </c>
      <c r="BS121" s="36"/>
    </row>
    <row r="122" spans="1:71"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c r="BC122" s="111"/>
      <c r="BD122" s="111"/>
      <c r="BE122" s="111">
        <v>187040</v>
      </c>
      <c r="BF122" s="111"/>
      <c r="BG122" s="111">
        <v>592</v>
      </c>
      <c r="BH122" s="136">
        <f t="shared" ref="BH122:BH133" si="43">SUM(D122:BG122)</f>
        <v>3369577</v>
      </c>
      <c r="BI122" s="6"/>
      <c r="BJ122" s="22"/>
      <c r="BK122" s="22" t="s">
        <v>41</v>
      </c>
      <c r="BL122" s="146">
        <f t="shared" ref="BL122:BL133" si="44">+M122+AE122+AI122</f>
        <v>999805</v>
      </c>
      <c r="BM122" s="147">
        <f t="shared" si="37"/>
        <v>1745410</v>
      </c>
      <c r="BN122" s="147">
        <f t="shared" si="38"/>
        <v>267674</v>
      </c>
      <c r="BO122" s="147">
        <f t="shared" ref="BO122:BO153" si="45">+F122+U122+O122</f>
        <v>149391</v>
      </c>
      <c r="BP122" s="147">
        <f t="shared" si="40"/>
        <v>187040</v>
      </c>
      <c r="BQ122" s="147">
        <f t="shared" si="36"/>
        <v>20257</v>
      </c>
      <c r="BR122" s="148">
        <f t="shared" si="39"/>
        <v>3369577</v>
      </c>
      <c r="BS122" s="36"/>
    </row>
    <row r="123" spans="1:71"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c r="BC123" s="111"/>
      <c r="BD123" s="111"/>
      <c r="BE123" s="111">
        <v>191148</v>
      </c>
      <c r="BF123" s="111"/>
      <c r="BG123" s="111">
        <v>530</v>
      </c>
      <c r="BH123" s="136">
        <f t="shared" si="43"/>
        <v>3376138</v>
      </c>
      <c r="BI123" s="6"/>
      <c r="BJ123" s="34"/>
      <c r="BK123" s="22" t="s">
        <v>42</v>
      </c>
      <c r="BL123" s="146">
        <f t="shared" si="44"/>
        <v>990839</v>
      </c>
      <c r="BM123" s="147">
        <f t="shared" si="37"/>
        <v>1749990</v>
      </c>
      <c r="BN123" s="147">
        <f t="shared" si="38"/>
        <v>267716</v>
      </c>
      <c r="BO123" s="147">
        <f t="shared" si="45"/>
        <v>156876</v>
      </c>
      <c r="BP123" s="147">
        <f t="shared" si="40"/>
        <v>191148</v>
      </c>
      <c r="BQ123" s="147">
        <f t="shared" si="36"/>
        <v>19569</v>
      </c>
      <c r="BR123" s="148">
        <f t="shared" si="39"/>
        <v>3376138</v>
      </c>
      <c r="BS123" s="36"/>
    </row>
    <row r="124" spans="1:71"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40"/>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c r="BC124" s="111"/>
      <c r="BD124" s="111"/>
      <c r="BE124" s="111">
        <v>196988</v>
      </c>
      <c r="BF124" s="111"/>
      <c r="BG124" s="142">
        <v>549</v>
      </c>
      <c r="BH124" s="136">
        <f t="shared" si="43"/>
        <v>3400194</v>
      </c>
      <c r="BI124" s="6"/>
      <c r="BJ124" s="23"/>
      <c r="BK124" s="22" t="s">
        <v>43</v>
      </c>
      <c r="BL124" s="146">
        <f t="shared" si="44"/>
        <v>996198</v>
      </c>
      <c r="BM124" s="147">
        <f t="shared" si="37"/>
        <v>1757042</v>
      </c>
      <c r="BN124" s="147">
        <f t="shared" si="38"/>
        <v>268245</v>
      </c>
      <c r="BO124" s="147">
        <f t="shared" si="45"/>
        <v>162713</v>
      </c>
      <c r="BP124" s="147">
        <f t="shared" si="40"/>
        <v>196988</v>
      </c>
      <c r="BQ124" s="147">
        <f t="shared" si="36"/>
        <v>19008</v>
      </c>
      <c r="BR124" s="148">
        <f t="shared" si="39"/>
        <v>3400194</v>
      </c>
      <c r="BS124" s="36"/>
    </row>
    <row r="125" spans="1:71"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c r="BC125" s="111"/>
      <c r="BD125" s="111"/>
      <c r="BE125" s="111">
        <v>200579</v>
      </c>
      <c r="BF125" s="111"/>
      <c r="BG125" s="111">
        <v>555</v>
      </c>
      <c r="BH125" s="136">
        <f t="shared" si="43"/>
        <v>3415766</v>
      </c>
      <c r="BI125" s="6"/>
      <c r="BJ125" s="22"/>
      <c r="BK125" s="22" t="s">
        <v>32</v>
      </c>
      <c r="BL125" s="146">
        <f t="shared" si="44"/>
        <v>996438</v>
      </c>
      <c r="BM125" s="147">
        <f t="shared" si="37"/>
        <v>1760810</v>
      </c>
      <c r="BN125" s="147">
        <f t="shared" si="38"/>
        <v>268890</v>
      </c>
      <c r="BO125" s="147">
        <f t="shared" si="45"/>
        <v>169927</v>
      </c>
      <c r="BP125" s="147">
        <f t="shared" si="40"/>
        <v>200579</v>
      </c>
      <c r="BQ125" s="147">
        <f t="shared" si="36"/>
        <v>19122</v>
      </c>
      <c r="BR125" s="148">
        <f t="shared" si="39"/>
        <v>3415766</v>
      </c>
      <c r="BS125" s="36"/>
    </row>
    <row r="126" spans="1:71"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c r="BC126" s="111"/>
      <c r="BD126" s="111"/>
      <c r="BE126" s="111">
        <v>202462</v>
      </c>
      <c r="BF126" s="111"/>
      <c r="BG126" s="111">
        <v>569</v>
      </c>
      <c r="BH126" s="136">
        <f t="shared" si="43"/>
        <v>3430922</v>
      </c>
      <c r="BI126" s="6"/>
      <c r="BJ126" s="34"/>
      <c r="BK126" s="22" t="s">
        <v>33</v>
      </c>
      <c r="BL126" s="146">
        <f t="shared" si="44"/>
        <v>996135</v>
      </c>
      <c r="BM126" s="147">
        <f t="shared" si="37"/>
        <v>1768097</v>
      </c>
      <c r="BN126" s="147">
        <f t="shared" si="38"/>
        <v>269674</v>
      </c>
      <c r="BO126" s="147">
        <f t="shared" si="45"/>
        <v>176051</v>
      </c>
      <c r="BP126" s="147">
        <f t="shared" si="40"/>
        <v>202462</v>
      </c>
      <c r="BQ126" s="147">
        <f t="shared" si="36"/>
        <v>18503</v>
      </c>
      <c r="BR126" s="148">
        <f t="shared" si="39"/>
        <v>3430922</v>
      </c>
      <c r="BS126" s="36"/>
    </row>
    <row r="127" spans="1:71"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40"/>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c r="BC127" s="111"/>
      <c r="BD127" s="111"/>
      <c r="BE127" s="111">
        <v>208946</v>
      </c>
      <c r="BF127" s="111"/>
      <c r="BG127" s="142">
        <v>579</v>
      </c>
      <c r="BH127" s="136">
        <f t="shared" si="43"/>
        <v>3431956</v>
      </c>
      <c r="BI127" s="6"/>
      <c r="BJ127" s="23"/>
      <c r="BK127" s="22" t="s">
        <v>34</v>
      </c>
      <c r="BL127" s="146">
        <f t="shared" si="44"/>
        <v>982656</v>
      </c>
      <c r="BM127" s="147">
        <f t="shared" si="37"/>
        <v>1771609</v>
      </c>
      <c r="BN127" s="147">
        <f t="shared" si="38"/>
        <v>269988</v>
      </c>
      <c r="BO127" s="147">
        <f t="shared" si="45"/>
        <v>180168</v>
      </c>
      <c r="BP127" s="147">
        <f t="shared" si="40"/>
        <v>208946</v>
      </c>
      <c r="BQ127" s="147">
        <f t="shared" si="36"/>
        <v>18589</v>
      </c>
      <c r="BR127" s="148">
        <f t="shared" si="39"/>
        <v>3431956</v>
      </c>
      <c r="BS127" s="36"/>
    </row>
    <row r="128" spans="1:71"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c r="BC128" s="111"/>
      <c r="BD128" s="111"/>
      <c r="BE128" s="111">
        <v>213394</v>
      </c>
      <c r="BF128" s="111"/>
      <c r="BG128" s="111">
        <v>585</v>
      </c>
      <c r="BH128" s="136">
        <f t="shared" si="43"/>
        <v>3434149</v>
      </c>
      <c r="BI128" s="6"/>
      <c r="BJ128" s="22"/>
      <c r="BK128" s="22" t="s">
        <v>35</v>
      </c>
      <c r="BL128" s="146">
        <f t="shared" si="44"/>
        <v>974011</v>
      </c>
      <c r="BM128" s="147">
        <f t="shared" si="37"/>
        <v>1774223</v>
      </c>
      <c r="BN128" s="147">
        <f t="shared" si="38"/>
        <v>269750</v>
      </c>
      <c r="BO128" s="147">
        <f t="shared" si="45"/>
        <v>184422</v>
      </c>
      <c r="BP128" s="147">
        <f t="shared" si="40"/>
        <v>213394</v>
      </c>
      <c r="BQ128" s="147">
        <f t="shared" si="36"/>
        <v>18349</v>
      </c>
      <c r="BR128" s="148">
        <f t="shared" si="39"/>
        <v>3434149</v>
      </c>
      <c r="BS128" s="36"/>
    </row>
    <row r="129" spans="1:71"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c r="BC129" s="111"/>
      <c r="BD129" s="111"/>
      <c r="BE129" s="111">
        <v>225412</v>
      </c>
      <c r="BF129" s="111"/>
      <c r="BG129" s="111">
        <v>601</v>
      </c>
      <c r="BH129" s="136">
        <f t="shared" si="43"/>
        <v>3436431</v>
      </c>
      <c r="BI129" s="6"/>
      <c r="BJ129" s="34"/>
      <c r="BK129" s="22" t="s">
        <v>36</v>
      </c>
      <c r="BL129" s="146">
        <f t="shared" si="44"/>
        <v>960915</v>
      </c>
      <c r="BM129" s="147">
        <f t="shared" si="37"/>
        <v>1774057</v>
      </c>
      <c r="BN129" s="147">
        <f t="shared" si="38"/>
        <v>270098</v>
      </c>
      <c r="BO129" s="147">
        <f t="shared" si="45"/>
        <v>188116</v>
      </c>
      <c r="BP129" s="147">
        <f t="shared" si="40"/>
        <v>225412</v>
      </c>
      <c r="BQ129" s="147">
        <f t="shared" si="36"/>
        <v>17833</v>
      </c>
      <c r="BR129" s="148">
        <f t="shared" si="39"/>
        <v>3436431</v>
      </c>
      <c r="BS129" s="36"/>
    </row>
    <row r="130" spans="1:71" ht="12.75" customHeight="1" thickBot="1" x14ac:dyDescent="0.4">
      <c r="A130" s="36"/>
      <c r="B130" s="24"/>
      <c r="C130" s="27" t="s">
        <v>37</v>
      </c>
      <c r="D130" s="137"/>
      <c r="E130" s="137">
        <v>5</v>
      </c>
      <c r="F130" s="137">
        <v>25913</v>
      </c>
      <c r="G130" s="137"/>
      <c r="H130" s="137"/>
      <c r="I130" s="137"/>
      <c r="J130" s="137"/>
      <c r="K130" s="137">
        <v>179841</v>
      </c>
      <c r="L130" s="137">
        <v>450293</v>
      </c>
      <c r="M130" s="137">
        <v>948331</v>
      </c>
      <c r="N130" s="137">
        <v>5150</v>
      </c>
      <c r="O130" s="137">
        <v>166875</v>
      </c>
      <c r="P130" s="137">
        <v>664</v>
      </c>
      <c r="Q130" s="137">
        <v>3126</v>
      </c>
      <c r="R130" s="137">
        <v>73950</v>
      </c>
      <c r="S130" s="137">
        <v>16932</v>
      </c>
      <c r="T130" s="137">
        <v>1317356</v>
      </c>
      <c r="U130" s="137"/>
      <c r="V130" s="137">
        <v>5993</v>
      </c>
      <c r="W130" s="137">
        <v>82</v>
      </c>
      <c r="X130" s="137">
        <v>7058</v>
      </c>
      <c r="Y130" s="137"/>
      <c r="Z130" s="137"/>
      <c r="AA130" s="137"/>
      <c r="AB130" s="137"/>
      <c r="AC130" s="137"/>
      <c r="AD130" s="139"/>
      <c r="AE130" s="137"/>
      <c r="AF130" s="137"/>
      <c r="AG130" s="137"/>
      <c r="AH130" s="137">
        <v>482</v>
      </c>
      <c r="AI130" s="137"/>
      <c r="AJ130" s="137"/>
      <c r="AK130" s="137"/>
      <c r="AL130" s="137"/>
      <c r="AM130" s="137"/>
      <c r="AN130" s="137">
        <v>35</v>
      </c>
      <c r="AO130" s="137"/>
      <c r="AP130" s="137">
        <v>7</v>
      </c>
      <c r="AQ130" s="137">
        <v>127</v>
      </c>
      <c r="AR130" s="137"/>
      <c r="AS130" s="137"/>
      <c r="AT130" s="137"/>
      <c r="AU130" s="137"/>
      <c r="AV130" s="137"/>
      <c r="AW130" s="137"/>
      <c r="AX130" s="137"/>
      <c r="AY130" s="137"/>
      <c r="AZ130" s="137"/>
      <c r="BA130" s="137"/>
      <c r="BB130" s="137"/>
      <c r="BC130" s="137"/>
      <c r="BD130" s="137"/>
      <c r="BE130" s="137">
        <v>231940</v>
      </c>
      <c r="BF130" s="137"/>
      <c r="BG130" s="141">
        <v>607</v>
      </c>
      <c r="BH130" s="138">
        <f t="shared" si="43"/>
        <v>3434767</v>
      </c>
      <c r="BI130" s="6"/>
      <c r="BJ130" s="24"/>
      <c r="BK130" s="27" t="s">
        <v>37</v>
      </c>
      <c r="BL130" s="149">
        <f t="shared" si="44"/>
        <v>948331</v>
      </c>
      <c r="BM130" s="150">
        <f t="shared" si="37"/>
        <v>1773642</v>
      </c>
      <c r="BN130" s="150">
        <f t="shared" si="38"/>
        <v>270723</v>
      </c>
      <c r="BO130" s="150">
        <f t="shared" si="45"/>
        <v>192788</v>
      </c>
      <c r="BP130" s="150">
        <f t="shared" si="40"/>
        <v>231940</v>
      </c>
      <c r="BQ130" s="150">
        <f t="shared" si="36"/>
        <v>17343</v>
      </c>
      <c r="BR130" s="151">
        <f t="shared" si="39"/>
        <v>3434767</v>
      </c>
      <c r="BS130" s="36"/>
    </row>
    <row r="131" spans="1:71" ht="12.75" customHeight="1" x14ac:dyDescent="0.25">
      <c r="A131" s="36"/>
      <c r="B131" s="21">
        <v>2020</v>
      </c>
      <c r="C131" s="251" t="s">
        <v>38</v>
      </c>
      <c r="D131" s="252"/>
      <c r="E131" s="252">
        <v>5</v>
      </c>
      <c r="F131" s="252">
        <v>26050</v>
      </c>
      <c r="G131" s="252"/>
      <c r="H131" s="252"/>
      <c r="I131" s="252"/>
      <c r="J131" s="252"/>
      <c r="K131" s="252">
        <v>180494</v>
      </c>
      <c r="L131" s="252">
        <v>448546</v>
      </c>
      <c r="M131" s="252">
        <v>928373</v>
      </c>
      <c r="N131" s="252">
        <v>5101</v>
      </c>
      <c r="O131" s="252">
        <v>176226</v>
      </c>
      <c r="P131" s="252">
        <v>664</v>
      </c>
      <c r="Q131" s="252">
        <v>3043</v>
      </c>
      <c r="R131" s="252">
        <v>74279</v>
      </c>
      <c r="S131" s="252">
        <v>16873</v>
      </c>
      <c r="T131" s="252">
        <v>1316402</v>
      </c>
      <c r="U131" s="252"/>
      <c r="V131" s="252">
        <v>6003</v>
      </c>
      <c r="W131" s="252">
        <v>87</v>
      </c>
      <c r="X131" s="252">
        <v>7041</v>
      </c>
      <c r="Y131" s="252"/>
      <c r="Z131" s="252"/>
      <c r="AA131" s="252"/>
      <c r="AB131" s="252"/>
      <c r="AC131" s="252"/>
      <c r="AD131" s="252"/>
      <c r="AE131" s="252"/>
      <c r="AF131" s="252"/>
      <c r="AG131" s="252"/>
      <c r="AH131" s="252">
        <v>449</v>
      </c>
      <c r="AI131" s="252"/>
      <c r="AJ131" s="252"/>
      <c r="AK131" s="252"/>
      <c r="AL131" s="252"/>
      <c r="AM131" s="252"/>
      <c r="AN131" s="252">
        <v>35</v>
      </c>
      <c r="AO131" s="252"/>
      <c r="AP131" s="252"/>
      <c r="AQ131" s="252">
        <v>127</v>
      </c>
      <c r="AR131" s="252"/>
      <c r="AS131" s="252"/>
      <c r="AT131" s="252"/>
      <c r="AU131" s="252"/>
      <c r="AV131" s="252"/>
      <c r="AW131" s="252"/>
      <c r="AX131" s="252"/>
      <c r="AY131" s="252"/>
      <c r="AZ131" s="252"/>
      <c r="BA131" s="252"/>
      <c r="BB131" s="252"/>
      <c r="BC131" s="252"/>
      <c r="BD131" s="252"/>
      <c r="BE131" s="252">
        <v>242587</v>
      </c>
      <c r="BF131" s="252"/>
      <c r="BG131" s="252">
        <v>621</v>
      </c>
      <c r="BH131" s="253">
        <f t="shared" si="43"/>
        <v>3433006</v>
      </c>
      <c r="BI131" s="6"/>
      <c r="BJ131" s="21">
        <v>2020</v>
      </c>
      <c r="BK131" s="21" t="s">
        <v>38</v>
      </c>
      <c r="BL131" s="143">
        <f t="shared" si="44"/>
        <v>928373</v>
      </c>
      <c r="BM131" s="144">
        <f t="shared" si="37"/>
        <v>1770951</v>
      </c>
      <c r="BN131" s="144">
        <f t="shared" si="38"/>
        <v>271646</v>
      </c>
      <c r="BO131" s="144">
        <f t="shared" si="45"/>
        <v>202276</v>
      </c>
      <c r="BP131" s="144">
        <f t="shared" si="40"/>
        <v>242587</v>
      </c>
      <c r="BQ131" s="144">
        <f t="shared" si="36"/>
        <v>17173</v>
      </c>
      <c r="BR131" s="145">
        <f t="shared" si="39"/>
        <v>3433006</v>
      </c>
      <c r="BS131" s="36"/>
    </row>
    <row r="132" spans="1:71" ht="12.75" customHeight="1" x14ac:dyDescent="0.25">
      <c r="A132" s="36"/>
      <c r="B132" s="34"/>
      <c r="C132" s="254" t="s">
        <v>39</v>
      </c>
      <c r="D132" s="255"/>
      <c r="E132" s="255">
        <v>5</v>
      </c>
      <c r="F132" s="255">
        <v>26200</v>
      </c>
      <c r="G132" s="255"/>
      <c r="H132" s="255"/>
      <c r="I132" s="255"/>
      <c r="J132" s="255"/>
      <c r="K132" s="255">
        <v>181057</v>
      </c>
      <c r="L132" s="255">
        <v>448659</v>
      </c>
      <c r="M132" s="255">
        <v>918740</v>
      </c>
      <c r="N132" s="255">
        <v>5063</v>
      </c>
      <c r="O132" s="255">
        <v>184252</v>
      </c>
      <c r="P132" s="255">
        <v>665</v>
      </c>
      <c r="Q132" s="255">
        <v>3083</v>
      </c>
      <c r="R132" s="255">
        <v>74551</v>
      </c>
      <c r="S132" s="255">
        <v>16917</v>
      </c>
      <c r="T132" s="255">
        <v>1319113</v>
      </c>
      <c r="U132" s="255"/>
      <c r="V132" s="255">
        <v>6013</v>
      </c>
      <c r="W132" s="255">
        <v>87</v>
      </c>
      <c r="X132" s="255">
        <v>7385</v>
      </c>
      <c r="Y132" s="255"/>
      <c r="Z132" s="255"/>
      <c r="AA132" s="255"/>
      <c r="AB132" s="255"/>
      <c r="AC132" s="255"/>
      <c r="AD132" s="255"/>
      <c r="AE132" s="255"/>
      <c r="AF132" s="255"/>
      <c r="AG132" s="255"/>
      <c r="AH132" s="255">
        <v>500</v>
      </c>
      <c r="AI132" s="255"/>
      <c r="AJ132" s="255"/>
      <c r="AK132" s="255"/>
      <c r="AL132" s="255"/>
      <c r="AM132" s="255"/>
      <c r="AN132" s="255">
        <v>35</v>
      </c>
      <c r="AO132" s="255"/>
      <c r="AP132" s="255"/>
      <c r="AQ132" s="255">
        <v>126</v>
      </c>
      <c r="AR132" s="255"/>
      <c r="AS132" s="255"/>
      <c r="AT132" s="255"/>
      <c r="AU132" s="255"/>
      <c r="AV132" s="255"/>
      <c r="AW132" s="255"/>
      <c r="AX132" s="255"/>
      <c r="AY132" s="255"/>
      <c r="AZ132" s="255"/>
      <c r="BA132" s="255"/>
      <c r="BB132" s="255"/>
      <c r="BC132" s="255"/>
      <c r="BD132" s="255"/>
      <c r="BE132" s="255">
        <v>250285</v>
      </c>
      <c r="BF132" s="255"/>
      <c r="BG132" s="255">
        <v>632</v>
      </c>
      <c r="BH132" s="256">
        <f t="shared" si="43"/>
        <v>3443368</v>
      </c>
      <c r="BI132" s="6"/>
      <c r="BJ132" s="34"/>
      <c r="BK132" s="22" t="s">
        <v>39</v>
      </c>
      <c r="BL132" s="146">
        <f t="shared" si="44"/>
        <v>918740</v>
      </c>
      <c r="BM132" s="147">
        <f t="shared" si="37"/>
        <v>1773785</v>
      </c>
      <c r="BN132" s="147">
        <f t="shared" si="38"/>
        <v>272525</v>
      </c>
      <c r="BO132" s="147">
        <f t="shared" si="45"/>
        <v>210452</v>
      </c>
      <c r="BP132" s="147">
        <f t="shared" si="40"/>
        <v>250285</v>
      </c>
      <c r="BQ132" s="147">
        <f t="shared" si="36"/>
        <v>17581</v>
      </c>
      <c r="BR132" s="148">
        <f t="shared" si="39"/>
        <v>3443368</v>
      </c>
      <c r="BS132" s="36"/>
    </row>
    <row r="133" spans="1:71" ht="12.75" customHeight="1" x14ac:dyDescent="0.25">
      <c r="A133" s="36"/>
      <c r="B133" s="23"/>
      <c r="C133" s="254" t="s">
        <v>40</v>
      </c>
      <c r="D133" s="255"/>
      <c r="E133" s="255">
        <v>6</v>
      </c>
      <c r="F133" s="255">
        <v>26324</v>
      </c>
      <c r="G133" s="255"/>
      <c r="H133" s="255"/>
      <c r="I133" s="255"/>
      <c r="J133" s="255"/>
      <c r="K133" s="255">
        <v>184432</v>
      </c>
      <c r="L133" s="255">
        <v>453084</v>
      </c>
      <c r="M133" s="255">
        <v>923386</v>
      </c>
      <c r="N133" s="255">
        <v>5037</v>
      </c>
      <c r="O133" s="255">
        <v>191140</v>
      </c>
      <c r="P133" s="255">
        <v>666</v>
      </c>
      <c r="Q133" s="255">
        <v>3077</v>
      </c>
      <c r="R133" s="255">
        <v>74563</v>
      </c>
      <c r="S133" s="255">
        <v>17370</v>
      </c>
      <c r="T133" s="255">
        <v>1331835</v>
      </c>
      <c r="U133" s="255"/>
      <c r="V133" s="255">
        <v>6014</v>
      </c>
      <c r="W133" s="255">
        <v>87</v>
      </c>
      <c r="X133" s="255">
        <v>7322</v>
      </c>
      <c r="Y133" s="255"/>
      <c r="Z133" s="255"/>
      <c r="AA133" s="255"/>
      <c r="AB133" s="255"/>
      <c r="AC133" s="255"/>
      <c r="AD133" s="257"/>
      <c r="AE133" s="255"/>
      <c r="AF133" s="255"/>
      <c r="AG133" s="255"/>
      <c r="AH133" s="255">
        <v>507</v>
      </c>
      <c r="AI133" s="255"/>
      <c r="AJ133" s="255"/>
      <c r="AK133" s="255"/>
      <c r="AL133" s="255"/>
      <c r="AM133" s="255"/>
      <c r="AN133" s="255">
        <v>35</v>
      </c>
      <c r="AO133" s="255"/>
      <c r="AP133" s="255"/>
      <c r="AQ133" s="255">
        <v>93</v>
      </c>
      <c r="AR133" s="255"/>
      <c r="AS133" s="255"/>
      <c r="AT133" s="255"/>
      <c r="AU133" s="255"/>
      <c r="AV133" s="255"/>
      <c r="AW133" s="255"/>
      <c r="AX133" s="255"/>
      <c r="AY133" s="255"/>
      <c r="AZ133" s="255"/>
      <c r="BA133" s="255"/>
      <c r="BB133" s="255"/>
      <c r="BC133" s="255"/>
      <c r="BD133" s="255"/>
      <c r="BE133" s="255">
        <v>263426</v>
      </c>
      <c r="BF133" s="255"/>
      <c r="BG133" s="258">
        <v>643</v>
      </c>
      <c r="BH133" s="256">
        <f t="shared" si="43"/>
        <v>3489047</v>
      </c>
      <c r="BI133" s="6"/>
      <c r="BJ133" s="23"/>
      <c r="BK133" s="22" t="s">
        <v>40</v>
      </c>
      <c r="BL133" s="146">
        <f t="shared" si="44"/>
        <v>923386</v>
      </c>
      <c r="BM133" s="147">
        <f t="shared" si="37"/>
        <v>1790933</v>
      </c>
      <c r="BN133" s="147">
        <f t="shared" si="38"/>
        <v>276365</v>
      </c>
      <c r="BO133" s="147">
        <f t="shared" si="45"/>
        <v>217464</v>
      </c>
      <c r="BP133" s="147">
        <f t="shared" si="40"/>
        <v>263426</v>
      </c>
      <c r="BQ133" s="147">
        <f t="shared" si="36"/>
        <v>17473</v>
      </c>
      <c r="BR133" s="148">
        <f t="shared" si="39"/>
        <v>3489047</v>
      </c>
      <c r="BS133" s="36"/>
    </row>
    <row r="134" spans="1:71" ht="12.75" customHeight="1" x14ac:dyDescent="0.25">
      <c r="A134" s="36"/>
      <c r="B134" s="22"/>
      <c r="C134" s="254" t="s">
        <v>41</v>
      </c>
      <c r="D134" s="255"/>
      <c r="E134" s="255">
        <v>7</v>
      </c>
      <c r="F134" s="255">
        <v>26545</v>
      </c>
      <c r="G134" s="255"/>
      <c r="H134" s="255"/>
      <c r="I134" s="255"/>
      <c r="J134" s="255"/>
      <c r="K134" s="255">
        <v>183570</v>
      </c>
      <c r="L134" s="255">
        <v>463898</v>
      </c>
      <c r="M134" s="255">
        <v>912398</v>
      </c>
      <c r="N134" s="255">
        <v>5002</v>
      </c>
      <c r="O134" s="255">
        <v>200822</v>
      </c>
      <c r="P134" s="255">
        <v>666</v>
      </c>
      <c r="Q134" s="255">
        <v>3043</v>
      </c>
      <c r="R134" s="255">
        <v>75891</v>
      </c>
      <c r="S134" s="255">
        <v>17095</v>
      </c>
      <c r="T134" s="255">
        <v>1348069</v>
      </c>
      <c r="U134" s="255"/>
      <c r="V134" s="255">
        <v>5966</v>
      </c>
      <c r="W134" s="255">
        <v>84</v>
      </c>
      <c r="X134" s="255">
        <v>7696</v>
      </c>
      <c r="Y134" s="255"/>
      <c r="Z134" s="255"/>
      <c r="AA134" s="255"/>
      <c r="AB134" s="255"/>
      <c r="AC134" s="255"/>
      <c r="AD134" s="255"/>
      <c r="AE134" s="255"/>
      <c r="AF134" s="255"/>
      <c r="AG134" s="255"/>
      <c r="AH134" s="255">
        <v>541</v>
      </c>
      <c r="AI134" s="255"/>
      <c r="AJ134" s="255"/>
      <c r="AK134" s="255"/>
      <c r="AL134" s="255"/>
      <c r="AM134" s="255"/>
      <c r="AN134" s="255">
        <v>35</v>
      </c>
      <c r="AO134" s="255"/>
      <c r="AP134" s="255"/>
      <c r="AQ134" s="255">
        <v>93</v>
      </c>
      <c r="AR134" s="255"/>
      <c r="AS134" s="255"/>
      <c r="AT134" s="255"/>
      <c r="AU134" s="255"/>
      <c r="AV134" s="255"/>
      <c r="AW134" s="255"/>
      <c r="AX134" s="255"/>
      <c r="AY134" s="255"/>
      <c r="AZ134" s="255"/>
      <c r="BA134" s="255"/>
      <c r="BB134" s="255"/>
      <c r="BC134" s="255"/>
      <c r="BD134" s="255"/>
      <c r="BE134" s="255">
        <v>280431</v>
      </c>
      <c r="BF134" s="255"/>
      <c r="BG134" s="255">
        <v>658</v>
      </c>
      <c r="BH134" s="256">
        <f t="shared" ref="BH134:BH139" si="46">SUM(D134:BG134)</f>
        <v>3532510</v>
      </c>
      <c r="BI134" s="6"/>
      <c r="BJ134" s="22"/>
      <c r="BK134" s="22" t="s">
        <v>41</v>
      </c>
      <c r="BL134" s="146">
        <f t="shared" ref="BL134:BL145" si="47">+M134+AE134+AI134</f>
        <v>912398</v>
      </c>
      <c r="BM134" s="147">
        <f t="shared" si="37"/>
        <v>1817933</v>
      </c>
      <c r="BN134" s="147">
        <f t="shared" si="38"/>
        <v>276556</v>
      </c>
      <c r="BO134" s="147">
        <f t="shared" si="45"/>
        <v>227367</v>
      </c>
      <c r="BP134" s="147">
        <f t="shared" si="40"/>
        <v>280431</v>
      </c>
      <c r="BQ134" s="147">
        <f t="shared" si="36"/>
        <v>17825</v>
      </c>
      <c r="BR134" s="148">
        <f t="shared" si="39"/>
        <v>3532510</v>
      </c>
      <c r="BS134" s="36"/>
    </row>
    <row r="135" spans="1:71" ht="12.75" customHeight="1" x14ac:dyDescent="0.25">
      <c r="A135" s="36"/>
      <c r="B135" s="34"/>
      <c r="C135" s="254" t="s">
        <v>42</v>
      </c>
      <c r="D135" s="255"/>
      <c r="E135" s="255">
        <v>7</v>
      </c>
      <c r="F135" s="255">
        <v>26741</v>
      </c>
      <c r="G135" s="255"/>
      <c r="H135" s="255"/>
      <c r="I135" s="255"/>
      <c r="J135" s="255"/>
      <c r="K135" s="255">
        <v>185681</v>
      </c>
      <c r="L135" s="255">
        <v>472008</v>
      </c>
      <c r="M135" s="255">
        <v>907790</v>
      </c>
      <c r="N135" s="255">
        <v>4972</v>
      </c>
      <c r="O135" s="255">
        <v>200521</v>
      </c>
      <c r="P135" s="255">
        <v>666</v>
      </c>
      <c r="Q135" s="255">
        <v>3200</v>
      </c>
      <c r="R135" s="255">
        <v>76160</v>
      </c>
      <c r="S135" s="255">
        <v>17178</v>
      </c>
      <c r="T135" s="255">
        <v>1352468</v>
      </c>
      <c r="U135" s="255"/>
      <c r="V135" s="255">
        <v>5909</v>
      </c>
      <c r="W135" s="255">
        <v>86</v>
      </c>
      <c r="X135" s="255">
        <v>8031</v>
      </c>
      <c r="Y135" s="255"/>
      <c r="Z135" s="255"/>
      <c r="AA135" s="255"/>
      <c r="AB135" s="255"/>
      <c r="AC135" s="255"/>
      <c r="AD135" s="255"/>
      <c r="AE135" s="255"/>
      <c r="AF135" s="255"/>
      <c r="AG135" s="255"/>
      <c r="AH135" s="255">
        <v>484</v>
      </c>
      <c r="AI135" s="255"/>
      <c r="AJ135" s="255"/>
      <c r="AK135" s="255"/>
      <c r="AL135" s="255"/>
      <c r="AM135" s="255"/>
      <c r="AN135" s="255">
        <v>35</v>
      </c>
      <c r="AO135" s="255"/>
      <c r="AP135" s="255"/>
      <c r="AQ135" s="255">
        <v>62</v>
      </c>
      <c r="AR135" s="255"/>
      <c r="AS135" s="255"/>
      <c r="AT135" s="255"/>
      <c r="AU135" s="255"/>
      <c r="AV135" s="255"/>
      <c r="AW135" s="255"/>
      <c r="AX135" s="255"/>
      <c r="AY135" s="255"/>
      <c r="AZ135" s="255"/>
      <c r="BA135" s="255"/>
      <c r="BB135" s="255"/>
      <c r="BC135" s="255"/>
      <c r="BD135" s="255"/>
      <c r="BE135" s="255">
        <v>298054</v>
      </c>
      <c r="BF135" s="255"/>
      <c r="BG135" s="255">
        <v>667</v>
      </c>
      <c r="BH135" s="256">
        <f t="shared" si="46"/>
        <v>3560720</v>
      </c>
      <c r="BI135" s="6"/>
      <c r="BJ135" s="34"/>
      <c r="BK135" s="22" t="s">
        <v>42</v>
      </c>
      <c r="BL135" s="146">
        <f t="shared" si="47"/>
        <v>907790</v>
      </c>
      <c r="BM135" s="147">
        <f t="shared" si="37"/>
        <v>1830385</v>
      </c>
      <c r="BN135" s="147">
        <f t="shared" si="38"/>
        <v>279019</v>
      </c>
      <c r="BO135" s="147">
        <f t="shared" si="45"/>
        <v>227262</v>
      </c>
      <c r="BP135" s="147">
        <f t="shared" si="40"/>
        <v>298054</v>
      </c>
      <c r="BQ135" s="147">
        <f t="shared" si="36"/>
        <v>18210</v>
      </c>
      <c r="BR135" s="148">
        <f t="shared" si="39"/>
        <v>3560720</v>
      </c>
      <c r="BS135" s="36"/>
    </row>
    <row r="136" spans="1:71" ht="12.75" customHeight="1" x14ac:dyDescent="0.25">
      <c r="A136" s="36"/>
      <c r="B136" s="23"/>
      <c r="C136" s="254" t="s">
        <v>43</v>
      </c>
      <c r="D136" s="255"/>
      <c r="E136" s="255">
        <v>7</v>
      </c>
      <c r="F136" s="255">
        <v>26801</v>
      </c>
      <c r="G136" s="255"/>
      <c r="H136" s="255"/>
      <c r="I136" s="255"/>
      <c r="J136" s="255"/>
      <c r="K136" s="255">
        <v>187975</v>
      </c>
      <c r="L136" s="255">
        <v>473251</v>
      </c>
      <c r="M136" s="255">
        <v>909702</v>
      </c>
      <c r="N136" s="255">
        <v>4935</v>
      </c>
      <c r="O136" s="255">
        <v>204725</v>
      </c>
      <c r="P136" s="255">
        <v>666</v>
      </c>
      <c r="Q136" s="255">
        <v>3174</v>
      </c>
      <c r="R136" s="255">
        <v>76024</v>
      </c>
      <c r="S136" s="255">
        <v>17317</v>
      </c>
      <c r="T136" s="255">
        <v>1350347</v>
      </c>
      <c r="U136" s="255"/>
      <c r="V136" s="255">
        <v>5698</v>
      </c>
      <c r="W136" s="255">
        <v>86</v>
      </c>
      <c r="X136" s="255">
        <v>8387</v>
      </c>
      <c r="Y136" s="255"/>
      <c r="Z136" s="255"/>
      <c r="AA136" s="255"/>
      <c r="AB136" s="255"/>
      <c r="AC136" s="255"/>
      <c r="AD136" s="257"/>
      <c r="AE136" s="255"/>
      <c r="AF136" s="255"/>
      <c r="AG136" s="255"/>
      <c r="AH136" s="255">
        <v>476</v>
      </c>
      <c r="AI136" s="255"/>
      <c r="AJ136" s="255"/>
      <c r="AK136" s="255"/>
      <c r="AL136" s="255"/>
      <c r="AM136" s="255"/>
      <c r="AN136" s="255">
        <v>35</v>
      </c>
      <c r="AO136" s="255"/>
      <c r="AP136" s="255"/>
      <c r="AQ136" s="255">
        <v>63</v>
      </c>
      <c r="AR136" s="255"/>
      <c r="AS136" s="255"/>
      <c r="AT136" s="255"/>
      <c r="AU136" s="255">
        <v>1209</v>
      </c>
      <c r="AV136" s="255"/>
      <c r="AW136" s="255"/>
      <c r="AX136" s="255"/>
      <c r="AY136" s="255"/>
      <c r="AZ136" s="255"/>
      <c r="BA136" s="255"/>
      <c r="BB136" s="255"/>
      <c r="BC136" s="255"/>
      <c r="BD136" s="255"/>
      <c r="BE136" s="255">
        <v>316709</v>
      </c>
      <c r="BF136" s="255"/>
      <c r="BG136" s="258">
        <v>674</v>
      </c>
      <c r="BH136" s="256">
        <f t="shared" si="46"/>
        <v>3588261</v>
      </c>
      <c r="BI136" s="6"/>
      <c r="BJ136" s="23"/>
      <c r="BK136" s="22" t="s">
        <v>43</v>
      </c>
      <c r="BL136" s="146">
        <f t="shared" si="47"/>
        <v>909702</v>
      </c>
      <c r="BM136" s="147">
        <f t="shared" ref="BM136:BM167" si="48">+D136+J136+L136+V136+AB136+AT136+T136</f>
        <v>1829296</v>
      </c>
      <c r="BN136" s="147">
        <f t="shared" ref="BN136:BN167" si="49">+K136+R136+S136+AA136</f>
        <v>281316</v>
      </c>
      <c r="BO136" s="147">
        <f t="shared" si="45"/>
        <v>231526</v>
      </c>
      <c r="BP136" s="147">
        <f t="shared" si="40"/>
        <v>316709</v>
      </c>
      <c r="BQ136" s="147">
        <f t="shared" ref="BQ136:BQ152" si="50">+E136+G136+H136+I136+N136+P136+W136+X136+Y136+Z136+AC136+AD136+AF136+AG136+AH136+AJ136+AK136+AL136+AM136+AO136+AP136+AQ136+AR136+AS136+AW136+BG136+Q136+AN136+BF136+AU136</f>
        <v>19712</v>
      </c>
      <c r="BR136" s="148">
        <f t="shared" ref="BR136:BR167" si="51">SUM(BL136:BQ136)</f>
        <v>3588261</v>
      </c>
      <c r="BS136" s="36"/>
    </row>
    <row r="137" spans="1:71" ht="12.75" customHeight="1" x14ac:dyDescent="0.25">
      <c r="A137" s="36"/>
      <c r="B137" s="22"/>
      <c r="C137" s="254" t="s">
        <v>32</v>
      </c>
      <c r="D137" s="255"/>
      <c r="E137" s="255">
        <v>5</v>
      </c>
      <c r="F137" s="255">
        <v>27101</v>
      </c>
      <c r="G137" s="255"/>
      <c r="H137" s="255"/>
      <c r="I137" s="255"/>
      <c r="J137" s="255"/>
      <c r="K137" s="255">
        <v>190161</v>
      </c>
      <c r="L137" s="255">
        <v>475081</v>
      </c>
      <c r="M137" s="255">
        <v>920853</v>
      </c>
      <c r="N137" s="255">
        <v>4917</v>
      </c>
      <c r="O137" s="255">
        <v>210086</v>
      </c>
      <c r="P137" s="255">
        <v>601</v>
      </c>
      <c r="Q137" s="255">
        <v>3201</v>
      </c>
      <c r="R137" s="255">
        <v>76405</v>
      </c>
      <c r="S137" s="255">
        <v>17366</v>
      </c>
      <c r="T137" s="255">
        <v>1335382</v>
      </c>
      <c r="U137" s="255"/>
      <c r="V137" s="255">
        <v>5551</v>
      </c>
      <c r="W137" s="255">
        <v>88</v>
      </c>
      <c r="X137" s="255">
        <v>8526</v>
      </c>
      <c r="Y137" s="255"/>
      <c r="Z137" s="255"/>
      <c r="AA137" s="255"/>
      <c r="AB137" s="255"/>
      <c r="AC137" s="255"/>
      <c r="AD137" s="255"/>
      <c r="AE137" s="255"/>
      <c r="AF137" s="255"/>
      <c r="AG137" s="255"/>
      <c r="AH137" s="255">
        <v>482</v>
      </c>
      <c r="AI137" s="255"/>
      <c r="AJ137" s="255"/>
      <c r="AK137" s="255"/>
      <c r="AL137" s="255"/>
      <c r="AM137" s="255"/>
      <c r="AN137" s="255">
        <v>35</v>
      </c>
      <c r="AO137" s="255"/>
      <c r="AP137" s="255"/>
      <c r="AQ137" s="255">
        <v>61</v>
      </c>
      <c r="AR137" s="255"/>
      <c r="AS137" s="255"/>
      <c r="AT137" s="255"/>
      <c r="AU137" s="255">
        <v>4950</v>
      </c>
      <c r="AV137" s="255"/>
      <c r="AW137" s="255"/>
      <c r="AX137" s="255"/>
      <c r="AY137" s="255"/>
      <c r="AZ137" s="255"/>
      <c r="BA137" s="255"/>
      <c r="BB137" s="255"/>
      <c r="BC137" s="255"/>
      <c r="BD137" s="255"/>
      <c r="BE137" s="255">
        <v>336678</v>
      </c>
      <c r="BF137" s="255">
        <v>3056</v>
      </c>
      <c r="BG137" s="255">
        <v>680</v>
      </c>
      <c r="BH137" s="256">
        <f t="shared" si="46"/>
        <v>3621266</v>
      </c>
      <c r="BI137" s="6"/>
      <c r="BJ137" s="22"/>
      <c r="BK137" s="22" t="s">
        <v>32</v>
      </c>
      <c r="BL137" s="146">
        <f t="shared" si="47"/>
        <v>920853</v>
      </c>
      <c r="BM137" s="147">
        <f t="shared" si="48"/>
        <v>1816014</v>
      </c>
      <c r="BN137" s="147">
        <f t="shared" si="49"/>
        <v>283932</v>
      </c>
      <c r="BO137" s="147">
        <f t="shared" si="45"/>
        <v>237187</v>
      </c>
      <c r="BP137" s="147">
        <f t="shared" si="40"/>
        <v>336678</v>
      </c>
      <c r="BQ137" s="147">
        <f t="shared" si="50"/>
        <v>26602</v>
      </c>
      <c r="BR137" s="148">
        <f t="shared" si="51"/>
        <v>3621266</v>
      </c>
      <c r="BS137" s="36"/>
    </row>
    <row r="138" spans="1:71" ht="12.75" customHeight="1" x14ac:dyDescent="0.25">
      <c r="A138" s="36"/>
      <c r="B138" s="34"/>
      <c r="C138" s="254" t="s">
        <v>33</v>
      </c>
      <c r="D138" s="255"/>
      <c r="E138" s="255">
        <v>6</v>
      </c>
      <c r="F138" s="255">
        <v>27377</v>
      </c>
      <c r="G138" s="255"/>
      <c r="H138" s="255"/>
      <c r="I138" s="255"/>
      <c r="J138" s="255"/>
      <c r="K138" s="255">
        <v>192429</v>
      </c>
      <c r="L138" s="255">
        <v>475603</v>
      </c>
      <c r="M138" s="255">
        <v>940114</v>
      </c>
      <c r="N138" s="255">
        <v>4865</v>
      </c>
      <c r="O138" s="255">
        <v>210162</v>
      </c>
      <c r="P138" s="255">
        <v>541</v>
      </c>
      <c r="Q138" s="255">
        <v>2792</v>
      </c>
      <c r="R138" s="255">
        <v>77385</v>
      </c>
      <c r="S138" s="255">
        <v>17456</v>
      </c>
      <c r="T138" s="255">
        <v>1323730</v>
      </c>
      <c r="U138" s="255"/>
      <c r="V138" s="255">
        <v>5542</v>
      </c>
      <c r="W138" s="255">
        <v>89</v>
      </c>
      <c r="X138" s="255">
        <v>8742</v>
      </c>
      <c r="Y138" s="255"/>
      <c r="Z138" s="255"/>
      <c r="AA138" s="255"/>
      <c r="AB138" s="255"/>
      <c r="AC138" s="255"/>
      <c r="AD138" s="255"/>
      <c r="AE138" s="255"/>
      <c r="AF138" s="255"/>
      <c r="AG138" s="255"/>
      <c r="AH138" s="255">
        <v>467</v>
      </c>
      <c r="AI138" s="255"/>
      <c r="AJ138" s="255"/>
      <c r="AK138" s="255"/>
      <c r="AL138" s="255"/>
      <c r="AM138" s="255"/>
      <c r="AN138" s="255">
        <v>35</v>
      </c>
      <c r="AO138" s="255"/>
      <c r="AP138" s="255"/>
      <c r="AQ138" s="255">
        <v>61</v>
      </c>
      <c r="AR138" s="255"/>
      <c r="AS138" s="255"/>
      <c r="AT138" s="255"/>
      <c r="AU138" s="255">
        <v>5927</v>
      </c>
      <c r="AV138" s="255"/>
      <c r="AW138" s="255"/>
      <c r="AX138" s="255"/>
      <c r="AY138" s="255"/>
      <c r="AZ138" s="255"/>
      <c r="BA138" s="255"/>
      <c r="BB138" s="255"/>
      <c r="BC138" s="255"/>
      <c r="BD138" s="255"/>
      <c r="BE138" s="255">
        <v>355096</v>
      </c>
      <c r="BF138" s="255">
        <v>4761</v>
      </c>
      <c r="BG138" s="255">
        <v>693</v>
      </c>
      <c r="BH138" s="256">
        <f t="shared" si="46"/>
        <v>3653873</v>
      </c>
      <c r="BI138" s="6"/>
      <c r="BJ138" s="34"/>
      <c r="BK138" s="22" t="s">
        <v>33</v>
      </c>
      <c r="BL138" s="146">
        <f t="shared" si="47"/>
        <v>940114</v>
      </c>
      <c r="BM138" s="147">
        <f t="shared" si="48"/>
        <v>1804875</v>
      </c>
      <c r="BN138" s="147">
        <f t="shared" si="49"/>
        <v>287270</v>
      </c>
      <c r="BO138" s="147">
        <f t="shared" si="45"/>
        <v>237539</v>
      </c>
      <c r="BP138" s="147">
        <f t="shared" si="40"/>
        <v>355096</v>
      </c>
      <c r="BQ138" s="147">
        <f t="shared" si="50"/>
        <v>28979</v>
      </c>
      <c r="BR138" s="148">
        <f t="shared" si="51"/>
        <v>3653873</v>
      </c>
      <c r="BS138" s="36"/>
    </row>
    <row r="139" spans="1:71" ht="12.75" customHeight="1" x14ac:dyDescent="0.25">
      <c r="A139" s="36"/>
      <c r="B139" s="23"/>
      <c r="C139" s="254" t="s">
        <v>34</v>
      </c>
      <c r="D139" s="255"/>
      <c r="E139" s="255">
        <v>6</v>
      </c>
      <c r="F139" s="255">
        <v>26962</v>
      </c>
      <c r="G139" s="255"/>
      <c r="H139" s="255"/>
      <c r="I139" s="255"/>
      <c r="J139" s="255"/>
      <c r="K139" s="255">
        <v>195031</v>
      </c>
      <c r="L139" s="255">
        <v>478274</v>
      </c>
      <c r="M139" s="255">
        <v>960907</v>
      </c>
      <c r="N139" s="255">
        <v>4823</v>
      </c>
      <c r="O139" s="255">
        <v>219665</v>
      </c>
      <c r="P139" s="255">
        <v>488</v>
      </c>
      <c r="Q139" s="255">
        <v>2595</v>
      </c>
      <c r="R139" s="255">
        <v>79060</v>
      </c>
      <c r="S139" s="255">
        <v>17570</v>
      </c>
      <c r="T139" s="255">
        <v>1316197</v>
      </c>
      <c r="U139" s="255"/>
      <c r="V139" s="255">
        <v>5525</v>
      </c>
      <c r="W139" s="255">
        <v>89</v>
      </c>
      <c r="X139" s="255">
        <v>8953</v>
      </c>
      <c r="Y139" s="255"/>
      <c r="Z139" s="255"/>
      <c r="AA139" s="255"/>
      <c r="AB139" s="255"/>
      <c r="AC139" s="255"/>
      <c r="AD139" s="257"/>
      <c r="AE139" s="255"/>
      <c r="AF139" s="255"/>
      <c r="AG139" s="255"/>
      <c r="AH139" s="255">
        <v>484</v>
      </c>
      <c r="AI139" s="255"/>
      <c r="AJ139" s="255"/>
      <c r="AK139" s="255"/>
      <c r="AL139" s="255"/>
      <c r="AM139" s="255"/>
      <c r="AN139" s="255">
        <v>35</v>
      </c>
      <c r="AO139" s="255"/>
      <c r="AP139" s="255"/>
      <c r="AQ139" s="255">
        <v>59</v>
      </c>
      <c r="AR139" s="255"/>
      <c r="AS139" s="255"/>
      <c r="AT139" s="255"/>
      <c r="AU139" s="255">
        <v>6815</v>
      </c>
      <c r="AV139" s="255"/>
      <c r="AW139" s="255"/>
      <c r="AX139" s="255"/>
      <c r="AY139" s="255"/>
      <c r="AZ139" s="255"/>
      <c r="BA139" s="255"/>
      <c r="BB139" s="255"/>
      <c r="BC139" s="255"/>
      <c r="BD139" s="255"/>
      <c r="BE139" s="255">
        <v>371211</v>
      </c>
      <c r="BF139" s="255">
        <v>6000</v>
      </c>
      <c r="BG139" s="258">
        <v>699</v>
      </c>
      <c r="BH139" s="256">
        <f t="shared" si="46"/>
        <v>3701448</v>
      </c>
      <c r="BI139" s="6"/>
      <c r="BJ139" s="23"/>
      <c r="BK139" s="22" t="s">
        <v>34</v>
      </c>
      <c r="BL139" s="146">
        <f t="shared" si="47"/>
        <v>960907</v>
      </c>
      <c r="BM139" s="147">
        <f t="shared" si="48"/>
        <v>1799996</v>
      </c>
      <c r="BN139" s="147">
        <f t="shared" si="49"/>
        <v>291661</v>
      </c>
      <c r="BO139" s="147">
        <f t="shared" si="45"/>
        <v>246627</v>
      </c>
      <c r="BP139" s="147">
        <f t="shared" si="40"/>
        <v>371211</v>
      </c>
      <c r="BQ139" s="147">
        <f t="shared" si="50"/>
        <v>31046</v>
      </c>
      <c r="BR139" s="148">
        <f t="shared" si="51"/>
        <v>3701448</v>
      </c>
      <c r="BS139" s="36"/>
    </row>
    <row r="140" spans="1:71" ht="12.75" customHeight="1" x14ac:dyDescent="0.25">
      <c r="A140" s="36"/>
      <c r="B140" s="22"/>
      <c r="C140" s="254" t="s">
        <v>35</v>
      </c>
      <c r="D140" s="255"/>
      <c r="E140" s="255">
        <v>5</v>
      </c>
      <c r="F140" s="255">
        <v>27336</v>
      </c>
      <c r="G140" s="255"/>
      <c r="H140" s="255"/>
      <c r="I140" s="255"/>
      <c r="J140" s="255"/>
      <c r="K140" s="255">
        <v>197943</v>
      </c>
      <c r="L140" s="255">
        <v>480212</v>
      </c>
      <c r="M140" s="255">
        <v>988069</v>
      </c>
      <c r="N140" s="255">
        <v>4788</v>
      </c>
      <c r="O140" s="255">
        <v>223398</v>
      </c>
      <c r="P140" s="255">
        <v>439</v>
      </c>
      <c r="Q140" s="255">
        <v>2466</v>
      </c>
      <c r="R140" s="255">
        <v>80204</v>
      </c>
      <c r="S140" s="255">
        <v>17695</v>
      </c>
      <c r="T140" s="255">
        <v>1309801</v>
      </c>
      <c r="U140" s="255"/>
      <c r="V140" s="255">
        <v>5511</v>
      </c>
      <c r="W140" s="255">
        <v>83</v>
      </c>
      <c r="X140" s="255">
        <v>8968</v>
      </c>
      <c r="Y140" s="255"/>
      <c r="Z140" s="255"/>
      <c r="AA140" s="255"/>
      <c r="AB140" s="255"/>
      <c r="AC140" s="255"/>
      <c r="AD140" s="255"/>
      <c r="AE140" s="255"/>
      <c r="AF140" s="255"/>
      <c r="AG140" s="255"/>
      <c r="AH140" s="255">
        <v>499</v>
      </c>
      <c r="AI140" s="255"/>
      <c r="AJ140" s="255"/>
      <c r="AK140" s="255"/>
      <c r="AL140" s="255"/>
      <c r="AM140" s="255"/>
      <c r="AN140" s="255">
        <v>35</v>
      </c>
      <c r="AO140" s="255"/>
      <c r="AP140" s="255"/>
      <c r="AQ140" s="255">
        <v>59</v>
      </c>
      <c r="AR140" s="255"/>
      <c r="AS140" s="255"/>
      <c r="AT140" s="255"/>
      <c r="AU140" s="255">
        <v>7715</v>
      </c>
      <c r="AV140" s="255"/>
      <c r="AW140" s="255"/>
      <c r="AX140" s="255"/>
      <c r="AY140" s="255"/>
      <c r="AZ140" s="255"/>
      <c r="BA140" s="255"/>
      <c r="BB140" s="255"/>
      <c r="BC140" s="255"/>
      <c r="BD140" s="255"/>
      <c r="BE140" s="255">
        <v>384604</v>
      </c>
      <c r="BF140" s="255">
        <v>7875</v>
      </c>
      <c r="BG140" s="255">
        <v>691</v>
      </c>
      <c r="BH140" s="256">
        <f t="shared" ref="BH140:BH142" si="52">SUM(D140:BG140)</f>
        <v>3748396</v>
      </c>
      <c r="BI140" s="6"/>
      <c r="BJ140" s="22"/>
      <c r="BK140" s="254" t="s">
        <v>35</v>
      </c>
      <c r="BL140" s="146">
        <f t="shared" si="47"/>
        <v>988069</v>
      </c>
      <c r="BM140" s="147">
        <f t="shared" si="48"/>
        <v>1795524</v>
      </c>
      <c r="BN140" s="147">
        <f t="shared" si="49"/>
        <v>295842</v>
      </c>
      <c r="BO140" s="147">
        <f t="shared" si="45"/>
        <v>250734</v>
      </c>
      <c r="BP140" s="147">
        <f t="shared" si="40"/>
        <v>384604</v>
      </c>
      <c r="BQ140" s="147">
        <f t="shared" si="50"/>
        <v>33623</v>
      </c>
      <c r="BR140" s="148">
        <f t="shared" si="51"/>
        <v>3748396</v>
      </c>
      <c r="BS140" s="36"/>
    </row>
    <row r="141" spans="1:71" ht="12.75" customHeight="1" x14ac:dyDescent="0.25">
      <c r="A141" s="36"/>
      <c r="B141" s="34"/>
      <c r="C141" s="254" t="s">
        <v>36</v>
      </c>
      <c r="D141" s="255"/>
      <c r="E141" s="255">
        <v>5</v>
      </c>
      <c r="F141" s="255">
        <v>27741</v>
      </c>
      <c r="G141" s="255"/>
      <c r="H141" s="255"/>
      <c r="I141" s="255"/>
      <c r="J141" s="255"/>
      <c r="K141" s="255">
        <v>200712</v>
      </c>
      <c r="L141" s="255">
        <v>479908</v>
      </c>
      <c r="M141" s="255">
        <v>1007959</v>
      </c>
      <c r="N141" s="255">
        <v>4753</v>
      </c>
      <c r="O141" s="255">
        <v>225675</v>
      </c>
      <c r="P141" s="255">
        <v>393</v>
      </c>
      <c r="Q141" s="255">
        <v>2459</v>
      </c>
      <c r="R141" s="255">
        <v>81568</v>
      </c>
      <c r="S141" s="255">
        <v>17805</v>
      </c>
      <c r="T141" s="255">
        <v>1300614</v>
      </c>
      <c r="U141" s="255"/>
      <c r="V141" s="255">
        <v>5514</v>
      </c>
      <c r="W141" s="255">
        <v>89</v>
      </c>
      <c r="X141" s="255">
        <v>8962</v>
      </c>
      <c r="Y141" s="255"/>
      <c r="Z141" s="255"/>
      <c r="AA141" s="255"/>
      <c r="AB141" s="255"/>
      <c r="AC141" s="255"/>
      <c r="AD141" s="255"/>
      <c r="AE141" s="255"/>
      <c r="AF141" s="255"/>
      <c r="AG141" s="255"/>
      <c r="AH141" s="255">
        <v>503</v>
      </c>
      <c r="AI141" s="255"/>
      <c r="AJ141" s="255"/>
      <c r="AK141" s="255"/>
      <c r="AL141" s="255"/>
      <c r="AM141" s="255"/>
      <c r="AN141" s="255">
        <v>35</v>
      </c>
      <c r="AO141" s="255"/>
      <c r="AP141" s="255"/>
      <c r="AQ141" s="255">
        <v>58</v>
      </c>
      <c r="AR141" s="255"/>
      <c r="AS141" s="255"/>
      <c r="AT141" s="255"/>
      <c r="AU141" s="255">
        <v>8533</v>
      </c>
      <c r="AV141" s="255"/>
      <c r="AW141" s="255"/>
      <c r="AX141" s="255"/>
      <c r="AY141" s="255"/>
      <c r="AZ141" s="255"/>
      <c r="BA141" s="255"/>
      <c r="BB141" s="255"/>
      <c r="BC141" s="255"/>
      <c r="BD141" s="255"/>
      <c r="BE141" s="255">
        <v>395765</v>
      </c>
      <c r="BF141" s="255">
        <v>10904</v>
      </c>
      <c r="BG141" s="255">
        <v>695</v>
      </c>
      <c r="BH141" s="256">
        <f t="shared" si="52"/>
        <v>3780650</v>
      </c>
      <c r="BI141" s="6"/>
      <c r="BJ141" s="34"/>
      <c r="BK141" s="254" t="s">
        <v>36</v>
      </c>
      <c r="BL141" s="146">
        <f t="shared" si="47"/>
        <v>1007959</v>
      </c>
      <c r="BM141" s="147">
        <f t="shared" si="48"/>
        <v>1786036</v>
      </c>
      <c r="BN141" s="147">
        <f t="shared" si="49"/>
        <v>300085</v>
      </c>
      <c r="BO141" s="147">
        <f t="shared" si="45"/>
        <v>253416</v>
      </c>
      <c r="BP141" s="147">
        <f t="shared" ref="BP141:BP172" si="53">+BE141</f>
        <v>395765</v>
      </c>
      <c r="BQ141" s="147">
        <f t="shared" si="50"/>
        <v>37389</v>
      </c>
      <c r="BR141" s="148">
        <f t="shared" si="51"/>
        <v>3780650</v>
      </c>
      <c r="BS141" s="36"/>
    </row>
    <row r="142" spans="1:71" ht="12.75" customHeight="1" thickBot="1" x14ac:dyDescent="0.3">
      <c r="A142" s="36"/>
      <c r="B142" s="24"/>
      <c r="C142" s="259" t="s">
        <v>37</v>
      </c>
      <c r="D142" s="260"/>
      <c r="E142" s="260">
        <v>6</v>
      </c>
      <c r="F142" s="260">
        <v>28057</v>
      </c>
      <c r="G142" s="260"/>
      <c r="H142" s="260"/>
      <c r="I142" s="260"/>
      <c r="J142" s="260"/>
      <c r="K142" s="260">
        <v>203003</v>
      </c>
      <c r="L142" s="260">
        <v>478197</v>
      </c>
      <c r="M142" s="260">
        <v>1020528</v>
      </c>
      <c r="N142" s="260">
        <v>4696</v>
      </c>
      <c r="O142" s="260">
        <v>225610</v>
      </c>
      <c r="P142" s="260">
        <v>325</v>
      </c>
      <c r="Q142" s="260">
        <v>2469</v>
      </c>
      <c r="R142" s="260">
        <v>82684</v>
      </c>
      <c r="S142" s="260">
        <v>17856</v>
      </c>
      <c r="T142" s="260">
        <v>1286357</v>
      </c>
      <c r="U142" s="260"/>
      <c r="V142" s="260">
        <v>5506</v>
      </c>
      <c r="W142" s="260">
        <v>77</v>
      </c>
      <c r="X142" s="260">
        <v>8794</v>
      </c>
      <c r="Y142" s="260"/>
      <c r="Z142" s="260"/>
      <c r="AA142" s="260"/>
      <c r="AB142" s="260"/>
      <c r="AC142" s="260"/>
      <c r="AD142" s="261"/>
      <c r="AE142" s="260"/>
      <c r="AF142" s="260"/>
      <c r="AG142" s="260"/>
      <c r="AH142" s="260">
        <v>539</v>
      </c>
      <c r="AI142" s="260"/>
      <c r="AJ142" s="260"/>
      <c r="AK142" s="260"/>
      <c r="AL142" s="260"/>
      <c r="AM142" s="260"/>
      <c r="AN142" s="260">
        <v>35</v>
      </c>
      <c r="AO142" s="260"/>
      <c r="AP142" s="260"/>
      <c r="AQ142" s="260">
        <v>58</v>
      </c>
      <c r="AR142" s="260"/>
      <c r="AS142" s="260"/>
      <c r="AT142" s="260"/>
      <c r="AU142" s="260">
        <v>9371</v>
      </c>
      <c r="AV142" s="260"/>
      <c r="AW142" s="260"/>
      <c r="AX142" s="260"/>
      <c r="AY142" s="260"/>
      <c r="AZ142" s="260"/>
      <c r="BA142" s="260"/>
      <c r="BB142" s="260"/>
      <c r="BC142" s="260"/>
      <c r="BD142" s="260"/>
      <c r="BE142" s="260">
        <v>408849</v>
      </c>
      <c r="BF142" s="260">
        <v>18331</v>
      </c>
      <c r="BG142" s="262">
        <v>685</v>
      </c>
      <c r="BH142" s="263">
        <f t="shared" si="52"/>
        <v>3802033</v>
      </c>
      <c r="BI142" s="6"/>
      <c r="BJ142" s="24"/>
      <c r="BK142" s="259" t="s">
        <v>37</v>
      </c>
      <c r="BL142" s="149">
        <f t="shared" si="47"/>
        <v>1020528</v>
      </c>
      <c r="BM142" s="150">
        <f t="shared" si="48"/>
        <v>1770060</v>
      </c>
      <c r="BN142" s="150">
        <f t="shared" si="49"/>
        <v>303543</v>
      </c>
      <c r="BO142" s="150">
        <f t="shared" si="45"/>
        <v>253667</v>
      </c>
      <c r="BP142" s="150">
        <f t="shared" si="53"/>
        <v>408849</v>
      </c>
      <c r="BQ142" s="172">
        <f t="shared" si="50"/>
        <v>45386</v>
      </c>
      <c r="BR142" s="151">
        <f t="shared" si="51"/>
        <v>3802033</v>
      </c>
      <c r="BS142" s="36"/>
    </row>
    <row r="143" spans="1:71" ht="12.75" customHeight="1" x14ac:dyDescent="0.25">
      <c r="A143" s="36"/>
      <c r="B143" s="21">
        <v>2021</v>
      </c>
      <c r="C143" s="251" t="s">
        <v>38</v>
      </c>
      <c r="D143" s="252"/>
      <c r="E143" s="252">
        <v>6</v>
      </c>
      <c r="F143" s="252">
        <v>28447</v>
      </c>
      <c r="G143" s="252"/>
      <c r="H143" s="252"/>
      <c r="I143" s="252"/>
      <c r="J143" s="252"/>
      <c r="K143" s="252">
        <v>205015</v>
      </c>
      <c r="L143" s="252">
        <v>477819</v>
      </c>
      <c r="M143" s="252">
        <v>1034770</v>
      </c>
      <c r="N143" s="252">
        <v>4668</v>
      </c>
      <c r="O143" s="252">
        <v>227677</v>
      </c>
      <c r="P143" s="252">
        <v>296</v>
      </c>
      <c r="Q143" s="252">
        <v>2360</v>
      </c>
      <c r="R143" s="252">
        <v>83197</v>
      </c>
      <c r="S143" s="252">
        <v>17928</v>
      </c>
      <c r="T143" s="252">
        <v>1282711</v>
      </c>
      <c r="U143" s="252"/>
      <c r="V143" s="252">
        <v>5314</v>
      </c>
      <c r="W143" s="252">
        <v>67</v>
      </c>
      <c r="X143" s="252">
        <v>8368</v>
      </c>
      <c r="Y143" s="252"/>
      <c r="Z143" s="252"/>
      <c r="AA143" s="252"/>
      <c r="AB143" s="252"/>
      <c r="AC143" s="252"/>
      <c r="AD143" s="252"/>
      <c r="AE143" s="252"/>
      <c r="AF143" s="252"/>
      <c r="AG143" s="252"/>
      <c r="AH143" s="252">
        <v>525</v>
      </c>
      <c r="AI143" s="252"/>
      <c r="AJ143" s="252"/>
      <c r="AK143" s="252"/>
      <c r="AL143" s="252"/>
      <c r="AM143" s="252"/>
      <c r="AN143" s="252">
        <v>35</v>
      </c>
      <c r="AO143" s="252"/>
      <c r="AP143" s="252"/>
      <c r="AQ143" s="252">
        <v>58</v>
      </c>
      <c r="AR143" s="252"/>
      <c r="AS143" s="252"/>
      <c r="AT143" s="252"/>
      <c r="AU143" s="252">
        <v>11022</v>
      </c>
      <c r="AV143" s="252"/>
      <c r="AW143" s="252"/>
      <c r="AX143" s="252"/>
      <c r="AY143" s="252"/>
      <c r="AZ143" s="252"/>
      <c r="BA143" s="252"/>
      <c r="BB143" s="252"/>
      <c r="BC143" s="252"/>
      <c r="BD143" s="252"/>
      <c r="BE143" s="252">
        <v>419100</v>
      </c>
      <c r="BF143" s="252">
        <v>15701</v>
      </c>
      <c r="BG143" s="252">
        <v>700</v>
      </c>
      <c r="BH143" s="253">
        <f t="shared" ref="BH143:BH145" si="54">SUM(D143:BG143)</f>
        <v>3825784</v>
      </c>
      <c r="BI143" s="6"/>
      <c r="BJ143" s="21">
        <v>2021</v>
      </c>
      <c r="BK143" s="21" t="s">
        <v>38</v>
      </c>
      <c r="BL143" s="143">
        <f t="shared" si="47"/>
        <v>1034770</v>
      </c>
      <c r="BM143" s="144">
        <f t="shared" si="48"/>
        <v>1765844</v>
      </c>
      <c r="BN143" s="144">
        <f t="shared" si="49"/>
        <v>306140</v>
      </c>
      <c r="BO143" s="144">
        <f t="shared" si="45"/>
        <v>256124</v>
      </c>
      <c r="BP143" s="144">
        <f t="shared" si="53"/>
        <v>419100</v>
      </c>
      <c r="BQ143" s="144">
        <f t="shared" si="50"/>
        <v>43806</v>
      </c>
      <c r="BR143" s="145">
        <f t="shared" si="51"/>
        <v>3825784</v>
      </c>
      <c r="BS143" s="36"/>
    </row>
    <row r="144" spans="1:71" ht="12.75" customHeight="1" x14ac:dyDescent="0.25">
      <c r="A144" s="36"/>
      <c r="B144" s="34"/>
      <c r="C144" s="254" t="s">
        <v>39</v>
      </c>
      <c r="D144" s="255"/>
      <c r="E144" s="255">
        <v>8</v>
      </c>
      <c r="F144" s="255">
        <v>28935</v>
      </c>
      <c r="G144" s="255"/>
      <c r="H144" s="255"/>
      <c r="I144" s="255"/>
      <c r="J144" s="255"/>
      <c r="K144" s="255">
        <v>207211</v>
      </c>
      <c r="L144" s="255">
        <v>475998</v>
      </c>
      <c r="M144" s="255">
        <v>1050775</v>
      </c>
      <c r="N144" s="255">
        <v>4621</v>
      </c>
      <c r="O144" s="255">
        <v>231159</v>
      </c>
      <c r="P144" s="255">
        <v>262</v>
      </c>
      <c r="Q144" s="255">
        <v>2345</v>
      </c>
      <c r="R144" s="255">
        <v>84537</v>
      </c>
      <c r="S144" s="255">
        <v>18001</v>
      </c>
      <c r="T144" s="255">
        <v>1279592</v>
      </c>
      <c r="U144" s="255"/>
      <c r="V144" s="255">
        <v>5426</v>
      </c>
      <c r="W144" s="255">
        <v>67</v>
      </c>
      <c r="X144" s="255">
        <v>8230</v>
      </c>
      <c r="Y144" s="255"/>
      <c r="Z144" s="255"/>
      <c r="AA144" s="255"/>
      <c r="AB144" s="255"/>
      <c r="AC144" s="255"/>
      <c r="AD144" s="255"/>
      <c r="AE144" s="255"/>
      <c r="AF144" s="255"/>
      <c r="AG144" s="255"/>
      <c r="AH144" s="255">
        <v>509</v>
      </c>
      <c r="AI144" s="255"/>
      <c r="AJ144" s="255"/>
      <c r="AK144" s="255"/>
      <c r="AL144" s="255"/>
      <c r="AM144" s="255"/>
      <c r="AN144" s="255">
        <v>35</v>
      </c>
      <c r="AO144" s="255"/>
      <c r="AP144" s="255"/>
      <c r="AQ144" s="255">
        <v>58</v>
      </c>
      <c r="AR144" s="255"/>
      <c r="AS144" s="255"/>
      <c r="AT144" s="255"/>
      <c r="AU144" s="255">
        <v>12200</v>
      </c>
      <c r="AV144" s="255"/>
      <c r="AW144" s="255"/>
      <c r="AX144" s="255"/>
      <c r="AY144" s="255"/>
      <c r="AZ144" s="255"/>
      <c r="BA144" s="255"/>
      <c r="BB144" s="255"/>
      <c r="BC144" s="255"/>
      <c r="BD144" s="255"/>
      <c r="BE144" s="255">
        <v>431873</v>
      </c>
      <c r="BF144" s="255">
        <v>28399</v>
      </c>
      <c r="BG144" s="255">
        <v>698</v>
      </c>
      <c r="BH144" s="256">
        <f t="shared" si="54"/>
        <v>3870939</v>
      </c>
      <c r="BI144" s="6"/>
      <c r="BJ144" s="34"/>
      <c r="BK144" s="22" t="s">
        <v>39</v>
      </c>
      <c r="BL144" s="146">
        <f t="shared" si="47"/>
        <v>1050775</v>
      </c>
      <c r="BM144" s="147">
        <f t="shared" si="48"/>
        <v>1761016</v>
      </c>
      <c r="BN144" s="147">
        <f t="shared" si="49"/>
        <v>309749</v>
      </c>
      <c r="BO144" s="147">
        <f t="shared" si="45"/>
        <v>260094</v>
      </c>
      <c r="BP144" s="147">
        <f t="shared" si="53"/>
        <v>431873</v>
      </c>
      <c r="BQ144" s="147">
        <f t="shared" si="50"/>
        <v>57432</v>
      </c>
      <c r="BR144" s="148">
        <f t="shared" si="51"/>
        <v>3870939</v>
      </c>
      <c r="BS144" s="36"/>
    </row>
    <row r="145" spans="1:71" ht="12.75" customHeight="1" x14ac:dyDescent="0.25">
      <c r="A145" s="36"/>
      <c r="B145" s="23"/>
      <c r="C145" s="254" t="s">
        <v>40</v>
      </c>
      <c r="D145" s="255"/>
      <c r="E145" s="255">
        <v>8</v>
      </c>
      <c r="F145" s="255">
        <v>29423</v>
      </c>
      <c r="G145" s="255"/>
      <c r="H145" s="255"/>
      <c r="I145" s="255"/>
      <c r="J145" s="255"/>
      <c r="K145" s="255">
        <v>210673</v>
      </c>
      <c r="L145" s="255">
        <v>478338</v>
      </c>
      <c r="M145" s="255">
        <v>1072066</v>
      </c>
      <c r="N145" s="255">
        <v>4562</v>
      </c>
      <c r="O145" s="255">
        <v>237394</v>
      </c>
      <c r="P145" s="255">
        <v>215</v>
      </c>
      <c r="Q145" s="255">
        <v>2277</v>
      </c>
      <c r="R145" s="255">
        <v>85428</v>
      </c>
      <c r="S145" s="255">
        <v>18193</v>
      </c>
      <c r="T145" s="255">
        <v>1278098</v>
      </c>
      <c r="U145" s="255"/>
      <c r="V145" s="255">
        <v>5383</v>
      </c>
      <c r="W145" s="255">
        <v>67</v>
      </c>
      <c r="X145" s="255">
        <v>8103</v>
      </c>
      <c r="Y145" s="255"/>
      <c r="Z145" s="255"/>
      <c r="AA145" s="255"/>
      <c r="AB145" s="255"/>
      <c r="AC145" s="255"/>
      <c r="AD145" s="257"/>
      <c r="AE145" s="255"/>
      <c r="AF145" s="255"/>
      <c r="AG145" s="255"/>
      <c r="AH145" s="255">
        <v>534</v>
      </c>
      <c r="AI145" s="255"/>
      <c r="AJ145" s="255"/>
      <c r="AK145" s="255"/>
      <c r="AL145" s="255"/>
      <c r="AM145" s="255"/>
      <c r="AN145" s="255">
        <v>35</v>
      </c>
      <c r="AO145" s="255"/>
      <c r="AP145" s="255"/>
      <c r="AQ145" s="255">
        <v>58</v>
      </c>
      <c r="AR145" s="255"/>
      <c r="AS145" s="255"/>
      <c r="AT145" s="255"/>
      <c r="AU145" s="255">
        <v>14292</v>
      </c>
      <c r="AV145" s="255"/>
      <c r="AW145" s="255"/>
      <c r="AX145" s="255"/>
      <c r="AY145" s="255"/>
      <c r="AZ145" s="255"/>
      <c r="BA145" s="255"/>
      <c r="BB145" s="255"/>
      <c r="BC145" s="255"/>
      <c r="BD145" s="255"/>
      <c r="BE145" s="255">
        <v>451635</v>
      </c>
      <c r="BF145" s="255">
        <v>40124</v>
      </c>
      <c r="BG145" s="258">
        <v>697</v>
      </c>
      <c r="BH145" s="256">
        <f t="shared" si="54"/>
        <v>3937603</v>
      </c>
      <c r="BI145" s="6"/>
      <c r="BJ145" s="23"/>
      <c r="BK145" s="22" t="s">
        <v>40</v>
      </c>
      <c r="BL145" s="146">
        <f t="shared" si="47"/>
        <v>1072066</v>
      </c>
      <c r="BM145" s="147">
        <f t="shared" si="48"/>
        <v>1761819</v>
      </c>
      <c r="BN145" s="147">
        <f t="shared" si="49"/>
        <v>314294</v>
      </c>
      <c r="BO145" s="147">
        <f t="shared" si="45"/>
        <v>266817</v>
      </c>
      <c r="BP145" s="147">
        <f t="shared" si="53"/>
        <v>451635</v>
      </c>
      <c r="BQ145" s="147">
        <f t="shared" si="50"/>
        <v>70972</v>
      </c>
      <c r="BR145" s="148">
        <f t="shared" si="51"/>
        <v>3937603</v>
      </c>
      <c r="BS145" s="36"/>
    </row>
    <row r="146" spans="1:71" ht="12.75" customHeight="1" x14ac:dyDescent="0.25">
      <c r="A146" s="36"/>
      <c r="B146" s="22"/>
      <c r="C146" s="254" t="s">
        <v>41</v>
      </c>
      <c r="D146" s="255"/>
      <c r="E146" s="255">
        <v>8</v>
      </c>
      <c r="F146" s="255">
        <v>29884</v>
      </c>
      <c r="G146" s="255"/>
      <c r="H146" s="255"/>
      <c r="I146" s="255"/>
      <c r="J146" s="255"/>
      <c r="K146" s="255">
        <v>213768</v>
      </c>
      <c r="L146" s="255">
        <v>479891</v>
      </c>
      <c r="M146" s="255">
        <v>1100892</v>
      </c>
      <c r="N146" s="255">
        <v>4521</v>
      </c>
      <c r="O146" s="255">
        <v>242364</v>
      </c>
      <c r="P146" s="255">
        <v>161</v>
      </c>
      <c r="Q146" s="255">
        <v>2291</v>
      </c>
      <c r="R146" s="255">
        <v>87434</v>
      </c>
      <c r="S146" s="255">
        <v>18371</v>
      </c>
      <c r="T146" s="255">
        <v>1274905</v>
      </c>
      <c r="U146" s="255"/>
      <c r="V146" s="255">
        <v>5356</v>
      </c>
      <c r="W146" s="255">
        <v>67</v>
      </c>
      <c r="X146" s="255">
        <v>8166</v>
      </c>
      <c r="Y146" s="255"/>
      <c r="Z146" s="255"/>
      <c r="AA146" s="255"/>
      <c r="AB146" s="255"/>
      <c r="AC146" s="255"/>
      <c r="AD146" s="255"/>
      <c r="AE146" s="255"/>
      <c r="AF146" s="255"/>
      <c r="AG146" s="255"/>
      <c r="AH146" s="255">
        <v>529</v>
      </c>
      <c r="AI146" s="255"/>
      <c r="AJ146" s="255"/>
      <c r="AK146" s="255"/>
      <c r="AL146" s="255"/>
      <c r="AM146" s="255"/>
      <c r="AN146" s="255">
        <v>35</v>
      </c>
      <c r="AO146" s="255"/>
      <c r="AP146" s="255"/>
      <c r="AQ146" s="255">
        <v>58</v>
      </c>
      <c r="AR146" s="255"/>
      <c r="AS146" s="255"/>
      <c r="AT146" s="255"/>
      <c r="AU146" s="255">
        <v>14559</v>
      </c>
      <c r="AV146" s="255"/>
      <c r="AW146" s="255"/>
      <c r="AX146" s="255"/>
      <c r="AY146" s="255"/>
      <c r="AZ146" s="255"/>
      <c r="BA146" s="255"/>
      <c r="BB146" s="255"/>
      <c r="BC146" s="255"/>
      <c r="BD146" s="255"/>
      <c r="BE146" s="255">
        <v>472801</v>
      </c>
      <c r="BF146" s="255">
        <v>48909</v>
      </c>
      <c r="BG146" s="255">
        <v>672</v>
      </c>
      <c r="BH146" s="256">
        <f t="shared" ref="BH146:BH157" si="55">SUM(D146:BG146)</f>
        <v>4005642</v>
      </c>
      <c r="BI146" s="6"/>
      <c r="BJ146" s="22"/>
      <c r="BK146" s="22" t="s">
        <v>41</v>
      </c>
      <c r="BL146" s="146">
        <f t="shared" ref="BL146:BL148" si="56">+M146+AE146+AI146</f>
        <v>1100892</v>
      </c>
      <c r="BM146" s="147">
        <f t="shared" si="48"/>
        <v>1760152</v>
      </c>
      <c r="BN146" s="147">
        <f t="shared" si="49"/>
        <v>319573</v>
      </c>
      <c r="BO146" s="147">
        <f t="shared" si="45"/>
        <v>272248</v>
      </c>
      <c r="BP146" s="147">
        <f t="shared" si="53"/>
        <v>472801</v>
      </c>
      <c r="BQ146" s="147">
        <f t="shared" si="50"/>
        <v>79976</v>
      </c>
      <c r="BR146" s="148">
        <f t="shared" si="51"/>
        <v>4005642</v>
      </c>
      <c r="BS146" s="36"/>
    </row>
    <row r="147" spans="1:71" ht="12.75" customHeight="1" x14ac:dyDescent="0.25">
      <c r="A147" s="36"/>
      <c r="B147" s="34"/>
      <c r="C147" s="254" t="s">
        <v>42</v>
      </c>
      <c r="D147" s="255"/>
      <c r="E147" s="255">
        <v>8</v>
      </c>
      <c r="F147" s="255">
        <v>30275</v>
      </c>
      <c r="G147" s="255"/>
      <c r="H147" s="255"/>
      <c r="I147" s="255"/>
      <c r="J147" s="255"/>
      <c r="K147" s="255">
        <v>216174</v>
      </c>
      <c r="L147" s="255">
        <v>476716</v>
      </c>
      <c r="M147" s="255">
        <v>1121332</v>
      </c>
      <c r="N147" s="255">
        <v>4462</v>
      </c>
      <c r="O147" s="255">
        <v>245493</v>
      </c>
      <c r="P147" s="255">
        <v>124</v>
      </c>
      <c r="Q147" s="255">
        <v>2380</v>
      </c>
      <c r="R147" s="255">
        <v>88050</v>
      </c>
      <c r="S147" s="255">
        <v>18501</v>
      </c>
      <c r="T147" s="255">
        <v>1269840</v>
      </c>
      <c r="U147" s="255"/>
      <c r="V147" s="255">
        <v>5356</v>
      </c>
      <c r="W147" s="255">
        <v>65</v>
      </c>
      <c r="X147" s="255">
        <v>8149</v>
      </c>
      <c r="Y147" s="255"/>
      <c r="Z147" s="255"/>
      <c r="AA147" s="255"/>
      <c r="AB147" s="255"/>
      <c r="AC147" s="255"/>
      <c r="AD147" s="255"/>
      <c r="AE147" s="255"/>
      <c r="AF147" s="255"/>
      <c r="AG147" s="255"/>
      <c r="AH147" s="255">
        <v>537</v>
      </c>
      <c r="AI147" s="255"/>
      <c r="AJ147" s="255"/>
      <c r="AK147" s="255"/>
      <c r="AL147" s="255"/>
      <c r="AM147" s="255"/>
      <c r="AN147" s="255">
        <v>35</v>
      </c>
      <c r="AO147" s="255"/>
      <c r="AP147" s="255"/>
      <c r="AQ147" s="255">
        <v>58</v>
      </c>
      <c r="AR147" s="255"/>
      <c r="AS147" s="255"/>
      <c r="AT147" s="255"/>
      <c r="AU147" s="255">
        <v>14689</v>
      </c>
      <c r="AV147" s="255"/>
      <c r="AW147" s="255"/>
      <c r="AX147" s="255"/>
      <c r="AY147" s="255"/>
      <c r="AZ147" s="255"/>
      <c r="BA147" s="255"/>
      <c r="BB147" s="255"/>
      <c r="BC147" s="255"/>
      <c r="BD147" s="255"/>
      <c r="BE147" s="255">
        <v>488997</v>
      </c>
      <c r="BF147" s="255">
        <v>57323</v>
      </c>
      <c r="BG147" s="255">
        <v>673</v>
      </c>
      <c r="BH147" s="256">
        <f t="shared" si="55"/>
        <v>4049237</v>
      </c>
      <c r="BI147" s="6"/>
      <c r="BJ147" s="34"/>
      <c r="BK147" s="22" t="s">
        <v>42</v>
      </c>
      <c r="BL147" s="146">
        <f t="shared" si="56"/>
        <v>1121332</v>
      </c>
      <c r="BM147" s="147">
        <f t="shared" si="48"/>
        <v>1751912</v>
      </c>
      <c r="BN147" s="147">
        <f t="shared" si="49"/>
        <v>322725</v>
      </c>
      <c r="BO147" s="147">
        <f t="shared" si="45"/>
        <v>275768</v>
      </c>
      <c r="BP147" s="147">
        <f t="shared" si="53"/>
        <v>488997</v>
      </c>
      <c r="BQ147" s="147">
        <f t="shared" si="50"/>
        <v>88503</v>
      </c>
      <c r="BR147" s="148">
        <f t="shared" si="51"/>
        <v>4049237</v>
      </c>
      <c r="BS147" s="36"/>
    </row>
    <row r="148" spans="1:71" ht="12.75" customHeight="1" x14ac:dyDescent="0.25">
      <c r="A148" s="36"/>
      <c r="B148" s="23"/>
      <c r="C148" s="254" t="s">
        <v>43</v>
      </c>
      <c r="D148" s="255"/>
      <c r="E148" s="255">
        <v>8</v>
      </c>
      <c r="F148" s="255">
        <v>30778</v>
      </c>
      <c r="G148" s="255"/>
      <c r="H148" s="255"/>
      <c r="I148" s="255"/>
      <c r="J148" s="255"/>
      <c r="K148" s="255">
        <v>217539</v>
      </c>
      <c r="L148" s="255">
        <v>470490</v>
      </c>
      <c r="M148" s="255">
        <v>1143187</v>
      </c>
      <c r="N148" s="255">
        <v>4373</v>
      </c>
      <c r="O148" s="255">
        <v>246817</v>
      </c>
      <c r="P148" s="255">
        <v>97</v>
      </c>
      <c r="Q148" s="255">
        <v>2414</v>
      </c>
      <c r="R148" s="255">
        <v>88881</v>
      </c>
      <c r="S148" s="255">
        <v>18655</v>
      </c>
      <c r="T148" s="255">
        <v>1266517</v>
      </c>
      <c r="U148" s="255"/>
      <c r="V148" s="255">
        <v>5376</v>
      </c>
      <c r="W148" s="255">
        <v>66</v>
      </c>
      <c r="X148" s="255">
        <v>8082</v>
      </c>
      <c r="Y148" s="255"/>
      <c r="Z148" s="255"/>
      <c r="AA148" s="255"/>
      <c r="AB148" s="255"/>
      <c r="AC148" s="255"/>
      <c r="AD148" s="257"/>
      <c r="AE148" s="255"/>
      <c r="AF148" s="255"/>
      <c r="AG148" s="255"/>
      <c r="AH148" s="255">
        <v>512</v>
      </c>
      <c r="AI148" s="255"/>
      <c r="AJ148" s="255"/>
      <c r="AK148" s="255"/>
      <c r="AL148" s="255"/>
      <c r="AM148" s="255"/>
      <c r="AN148" s="255">
        <v>35</v>
      </c>
      <c r="AO148" s="255"/>
      <c r="AP148" s="255"/>
      <c r="AQ148" s="255">
        <v>57</v>
      </c>
      <c r="AR148" s="255"/>
      <c r="AS148" s="255"/>
      <c r="AT148" s="255"/>
      <c r="AU148" s="255">
        <v>13800</v>
      </c>
      <c r="AV148" s="255"/>
      <c r="AW148" s="255"/>
      <c r="AX148" s="255"/>
      <c r="AY148" s="255"/>
      <c r="AZ148" s="255"/>
      <c r="BA148" s="255"/>
      <c r="BB148" s="255"/>
      <c r="BC148" s="255"/>
      <c r="BD148" s="255"/>
      <c r="BE148" s="255">
        <v>508139</v>
      </c>
      <c r="BF148" s="255">
        <v>63112</v>
      </c>
      <c r="BG148" s="258">
        <v>665</v>
      </c>
      <c r="BH148" s="256">
        <f t="shared" si="55"/>
        <v>4089600</v>
      </c>
      <c r="BI148" s="6"/>
      <c r="BJ148" s="23"/>
      <c r="BK148" s="22" t="s">
        <v>43</v>
      </c>
      <c r="BL148" s="146">
        <f t="shared" si="56"/>
        <v>1143187</v>
      </c>
      <c r="BM148" s="147">
        <f t="shared" si="48"/>
        <v>1742383</v>
      </c>
      <c r="BN148" s="147">
        <f t="shared" si="49"/>
        <v>325075</v>
      </c>
      <c r="BO148" s="147">
        <f t="shared" si="45"/>
        <v>277595</v>
      </c>
      <c r="BP148" s="147">
        <f t="shared" si="53"/>
        <v>508139</v>
      </c>
      <c r="BQ148" s="147">
        <f t="shared" si="50"/>
        <v>93221</v>
      </c>
      <c r="BR148" s="148">
        <f t="shared" si="51"/>
        <v>4089600</v>
      </c>
      <c r="BS148" s="36"/>
    </row>
    <row r="149" spans="1:71" ht="12.75" customHeight="1" x14ac:dyDescent="0.25">
      <c r="A149" s="36"/>
      <c r="B149" s="23"/>
      <c r="C149" s="254" t="s">
        <v>32</v>
      </c>
      <c r="D149" s="255"/>
      <c r="E149" s="255">
        <v>8</v>
      </c>
      <c r="F149" s="255">
        <v>31276</v>
      </c>
      <c r="G149" s="255"/>
      <c r="H149" s="255"/>
      <c r="I149" s="255"/>
      <c r="J149" s="255"/>
      <c r="K149" s="255">
        <v>219788</v>
      </c>
      <c r="L149" s="255">
        <v>462240</v>
      </c>
      <c r="M149" s="255">
        <v>1166236</v>
      </c>
      <c r="N149" s="255">
        <v>4344</v>
      </c>
      <c r="O149" s="255">
        <v>245662</v>
      </c>
      <c r="P149" s="255">
        <v>89</v>
      </c>
      <c r="Q149" s="255">
        <v>2442</v>
      </c>
      <c r="R149" s="255">
        <v>88815</v>
      </c>
      <c r="S149" s="255">
        <v>18788</v>
      </c>
      <c r="T149" s="255">
        <v>1261378</v>
      </c>
      <c r="U149" s="255"/>
      <c r="V149" s="255">
        <v>5398</v>
      </c>
      <c r="W149" s="255">
        <v>70</v>
      </c>
      <c r="X149" s="255">
        <v>7842</v>
      </c>
      <c r="Y149" s="255"/>
      <c r="Z149" s="255"/>
      <c r="AA149" s="255"/>
      <c r="AB149" s="255"/>
      <c r="AC149" s="255"/>
      <c r="AD149" s="257"/>
      <c r="AE149" s="255"/>
      <c r="AF149" s="255"/>
      <c r="AG149" s="255"/>
      <c r="AH149" s="255">
        <v>558</v>
      </c>
      <c r="AI149" s="255"/>
      <c r="AJ149" s="255"/>
      <c r="AK149" s="255"/>
      <c r="AL149" s="255"/>
      <c r="AM149" s="255"/>
      <c r="AN149" s="255">
        <v>35</v>
      </c>
      <c r="AO149" s="255"/>
      <c r="AP149" s="255"/>
      <c r="AQ149" s="255">
        <v>57</v>
      </c>
      <c r="AR149" s="255"/>
      <c r="AS149" s="255"/>
      <c r="AT149" s="255"/>
      <c r="AU149" s="255">
        <v>13904</v>
      </c>
      <c r="AV149" s="255"/>
      <c r="AW149" s="255"/>
      <c r="AX149" s="255"/>
      <c r="AY149" s="255"/>
      <c r="AZ149" s="255"/>
      <c r="BA149" s="255"/>
      <c r="BB149" s="255"/>
      <c r="BC149" s="255"/>
      <c r="BD149" s="255"/>
      <c r="BE149" s="255">
        <v>527255</v>
      </c>
      <c r="BF149" s="255">
        <v>67544</v>
      </c>
      <c r="BG149" s="255">
        <v>664</v>
      </c>
      <c r="BH149" s="256">
        <f t="shared" si="55"/>
        <v>4124393</v>
      </c>
      <c r="BI149" s="6"/>
      <c r="BJ149" s="23"/>
      <c r="BK149" s="22" t="s">
        <v>32</v>
      </c>
      <c r="BL149" s="146">
        <f t="shared" ref="BL149:BL157" si="57">+M149+AE149+AI149</f>
        <v>1166236</v>
      </c>
      <c r="BM149" s="147">
        <f t="shared" si="48"/>
        <v>1729016</v>
      </c>
      <c r="BN149" s="147">
        <f t="shared" si="49"/>
        <v>327391</v>
      </c>
      <c r="BO149" s="147">
        <f t="shared" si="45"/>
        <v>276938</v>
      </c>
      <c r="BP149" s="147">
        <f t="shared" si="53"/>
        <v>527255</v>
      </c>
      <c r="BQ149" s="147">
        <f t="shared" si="50"/>
        <v>97557</v>
      </c>
      <c r="BR149" s="148">
        <f t="shared" si="51"/>
        <v>4124393</v>
      </c>
      <c r="BS149" s="36"/>
    </row>
    <row r="150" spans="1:71" ht="12.75" customHeight="1" x14ac:dyDescent="0.25">
      <c r="A150" s="36"/>
      <c r="B150" s="23"/>
      <c r="C150" s="254" t="s">
        <v>33</v>
      </c>
      <c r="D150" s="255"/>
      <c r="E150" s="255">
        <v>10</v>
      </c>
      <c r="F150" s="255">
        <v>31802</v>
      </c>
      <c r="G150" s="255"/>
      <c r="H150" s="255"/>
      <c r="I150" s="255"/>
      <c r="J150" s="255"/>
      <c r="K150" s="255">
        <v>221591</v>
      </c>
      <c r="L150" s="255">
        <v>455845</v>
      </c>
      <c r="M150" s="255">
        <v>1167739</v>
      </c>
      <c r="N150" s="255">
        <v>4279</v>
      </c>
      <c r="O150" s="255">
        <v>246646</v>
      </c>
      <c r="P150" s="255">
        <v>87</v>
      </c>
      <c r="Q150" s="255">
        <v>2659</v>
      </c>
      <c r="R150" s="255">
        <v>89336</v>
      </c>
      <c r="S150" s="255">
        <v>18928</v>
      </c>
      <c r="T150" s="255">
        <v>1257605</v>
      </c>
      <c r="U150" s="255"/>
      <c r="V150" s="255">
        <v>5398</v>
      </c>
      <c r="W150" s="255">
        <v>70</v>
      </c>
      <c r="X150" s="255">
        <v>7554</v>
      </c>
      <c r="Y150" s="255"/>
      <c r="Z150" s="255"/>
      <c r="AA150" s="255"/>
      <c r="AB150" s="255"/>
      <c r="AC150" s="255"/>
      <c r="AD150" s="257"/>
      <c r="AE150" s="255"/>
      <c r="AF150" s="255"/>
      <c r="AG150" s="255"/>
      <c r="AH150" s="255">
        <v>558</v>
      </c>
      <c r="AI150" s="255"/>
      <c r="AJ150" s="255"/>
      <c r="AK150" s="255"/>
      <c r="AL150" s="255"/>
      <c r="AM150" s="255"/>
      <c r="AN150" s="255">
        <v>35</v>
      </c>
      <c r="AO150" s="255"/>
      <c r="AP150" s="255"/>
      <c r="AQ150" s="255">
        <v>56</v>
      </c>
      <c r="AR150" s="255"/>
      <c r="AS150" s="255"/>
      <c r="AT150" s="255"/>
      <c r="AU150" s="255">
        <v>13894</v>
      </c>
      <c r="AV150" s="255"/>
      <c r="AW150" s="255"/>
      <c r="AX150" s="255"/>
      <c r="AY150" s="255"/>
      <c r="AZ150" s="255"/>
      <c r="BA150" s="255"/>
      <c r="BB150" s="255"/>
      <c r="BC150" s="255"/>
      <c r="BD150" s="255"/>
      <c r="BE150" s="255">
        <v>549339</v>
      </c>
      <c r="BF150" s="255">
        <v>71710</v>
      </c>
      <c r="BG150" s="255">
        <v>673</v>
      </c>
      <c r="BH150" s="256">
        <f t="shared" si="55"/>
        <v>4145814</v>
      </c>
      <c r="BI150" s="6"/>
      <c r="BJ150" s="23"/>
      <c r="BK150" s="22" t="s">
        <v>33</v>
      </c>
      <c r="BL150" s="146">
        <f t="shared" si="57"/>
        <v>1167739</v>
      </c>
      <c r="BM150" s="147">
        <f t="shared" si="48"/>
        <v>1718848</v>
      </c>
      <c r="BN150" s="147">
        <f t="shared" si="49"/>
        <v>329855</v>
      </c>
      <c r="BO150" s="147">
        <f t="shared" si="45"/>
        <v>278448</v>
      </c>
      <c r="BP150" s="147">
        <f t="shared" si="53"/>
        <v>549339</v>
      </c>
      <c r="BQ150" s="147">
        <f t="shared" si="50"/>
        <v>101585</v>
      </c>
      <c r="BR150" s="148">
        <f t="shared" si="51"/>
        <v>4145814</v>
      </c>
      <c r="BS150" s="36"/>
    </row>
    <row r="151" spans="1:71" ht="12.75" customHeight="1" x14ac:dyDescent="0.25">
      <c r="A151" s="36"/>
      <c r="B151" s="22"/>
      <c r="C151" s="254" t="s">
        <v>34</v>
      </c>
      <c r="D151" s="255"/>
      <c r="E151" s="255">
        <v>10</v>
      </c>
      <c r="F151" s="255">
        <v>32286</v>
      </c>
      <c r="G151" s="255"/>
      <c r="H151" s="255"/>
      <c r="I151" s="255"/>
      <c r="J151" s="255"/>
      <c r="K151" s="255">
        <v>223362</v>
      </c>
      <c r="L151" s="255">
        <v>451324</v>
      </c>
      <c r="M151" s="255">
        <v>1208010</v>
      </c>
      <c r="N151" s="255">
        <v>4229</v>
      </c>
      <c r="O151" s="255">
        <v>245829</v>
      </c>
      <c r="P151" s="255">
        <v>86</v>
      </c>
      <c r="Q151" s="255">
        <v>2706</v>
      </c>
      <c r="R151" s="255">
        <v>89772</v>
      </c>
      <c r="S151" s="255">
        <v>19046</v>
      </c>
      <c r="T151" s="255">
        <v>1249899</v>
      </c>
      <c r="U151" s="255"/>
      <c r="V151" s="255">
        <v>5416</v>
      </c>
      <c r="W151" s="255">
        <v>67</v>
      </c>
      <c r="X151" s="255">
        <v>7100</v>
      </c>
      <c r="Y151" s="255"/>
      <c r="Z151" s="255"/>
      <c r="AA151" s="255"/>
      <c r="AB151" s="255"/>
      <c r="AC151" s="255"/>
      <c r="AD151" s="255"/>
      <c r="AE151" s="255"/>
      <c r="AF151" s="255"/>
      <c r="AG151" s="255"/>
      <c r="AH151" s="255">
        <v>537</v>
      </c>
      <c r="AI151" s="255"/>
      <c r="AJ151" s="255"/>
      <c r="AK151" s="255"/>
      <c r="AL151" s="255"/>
      <c r="AM151" s="255"/>
      <c r="AN151" s="255">
        <v>35</v>
      </c>
      <c r="AO151" s="255"/>
      <c r="AP151" s="255">
        <v>7</v>
      </c>
      <c r="AQ151" s="255">
        <v>54</v>
      </c>
      <c r="AR151" s="255"/>
      <c r="AS151" s="255"/>
      <c r="AT151" s="255"/>
      <c r="AU151" s="255">
        <v>13768</v>
      </c>
      <c r="AV151" s="255"/>
      <c r="AW151" s="255"/>
      <c r="AX151" s="255"/>
      <c r="AY151" s="255"/>
      <c r="AZ151" s="255"/>
      <c r="BA151" s="255"/>
      <c r="BB151" s="255"/>
      <c r="BC151" s="255"/>
      <c r="BD151" s="255"/>
      <c r="BE151" s="255">
        <v>566116</v>
      </c>
      <c r="BF151" s="255">
        <v>78118</v>
      </c>
      <c r="BG151" s="255">
        <v>671</v>
      </c>
      <c r="BH151" s="256">
        <f t="shared" si="55"/>
        <v>4198448</v>
      </c>
      <c r="BI151" s="6"/>
      <c r="BJ151" s="22"/>
      <c r="BK151" s="22" t="s">
        <v>34</v>
      </c>
      <c r="BL151" s="146">
        <f t="shared" si="57"/>
        <v>1208010</v>
      </c>
      <c r="BM151" s="147">
        <f t="shared" si="48"/>
        <v>1706639</v>
      </c>
      <c r="BN151" s="147">
        <f t="shared" si="49"/>
        <v>332180</v>
      </c>
      <c r="BO151" s="147">
        <f t="shared" si="45"/>
        <v>278115</v>
      </c>
      <c r="BP151" s="147">
        <f t="shared" si="53"/>
        <v>566116</v>
      </c>
      <c r="BQ151" s="147">
        <f t="shared" si="50"/>
        <v>107388</v>
      </c>
      <c r="BR151" s="148">
        <f t="shared" si="51"/>
        <v>4198448</v>
      </c>
      <c r="BS151" s="36"/>
    </row>
    <row r="152" spans="1:71" ht="12.75" customHeight="1" x14ac:dyDescent="0.25">
      <c r="A152" s="36"/>
      <c r="B152" s="22"/>
      <c r="C152" s="254" t="s">
        <v>35</v>
      </c>
      <c r="D152" s="255"/>
      <c r="E152" s="255">
        <v>10</v>
      </c>
      <c r="F152" s="255">
        <v>32762</v>
      </c>
      <c r="G152" s="255"/>
      <c r="H152" s="255"/>
      <c r="I152" s="255"/>
      <c r="J152" s="255"/>
      <c r="K152" s="255">
        <v>224767</v>
      </c>
      <c r="L152" s="255">
        <v>447931</v>
      </c>
      <c r="M152" s="255">
        <v>1231675</v>
      </c>
      <c r="N152" s="255">
        <v>4169</v>
      </c>
      <c r="O152" s="255">
        <v>246831</v>
      </c>
      <c r="P152" s="255">
        <v>86</v>
      </c>
      <c r="Q152" s="255">
        <v>2744</v>
      </c>
      <c r="R152" s="255">
        <v>89726</v>
      </c>
      <c r="S152" s="255">
        <v>19098</v>
      </c>
      <c r="T152" s="255">
        <v>1242755</v>
      </c>
      <c r="U152" s="255"/>
      <c r="V152" s="255">
        <v>5411</v>
      </c>
      <c r="W152" s="255">
        <v>61</v>
      </c>
      <c r="X152" s="255">
        <v>6483</v>
      </c>
      <c r="Y152" s="255"/>
      <c r="Z152" s="255"/>
      <c r="AA152" s="255"/>
      <c r="AB152" s="255"/>
      <c r="AC152" s="255"/>
      <c r="AD152" s="255"/>
      <c r="AE152" s="255"/>
      <c r="AF152" s="255"/>
      <c r="AG152" s="255"/>
      <c r="AH152" s="255">
        <v>543</v>
      </c>
      <c r="AI152" s="255"/>
      <c r="AJ152" s="255"/>
      <c r="AK152" s="255"/>
      <c r="AL152" s="255"/>
      <c r="AM152" s="255"/>
      <c r="AN152" s="255">
        <v>35</v>
      </c>
      <c r="AO152" s="255"/>
      <c r="AP152" s="255"/>
      <c r="AQ152" s="255">
        <v>54</v>
      </c>
      <c r="AR152" s="255"/>
      <c r="AS152" s="255"/>
      <c r="AT152" s="255"/>
      <c r="AU152" s="255">
        <v>13277</v>
      </c>
      <c r="AV152" s="255"/>
      <c r="AW152" s="255"/>
      <c r="AX152" s="255"/>
      <c r="AY152" s="255"/>
      <c r="AZ152" s="255"/>
      <c r="BA152" s="255"/>
      <c r="BB152" s="255"/>
      <c r="BC152" s="255"/>
      <c r="BD152" s="255"/>
      <c r="BE152" s="255">
        <v>583244</v>
      </c>
      <c r="BF152" s="255">
        <v>83723</v>
      </c>
      <c r="BG152" s="255">
        <v>676</v>
      </c>
      <c r="BH152" s="256">
        <f t="shared" si="55"/>
        <v>4236061</v>
      </c>
      <c r="BI152" s="6"/>
      <c r="BJ152" s="22"/>
      <c r="BK152" s="254" t="s">
        <v>35</v>
      </c>
      <c r="BL152" s="146">
        <f t="shared" si="57"/>
        <v>1231675</v>
      </c>
      <c r="BM152" s="147">
        <f t="shared" si="48"/>
        <v>1696097</v>
      </c>
      <c r="BN152" s="147">
        <f t="shared" si="49"/>
        <v>333591</v>
      </c>
      <c r="BO152" s="147">
        <f t="shared" si="45"/>
        <v>279593</v>
      </c>
      <c r="BP152" s="147">
        <f t="shared" si="53"/>
        <v>583244</v>
      </c>
      <c r="BQ152" s="147">
        <f t="shared" si="50"/>
        <v>111861</v>
      </c>
      <c r="BR152" s="148">
        <f t="shared" si="51"/>
        <v>4236061</v>
      </c>
      <c r="BS152" s="36"/>
    </row>
    <row r="153" spans="1:71" ht="12.75" customHeight="1" x14ac:dyDescent="0.25">
      <c r="A153" s="36"/>
      <c r="B153" s="34"/>
      <c r="C153" s="254" t="s">
        <v>36</v>
      </c>
      <c r="D153" s="255"/>
      <c r="E153" s="255">
        <v>10</v>
      </c>
      <c r="F153" s="255">
        <v>33337</v>
      </c>
      <c r="G153" s="255"/>
      <c r="H153" s="255"/>
      <c r="I153" s="255"/>
      <c r="J153" s="255"/>
      <c r="K153" s="255">
        <v>224731</v>
      </c>
      <c r="L153" s="255">
        <v>446333</v>
      </c>
      <c r="M153" s="255">
        <v>1249288</v>
      </c>
      <c r="N153" s="255">
        <v>4121</v>
      </c>
      <c r="O153" s="255">
        <v>236921</v>
      </c>
      <c r="P153" s="255">
        <v>86</v>
      </c>
      <c r="Q153" s="255">
        <v>2902</v>
      </c>
      <c r="R153" s="255">
        <v>89915</v>
      </c>
      <c r="S153" s="255">
        <v>19114</v>
      </c>
      <c r="T153" s="255">
        <v>1232874</v>
      </c>
      <c r="U153" s="255"/>
      <c r="V153" s="255">
        <v>5436</v>
      </c>
      <c r="W153" s="255">
        <v>64</v>
      </c>
      <c r="X153" s="255">
        <v>6065</v>
      </c>
      <c r="Y153" s="255"/>
      <c r="Z153" s="255"/>
      <c r="AA153" s="255"/>
      <c r="AB153" s="255"/>
      <c r="AC153" s="255"/>
      <c r="AD153" s="255"/>
      <c r="AE153" s="255"/>
      <c r="AF153" s="255"/>
      <c r="AG153" s="255"/>
      <c r="AH153" s="255">
        <v>561</v>
      </c>
      <c r="AI153" s="255"/>
      <c r="AJ153" s="255"/>
      <c r="AK153" s="255"/>
      <c r="AL153" s="255"/>
      <c r="AM153" s="255"/>
      <c r="AN153" s="255">
        <v>35</v>
      </c>
      <c r="AO153" s="255"/>
      <c r="AP153" s="255"/>
      <c r="AQ153" s="255">
        <v>54</v>
      </c>
      <c r="AR153" s="255"/>
      <c r="AS153" s="255"/>
      <c r="AT153" s="255"/>
      <c r="AU153" s="255">
        <v>13331</v>
      </c>
      <c r="AV153" s="255">
        <v>1130</v>
      </c>
      <c r="AW153" s="255"/>
      <c r="AX153" s="255"/>
      <c r="AY153" s="255"/>
      <c r="AZ153" s="255"/>
      <c r="BA153" s="255"/>
      <c r="BB153" s="255"/>
      <c r="BC153" s="255"/>
      <c r="BD153" s="255"/>
      <c r="BE153" s="255">
        <v>598080</v>
      </c>
      <c r="BF153" s="255">
        <v>90714</v>
      </c>
      <c r="BG153" s="255">
        <v>670</v>
      </c>
      <c r="BH153" s="256">
        <f t="shared" si="55"/>
        <v>4255772</v>
      </c>
      <c r="BI153" s="6"/>
      <c r="BJ153" s="34"/>
      <c r="BK153" s="254" t="s">
        <v>36</v>
      </c>
      <c r="BL153" s="146">
        <f t="shared" si="57"/>
        <v>1249288</v>
      </c>
      <c r="BM153" s="147">
        <f t="shared" si="48"/>
        <v>1684643</v>
      </c>
      <c r="BN153" s="147">
        <f t="shared" si="49"/>
        <v>333760</v>
      </c>
      <c r="BO153" s="147">
        <f t="shared" si="45"/>
        <v>270258</v>
      </c>
      <c r="BP153" s="147">
        <f t="shared" si="53"/>
        <v>598080</v>
      </c>
      <c r="BQ153" s="147">
        <f t="shared" ref="BQ153:BQ176" si="58">+E153+G153+H153+I153+N153+P153+W153+X153+Y153+Z153+AC153+AD153+AF153+AG153+AH153+AJ153+AK153+AL153+AM153+AO153+AP153+AQ153+AR153+AS153+AW153+BG153+Q153+AN153+BF153+AU153+AV153</f>
        <v>119743</v>
      </c>
      <c r="BR153" s="148">
        <f t="shared" si="51"/>
        <v>4255772</v>
      </c>
      <c r="BS153" s="36"/>
    </row>
    <row r="154" spans="1:71" ht="12.75" customHeight="1" thickBot="1" x14ac:dyDescent="0.3">
      <c r="A154" s="36"/>
      <c r="B154" s="24"/>
      <c r="C154" s="259" t="s">
        <v>37</v>
      </c>
      <c r="D154" s="260"/>
      <c r="E154" s="260">
        <v>10</v>
      </c>
      <c r="F154" s="260">
        <v>33693</v>
      </c>
      <c r="G154" s="260"/>
      <c r="H154" s="260"/>
      <c r="I154" s="260"/>
      <c r="J154" s="260"/>
      <c r="K154" s="260">
        <v>224626</v>
      </c>
      <c r="L154" s="260">
        <v>444842</v>
      </c>
      <c r="M154" s="260">
        <v>1265521</v>
      </c>
      <c r="N154" s="260">
        <v>4146</v>
      </c>
      <c r="O154" s="260">
        <v>246899</v>
      </c>
      <c r="P154" s="260">
        <v>86</v>
      </c>
      <c r="Q154" s="260">
        <v>3029</v>
      </c>
      <c r="R154" s="260">
        <v>90677</v>
      </c>
      <c r="S154" s="260">
        <v>19297</v>
      </c>
      <c r="T154" s="260">
        <v>1219272</v>
      </c>
      <c r="U154" s="260"/>
      <c r="V154" s="260">
        <v>5050</v>
      </c>
      <c r="W154" s="260">
        <v>67</v>
      </c>
      <c r="X154" s="260">
        <v>5484</v>
      </c>
      <c r="Y154" s="260"/>
      <c r="Z154" s="260"/>
      <c r="AA154" s="260"/>
      <c r="AB154" s="260"/>
      <c r="AC154" s="260"/>
      <c r="AD154" s="261"/>
      <c r="AE154" s="260"/>
      <c r="AF154" s="260"/>
      <c r="AG154" s="260"/>
      <c r="AH154" s="260">
        <v>575</v>
      </c>
      <c r="AI154" s="260"/>
      <c r="AJ154" s="260"/>
      <c r="AK154" s="260"/>
      <c r="AL154" s="260"/>
      <c r="AM154" s="260"/>
      <c r="AN154" s="260">
        <v>35</v>
      </c>
      <c r="AO154" s="260"/>
      <c r="AP154" s="260"/>
      <c r="AQ154" s="260">
        <v>54</v>
      </c>
      <c r="AR154" s="260"/>
      <c r="AS154" s="260"/>
      <c r="AT154" s="260"/>
      <c r="AU154" s="260">
        <v>15975</v>
      </c>
      <c r="AV154" s="260">
        <v>1399</v>
      </c>
      <c r="AW154" s="260"/>
      <c r="AX154" s="260"/>
      <c r="AY154" s="260"/>
      <c r="AZ154" s="260"/>
      <c r="BA154" s="260"/>
      <c r="BB154" s="260"/>
      <c r="BC154" s="260"/>
      <c r="BD154" s="260"/>
      <c r="BE154" s="260">
        <v>611206</v>
      </c>
      <c r="BF154" s="260">
        <v>94854</v>
      </c>
      <c r="BG154" s="262">
        <v>694</v>
      </c>
      <c r="BH154" s="263">
        <f t="shared" si="55"/>
        <v>4287491</v>
      </c>
      <c r="BI154" s="6"/>
      <c r="BJ154" s="24"/>
      <c r="BK154" s="259" t="s">
        <v>37</v>
      </c>
      <c r="BL154" s="149">
        <f t="shared" si="57"/>
        <v>1265521</v>
      </c>
      <c r="BM154" s="150">
        <f t="shared" si="48"/>
        <v>1669164</v>
      </c>
      <c r="BN154" s="150">
        <f t="shared" si="49"/>
        <v>334600</v>
      </c>
      <c r="BO154" s="150">
        <f t="shared" ref="BO154:BO187" si="59">+F154+U154+O154</f>
        <v>280592</v>
      </c>
      <c r="BP154" s="150">
        <f t="shared" si="53"/>
        <v>611206</v>
      </c>
      <c r="BQ154" s="150">
        <f t="shared" si="58"/>
        <v>126408</v>
      </c>
      <c r="BR154" s="151">
        <f t="shared" si="51"/>
        <v>4287491</v>
      </c>
      <c r="BS154" s="36"/>
    </row>
    <row r="155" spans="1:71" ht="12.75" customHeight="1" x14ac:dyDescent="0.25">
      <c r="A155" s="36"/>
      <c r="B155" s="21">
        <v>2022</v>
      </c>
      <c r="C155" s="251" t="s">
        <v>38</v>
      </c>
      <c r="D155" s="252"/>
      <c r="E155" s="252">
        <v>10</v>
      </c>
      <c r="F155" s="252">
        <v>33850</v>
      </c>
      <c r="G155" s="252"/>
      <c r="H155" s="252"/>
      <c r="I155" s="252"/>
      <c r="J155" s="252"/>
      <c r="K155" s="252">
        <v>224592</v>
      </c>
      <c r="L155" s="252">
        <v>444922</v>
      </c>
      <c r="M155" s="252">
        <v>1277378</v>
      </c>
      <c r="N155" s="252">
        <v>4032</v>
      </c>
      <c r="O155" s="252">
        <v>248589</v>
      </c>
      <c r="P155" s="252">
        <v>86</v>
      </c>
      <c r="Q155" s="252">
        <v>3184</v>
      </c>
      <c r="R155" s="252">
        <v>90869</v>
      </c>
      <c r="S155" s="252">
        <v>19473</v>
      </c>
      <c r="T155" s="252">
        <v>1207019</v>
      </c>
      <c r="U155" s="252"/>
      <c r="V155" s="252">
        <v>5446</v>
      </c>
      <c r="W155" s="252">
        <v>68</v>
      </c>
      <c r="X155" s="252"/>
      <c r="Y155" s="252"/>
      <c r="Z155" s="252"/>
      <c r="AA155" s="252"/>
      <c r="AB155" s="252"/>
      <c r="AC155" s="252"/>
      <c r="AD155" s="252"/>
      <c r="AE155" s="252"/>
      <c r="AF155" s="252"/>
      <c r="AG155" s="252"/>
      <c r="AH155" s="252">
        <v>588</v>
      </c>
      <c r="AI155" s="252"/>
      <c r="AJ155" s="252"/>
      <c r="AK155" s="252"/>
      <c r="AL155" s="252"/>
      <c r="AM155" s="252"/>
      <c r="AN155" s="252">
        <v>35</v>
      </c>
      <c r="AO155" s="252"/>
      <c r="AP155" s="252"/>
      <c r="AQ155" s="252">
        <v>6</v>
      </c>
      <c r="AR155" s="252"/>
      <c r="AS155" s="252"/>
      <c r="AT155" s="252"/>
      <c r="AU155" s="252">
        <v>13591</v>
      </c>
      <c r="AV155" s="252">
        <v>2228</v>
      </c>
      <c r="AW155" s="252"/>
      <c r="AX155" s="252"/>
      <c r="AY155" s="252"/>
      <c r="AZ155" s="252"/>
      <c r="BA155" s="252"/>
      <c r="BB155" s="252"/>
      <c r="BC155" s="252"/>
      <c r="BD155" s="252"/>
      <c r="BE155" s="252">
        <v>617976</v>
      </c>
      <c r="BF155" s="252">
        <v>101537</v>
      </c>
      <c r="BG155" s="252">
        <v>685</v>
      </c>
      <c r="BH155" s="253">
        <f t="shared" si="55"/>
        <v>4296164</v>
      </c>
      <c r="BI155" s="6"/>
      <c r="BJ155" s="21">
        <v>2022</v>
      </c>
      <c r="BK155" s="21" t="s">
        <v>38</v>
      </c>
      <c r="BL155" s="143">
        <f t="shared" si="57"/>
        <v>1277378</v>
      </c>
      <c r="BM155" s="144">
        <f t="shared" si="48"/>
        <v>1657387</v>
      </c>
      <c r="BN155" s="144">
        <f t="shared" si="49"/>
        <v>334934</v>
      </c>
      <c r="BO155" s="144">
        <f t="shared" si="59"/>
        <v>282439</v>
      </c>
      <c r="BP155" s="144">
        <f t="shared" si="53"/>
        <v>617976</v>
      </c>
      <c r="BQ155" s="144">
        <f t="shared" si="58"/>
        <v>126050</v>
      </c>
      <c r="BR155" s="145">
        <f t="shared" si="51"/>
        <v>4296164</v>
      </c>
      <c r="BS155" s="36"/>
    </row>
    <row r="156" spans="1:71" ht="12.75" customHeight="1" x14ac:dyDescent="0.25">
      <c r="A156" s="36"/>
      <c r="B156" s="34"/>
      <c r="C156" s="254" t="s">
        <v>39</v>
      </c>
      <c r="D156" s="255"/>
      <c r="E156" s="255">
        <v>10</v>
      </c>
      <c r="F156" s="255">
        <v>34699</v>
      </c>
      <c r="G156" s="255"/>
      <c r="H156" s="255"/>
      <c r="I156" s="255"/>
      <c r="J156" s="255"/>
      <c r="K156" s="255">
        <v>224761</v>
      </c>
      <c r="L156" s="255">
        <v>444670</v>
      </c>
      <c r="M156" s="255">
        <v>1260832</v>
      </c>
      <c r="N156" s="255">
        <v>4020</v>
      </c>
      <c r="O156" s="255">
        <v>250535</v>
      </c>
      <c r="P156" s="255">
        <v>85</v>
      </c>
      <c r="Q156" s="255">
        <v>3252</v>
      </c>
      <c r="R156" s="255">
        <v>92398</v>
      </c>
      <c r="S156" s="255">
        <v>19597</v>
      </c>
      <c r="T156" s="255">
        <v>1198148</v>
      </c>
      <c r="U156" s="255"/>
      <c r="V156" s="255">
        <v>5446</v>
      </c>
      <c r="W156" s="255">
        <v>61</v>
      </c>
      <c r="X156" s="255">
        <v>4488</v>
      </c>
      <c r="Y156" s="255"/>
      <c r="Z156" s="255"/>
      <c r="AA156" s="255"/>
      <c r="AB156" s="255"/>
      <c r="AC156" s="255"/>
      <c r="AD156" s="255"/>
      <c r="AE156" s="255"/>
      <c r="AF156" s="255"/>
      <c r="AG156" s="255"/>
      <c r="AH156" s="255">
        <v>631</v>
      </c>
      <c r="AI156" s="255"/>
      <c r="AJ156" s="255"/>
      <c r="AK156" s="255"/>
      <c r="AL156" s="255"/>
      <c r="AM156" s="255"/>
      <c r="AN156" s="255">
        <v>35</v>
      </c>
      <c r="AO156" s="255"/>
      <c r="AP156" s="255"/>
      <c r="AQ156" s="255">
        <v>6</v>
      </c>
      <c r="AR156" s="255"/>
      <c r="AS156" s="255"/>
      <c r="AT156" s="255"/>
      <c r="AU156" s="255">
        <v>12241</v>
      </c>
      <c r="AV156" s="255">
        <v>2742</v>
      </c>
      <c r="AW156" s="255"/>
      <c r="AX156" s="255"/>
      <c r="AY156" s="255"/>
      <c r="AZ156" s="255"/>
      <c r="BA156" s="255"/>
      <c r="BB156" s="255"/>
      <c r="BC156" s="255"/>
      <c r="BD156" s="255"/>
      <c r="BE156" s="255">
        <v>626176</v>
      </c>
      <c r="BF156" s="255">
        <v>101504</v>
      </c>
      <c r="BG156" s="255">
        <v>681</v>
      </c>
      <c r="BH156" s="256">
        <f t="shared" si="55"/>
        <v>4287018</v>
      </c>
      <c r="BI156" s="6"/>
      <c r="BJ156" s="34"/>
      <c r="BK156" s="22" t="s">
        <v>39</v>
      </c>
      <c r="BL156" s="146">
        <f t="shared" si="57"/>
        <v>1260832</v>
      </c>
      <c r="BM156" s="147">
        <f t="shared" si="48"/>
        <v>1648264</v>
      </c>
      <c r="BN156" s="147">
        <f t="shared" si="49"/>
        <v>336756</v>
      </c>
      <c r="BO156" s="147">
        <f t="shared" si="59"/>
        <v>285234</v>
      </c>
      <c r="BP156" s="147">
        <f t="shared" si="53"/>
        <v>626176</v>
      </c>
      <c r="BQ156" s="147">
        <f t="shared" si="58"/>
        <v>129756</v>
      </c>
      <c r="BR156" s="148">
        <f t="shared" si="51"/>
        <v>4287018</v>
      </c>
      <c r="BS156" s="36"/>
    </row>
    <row r="157" spans="1:71" ht="12.75" customHeight="1" x14ac:dyDescent="0.25">
      <c r="A157" s="36"/>
      <c r="B157" s="23"/>
      <c r="C157" s="254" t="s">
        <v>40</v>
      </c>
      <c r="D157" s="255"/>
      <c r="E157" s="255">
        <v>11</v>
      </c>
      <c r="F157" s="255">
        <v>35460</v>
      </c>
      <c r="G157" s="255"/>
      <c r="H157" s="255"/>
      <c r="I157" s="255"/>
      <c r="J157" s="255"/>
      <c r="K157" s="255">
        <v>225659</v>
      </c>
      <c r="L157" s="255">
        <v>441221</v>
      </c>
      <c r="M157" s="255">
        <v>1296520</v>
      </c>
      <c r="N157" s="255">
        <v>4009</v>
      </c>
      <c r="O157" s="255">
        <v>254435</v>
      </c>
      <c r="P157" s="255">
        <v>83</v>
      </c>
      <c r="Q157" s="255">
        <v>3376</v>
      </c>
      <c r="R157" s="255">
        <v>92277</v>
      </c>
      <c r="S157" s="255">
        <v>19759</v>
      </c>
      <c r="T157" s="255">
        <v>1210024</v>
      </c>
      <c r="U157" s="255"/>
      <c r="V157" s="255">
        <v>5437</v>
      </c>
      <c r="W157" s="255">
        <v>58</v>
      </c>
      <c r="X157" s="255">
        <v>4038</v>
      </c>
      <c r="Y157" s="255"/>
      <c r="Z157" s="255"/>
      <c r="AA157" s="255"/>
      <c r="AB157" s="255"/>
      <c r="AC157" s="255"/>
      <c r="AD157" s="257"/>
      <c r="AE157" s="255"/>
      <c r="AF157" s="255"/>
      <c r="AG157" s="255"/>
      <c r="AH157" s="255">
        <v>619</v>
      </c>
      <c r="AI157" s="255"/>
      <c r="AJ157" s="255"/>
      <c r="AK157" s="255"/>
      <c r="AL157" s="255"/>
      <c r="AM157" s="255"/>
      <c r="AN157" s="255">
        <v>35</v>
      </c>
      <c r="AO157" s="255"/>
      <c r="AP157" s="255"/>
      <c r="AQ157" s="255">
        <v>6</v>
      </c>
      <c r="AR157" s="255"/>
      <c r="AS157" s="255"/>
      <c r="AT157" s="255"/>
      <c r="AU157" s="255">
        <v>15668</v>
      </c>
      <c r="AV157" s="255">
        <v>3111</v>
      </c>
      <c r="AW157" s="255"/>
      <c r="AX157" s="255"/>
      <c r="AY157" s="255"/>
      <c r="AZ157" s="255"/>
      <c r="BA157" s="255"/>
      <c r="BB157" s="255"/>
      <c r="BC157" s="255"/>
      <c r="BD157" s="255"/>
      <c r="BE157" s="255">
        <v>639785</v>
      </c>
      <c r="BF157" s="255">
        <v>104032</v>
      </c>
      <c r="BG157" s="258">
        <v>673</v>
      </c>
      <c r="BH157" s="256">
        <f t="shared" si="55"/>
        <v>4356296</v>
      </c>
      <c r="BI157" s="6"/>
      <c r="BJ157" s="23"/>
      <c r="BK157" s="22" t="s">
        <v>40</v>
      </c>
      <c r="BL157" s="146">
        <f t="shared" si="57"/>
        <v>1296520</v>
      </c>
      <c r="BM157" s="147">
        <f t="shared" si="48"/>
        <v>1656682</v>
      </c>
      <c r="BN157" s="147">
        <f t="shared" si="49"/>
        <v>337695</v>
      </c>
      <c r="BO157" s="147">
        <f t="shared" si="59"/>
        <v>289895</v>
      </c>
      <c r="BP157" s="147">
        <f t="shared" si="53"/>
        <v>639785</v>
      </c>
      <c r="BQ157" s="147">
        <f t="shared" si="58"/>
        <v>135719</v>
      </c>
      <c r="BR157" s="148">
        <f t="shared" si="51"/>
        <v>4356296</v>
      </c>
      <c r="BS157" s="36"/>
    </row>
    <row r="158" spans="1:71" ht="12.75" customHeight="1" x14ac:dyDescent="0.25">
      <c r="A158" s="36"/>
      <c r="B158" s="22"/>
      <c r="C158" s="254" t="s">
        <v>41</v>
      </c>
      <c r="D158" s="255"/>
      <c r="E158" s="255">
        <v>11</v>
      </c>
      <c r="F158" s="255">
        <v>35740</v>
      </c>
      <c r="G158" s="255"/>
      <c r="H158" s="255"/>
      <c r="I158" s="255"/>
      <c r="J158" s="255"/>
      <c r="K158" s="255">
        <v>224910</v>
      </c>
      <c r="L158" s="255">
        <v>435868</v>
      </c>
      <c r="M158" s="255">
        <v>1301086</v>
      </c>
      <c r="N158" s="255">
        <v>4121</v>
      </c>
      <c r="O158" s="255">
        <v>257266</v>
      </c>
      <c r="P158" s="255">
        <v>83</v>
      </c>
      <c r="Q158" s="255">
        <v>3423</v>
      </c>
      <c r="R158" s="255">
        <v>94193</v>
      </c>
      <c r="S158" s="255">
        <v>19853</v>
      </c>
      <c r="T158" s="255">
        <v>1207602</v>
      </c>
      <c r="U158" s="255"/>
      <c r="V158" s="255">
        <v>5494</v>
      </c>
      <c r="W158" s="255">
        <v>58</v>
      </c>
      <c r="X158" s="255">
        <v>3650</v>
      </c>
      <c r="Y158" s="255"/>
      <c r="Z158" s="255"/>
      <c r="AA158" s="255"/>
      <c r="AB158" s="255"/>
      <c r="AC158" s="255"/>
      <c r="AD158" s="255"/>
      <c r="AE158" s="255"/>
      <c r="AF158" s="255"/>
      <c r="AG158" s="255"/>
      <c r="AH158" s="255">
        <v>574</v>
      </c>
      <c r="AI158" s="255"/>
      <c r="AJ158" s="255"/>
      <c r="AK158" s="255"/>
      <c r="AL158" s="255"/>
      <c r="AM158" s="255"/>
      <c r="AN158" s="255">
        <v>35</v>
      </c>
      <c r="AO158" s="255"/>
      <c r="AP158" s="255"/>
      <c r="AQ158" s="255">
        <v>6</v>
      </c>
      <c r="AR158" s="255"/>
      <c r="AS158" s="255"/>
      <c r="AT158" s="255"/>
      <c r="AU158" s="255">
        <v>15738</v>
      </c>
      <c r="AV158" s="255">
        <v>3324</v>
      </c>
      <c r="AW158" s="255"/>
      <c r="AX158" s="255"/>
      <c r="AY158" s="255"/>
      <c r="AZ158" s="255"/>
      <c r="BA158" s="255"/>
      <c r="BB158" s="255"/>
      <c r="BC158" s="255"/>
      <c r="BD158" s="255"/>
      <c r="BE158" s="255">
        <v>652645</v>
      </c>
      <c r="BF158" s="255">
        <v>105507</v>
      </c>
      <c r="BG158" s="255">
        <v>674</v>
      </c>
      <c r="BH158" s="256">
        <f t="shared" ref="BH158" si="60">SUM(D158:BG158)</f>
        <v>4371861</v>
      </c>
      <c r="BI158" s="6"/>
      <c r="BJ158" s="22"/>
      <c r="BK158" s="22" t="s">
        <v>41</v>
      </c>
      <c r="BL158" s="146">
        <f t="shared" ref="BL158:BL168" si="61">+M158+AE158+AI158</f>
        <v>1301086</v>
      </c>
      <c r="BM158" s="147">
        <f t="shared" si="48"/>
        <v>1648964</v>
      </c>
      <c r="BN158" s="147">
        <f t="shared" si="49"/>
        <v>338956</v>
      </c>
      <c r="BO158" s="147">
        <f t="shared" si="59"/>
        <v>293006</v>
      </c>
      <c r="BP158" s="147">
        <f t="shared" si="53"/>
        <v>652645</v>
      </c>
      <c r="BQ158" s="147">
        <f t="shared" si="58"/>
        <v>137204</v>
      </c>
      <c r="BR158" s="148">
        <f t="shared" si="51"/>
        <v>4371861</v>
      </c>
      <c r="BS158" s="36"/>
    </row>
    <row r="159" spans="1:71" ht="12.75" customHeight="1" x14ac:dyDescent="0.25">
      <c r="A159" s="36"/>
      <c r="B159" s="22"/>
      <c r="C159" s="254" t="s">
        <v>42</v>
      </c>
      <c r="D159" s="255"/>
      <c r="E159" s="255">
        <v>11</v>
      </c>
      <c r="F159" s="255">
        <v>36241</v>
      </c>
      <c r="G159" s="255"/>
      <c r="H159" s="255"/>
      <c r="I159" s="255"/>
      <c r="J159" s="255"/>
      <c r="K159" s="255">
        <v>222894</v>
      </c>
      <c r="L159" s="255">
        <v>430440</v>
      </c>
      <c r="M159" s="255">
        <v>1308044</v>
      </c>
      <c r="N159" s="255">
        <v>4083</v>
      </c>
      <c r="O159" s="255">
        <v>259973</v>
      </c>
      <c r="P159" s="255">
        <v>83</v>
      </c>
      <c r="Q159" s="255">
        <v>3584</v>
      </c>
      <c r="R159" s="255">
        <v>94152</v>
      </c>
      <c r="S159" s="255">
        <v>19783</v>
      </c>
      <c r="T159" s="255">
        <v>1200695</v>
      </c>
      <c r="U159" s="255"/>
      <c r="V159" s="255">
        <v>5484</v>
      </c>
      <c r="W159" s="255">
        <v>60</v>
      </c>
      <c r="X159" s="255">
        <v>3386</v>
      </c>
      <c r="Y159" s="255"/>
      <c r="Z159" s="255"/>
      <c r="AA159" s="255"/>
      <c r="AB159" s="255"/>
      <c r="AC159" s="255"/>
      <c r="AD159" s="255"/>
      <c r="AE159" s="255"/>
      <c r="AF159" s="255"/>
      <c r="AG159" s="255"/>
      <c r="AH159" s="255">
        <v>598</v>
      </c>
      <c r="AI159" s="255"/>
      <c r="AJ159" s="255"/>
      <c r="AK159" s="255"/>
      <c r="AL159" s="255"/>
      <c r="AM159" s="255"/>
      <c r="AN159" s="255">
        <v>35</v>
      </c>
      <c r="AO159" s="255"/>
      <c r="AP159" s="255"/>
      <c r="AQ159" s="255">
        <v>6</v>
      </c>
      <c r="AR159" s="255"/>
      <c r="AS159" s="255"/>
      <c r="AT159" s="255"/>
      <c r="AU159" s="255">
        <v>15191</v>
      </c>
      <c r="AV159" s="255">
        <v>3651</v>
      </c>
      <c r="AW159" s="255"/>
      <c r="AX159" s="255"/>
      <c r="AY159" s="255"/>
      <c r="AZ159" s="255"/>
      <c r="BA159" s="255"/>
      <c r="BB159" s="255"/>
      <c r="BC159" s="255"/>
      <c r="BD159" s="255"/>
      <c r="BE159" s="255">
        <v>661887</v>
      </c>
      <c r="BF159" s="255">
        <v>110194</v>
      </c>
      <c r="BG159" s="255">
        <v>674</v>
      </c>
      <c r="BH159" s="256">
        <f t="shared" ref="BH159:BH168" si="62">SUM(D159:BG159)</f>
        <v>4381149</v>
      </c>
      <c r="BI159" s="6"/>
      <c r="BJ159" s="22"/>
      <c r="BK159" s="22" t="s">
        <v>42</v>
      </c>
      <c r="BL159" s="146">
        <f t="shared" si="61"/>
        <v>1308044</v>
      </c>
      <c r="BM159" s="147">
        <f t="shared" si="48"/>
        <v>1636619</v>
      </c>
      <c r="BN159" s="147">
        <f t="shared" si="49"/>
        <v>336829</v>
      </c>
      <c r="BO159" s="147">
        <f t="shared" si="59"/>
        <v>296214</v>
      </c>
      <c r="BP159" s="147">
        <f t="shared" si="53"/>
        <v>661887</v>
      </c>
      <c r="BQ159" s="147">
        <f t="shared" si="58"/>
        <v>141556</v>
      </c>
      <c r="BR159" s="148">
        <f t="shared" si="51"/>
        <v>4381149</v>
      </c>
      <c r="BS159" s="36"/>
    </row>
    <row r="160" spans="1:71" ht="12.75" customHeight="1" x14ac:dyDescent="0.25">
      <c r="A160" s="36"/>
      <c r="B160" s="34"/>
      <c r="C160" s="254" t="s">
        <v>43</v>
      </c>
      <c r="D160" s="255"/>
      <c r="E160" s="255">
        <v>11</v>
      </c>
      <c r="F160" s="255">
        <v>36724</v>
      </c>
      <c r="G160" s="255"/>
      <c r="H160" s="255"/>
      <c r="I160" s="255"/>
      <c r="J160" s="255"/>
      <c r="K160" s="255">
        <v>221290</v>
      </c>
      <c r="L160" s="255">
        <v>425883</v>
      </c>
      <c r="M160" s="255">
        <v>1318531</v>
      </c>
      <c r="N160" s="255">
        <v>4061</v>
      </c>
      <c r="O160" s="255">
        <v>261427</v>
      </c>
      <c r="P160" s="255">
        <v>79</v>
      </c>
      <c r="Q160" s="255">
        <v>3934</v>
      </c>
      <c r="R160" s="255">
        <v>94970</v>
      </c>
      <c r="S160" s="255">
        <v>19816</v>
      </c>
      <c r="T160" s="255">
        <v>1192282</v>
      </c>
      <c r="U160" s="255"/>
      <c r="V160" s="255">
        <v>5756</v>
      </c>
      <c r="W160" s="255">
        <v>59</v>
      </c>
      <c r="X160" s="255">
        <v>3205</v>
      </c>
      <c r="Y160" s="255"/>
      <c r="Z160" s="255"/>
      <c r="AA160" s="255"/>
      <c r="AB160" s="255"/>
      <c r="AC160" s="255"/>
      <c r="AD160" s="255"/>
      <c r="AE160" s="255"/>
      <c r="AF160" s="255"/>
      <c r="AG160" s="255"/>
      <c r="AH160" s="255">
        <v>594</v>
      </c>
      <c r="AI160" s="255"/>
      <c r="AJ160" s="255"/>
      <c r="AK160" s="255"/>
      <c r="AL160" s="255"/>
      <c r="AM160" s="255"/>
      <c r="AN160" s="255">
        <v>35</v>
      </c>
      <c r="AO160" s="255"/>
      <c r="AP160" s="255"/>
      <c r="AQ160" s="255">
        <v>6</v>
      </c>
      <c r="AR160" s="255"/>
      <c r="AS160" s="255"/>
      <c r="AT160" s="255"/>
      <c r="AU160" s="255">
        <v>15336</v>
      </c>
      <c r="AV160" s="255">
        <v>3885</v>
      </c>
      <c r="AW160" s="255"/>
      <c r="AX160" s="255"/>
      <c r="AY160" s="255"/>
      <c r="AZ160" s="255"/>
      <c r="BA160" s="255"/>
      <c r="BB160" s="255"/>
      <c r="BC160" s="255"/>
      <c r="BD160" s="255"/>
      <c r="BE160" s="255">
        <v>671319</v>
      </c>
      <c r="BF160" s="255">
        <v>142746</v>
      </c>
      <c r="BG160" s="255">
        <v>676</v>
      </c>
      <c r="BH160" s="256">
        <f t="shared" si="62"/>
        <v>4422625</v>
      </c>
      <c r="BI160" s="6"/>
      <c r="BJ160" s="34"/>
      <c r="BK160" s="22" t="s">
        <v>43</v>
      </c>
      <c r="BL160" s="146">
        <f t="shared" si="61"/>
        <v>1318531</v>
      </c>
      <c r="BM160" s="147">
        <f t="shared" si="48"/>
        <v>1623921</v>
      </c>
      <c r="BN160" s="147">
        <f t="shared" si="49"/>
        <v>336076</v>
      </c>
      <c r="BO160" s="147">
        <f t="shared" si="59"/>
        <v>298151</v>
      </c>
      <c r="BP160" s="147">
        <f t="shared" si="53"/>
        <v>671319</v>
      </c>
      <c r="BQ160" s="147">
        <f t="shared" si="58"/>
        <v>174627</v>
      </c>
      <c r="BR160" s="148">
        <f t="shared" si="51"/>
        <v>4422625</v>
      </c>
      <c r="BS160" s="36"/>
    </row>
    <row r="161" spans="1:71" ht="12.75" customHeight="1" x14ac:dyDescent="0.25">
      <c r="A161" s="36"/>
      <c r="B161" s="22"/>
      <c r="C161" s="254" t="s">
        <v>32</v>
      </c>
      <c r="D161" s="255"/>
      <c r="E161" s="255">
        <v>11</v>
      </c>
      <c r="F161" s="255">
        <v>37260</v>
      </c>
      <c r="G161" s="255"/>
      <c r="H161" s="255"/>
      <c r="I161" s="255"/>
      <c r="J161" s="255"/>
      <c r="K161" s="255">
        <v>220738</v>
      </c>
      <c r="L161" s="255">
        <v>420301</v>
      </c>
      <c r="M161" s="255">
        <v>1334398</v>
      </c>
      <c r="N161" s="255">
        <v>3981</v>
      </c>
      <c r="O161" s="255">
        <v>262285</v>
      </c>
      <c r="P161" s="255">
        <v>79</v>
      </c>
      <c r="Q161" s="255">
        <v>4030</v>
      </c>
      <c r="R161" s="255">
        <v>95208</v>
      </c>
      <c r="S161" s="255">
        <v>19843</v>
      </c>
      <c r="T161" s="255">
        <v>1187907</v>
      </c>
      <c r="U161" s="255"/>
      <c r="V161" s="255">
        <v>5770</v>
      </c>
      <c r="W161" s="255">
        <v>54</v>
      </c>
      <c r="X161" s="255">
        <v>2984</v>
      </c>
      <c r="Y161" s="255"/>
      <c r="Z161" s="255"/>
      <c r="AA161" s="255"/>
      <c r="AB161" s="255"/>
      <c r="AC161" s="255"/>
      <c r="AD161" s="255"/>
      <c r="AE161" s="255"/>
      <c r="AF161" s="255"/>
      <c r="AG161" s="255"/>
      <c r="AH161" s="255">
        <v>649</v>
      </c>
      <c r="AI161" s="255"/>
      <c r="AJ161" s="255"/>
      <c r="AK161" s="255"/>
      <c r="AL161" s="255"/>
      <c r="AM161" s="255"/>
      <c r="AN161" s="255">
        <v>35</v>
      </c>
      <c r="AO161" s="255"/>
      <c r="AP161" s="255"/>
      <c r="AQ161" s="255">
        <v>6</v>
      </c>
      <c r="AR161" s="255"/>
      <c r="AS161" s="255"/>
      <c r="AT161" s="255"/>
      <c r="AU161" s="255">
        <v>14608</v>
      </c>
      <c r="AV161" s="255">
        <v>4250</v>
      </c>
      <c r="AW161" s="255"/>
      <c r="AX161" s="255"/>
      <c r="AY161" s="255"/>
      <c r="AZ161" s="255"/>
      <c r="BA161" s="255"/>
      <c r="BB161" s="255"/>
      <c r="BC161" s="255"/>
      <c r="BD161" s="255"/>
      <c r="BE161" s="255">
        <v>683642</v>
      </c>
      <c r="BF161" s="255">
        <v>148382</v>
      </c>
      <c r="BG161" s="255">
        <v>676</v>
      </c>
      <c r="BH161" s="256">
        <f t="shared" si="62"/>
        <v>4447097</v>
      </c>
      <c r="BI161" s="6"/>
      <c r="BJ161" s="22"/>
      <c r="BK161" s="22" t="s">
        <v>32</v>
      </c>
      <c r="BL161" s="146">
        <f t="shared" si="61"/>
        <v>1334398</v>
      </c>
      <c r="BM161" s="147">
        <f t="shared" si="48"/>
        <v>1613978</v>
      </c>
      <c r="BN161" s="147">
        <f t="shared" si="49"/>
        <v>335789</v>
      </c>
      <c r="BO161" s="147">
        <f t="shared" si="59"/>
        <v>299545</v>
      </c>
      <c r="BP161" s="147">
        <f t="shared" si="53"/>
        <v>683642</v>
      </c>
      <c r="BQ161" s="147">
        <f t="shared" si="58"/>
        <v>179745</v>
      </c>
      <c r="BR161" s="148">
        <f t="shared" si="51"/>
        <v>4447097</v>
      </c>
      <c r="BS161" s="36"/>
    </row>
    <row r="162" spans="1:71" ht="12.75" customHeight="1" x14ac:dyDescent="0.25">
      <c r="A162" s="36"/>
      <c r="B162" s="34"/>
      <c r="C162" s="254" t="s">
        <v>33</v>
      </c>
      <c r="D162" s="255"/>
      <c r="E162" s="255">
        <v>10</v>
      </c>
      <c r="F162" s="255">
        <v>37732</v>
      </c>
      <c r="G162" s="255"/>
      <c r="H162" s="255"/>
      <c r="I162" s="255"/>
      <c r="J162" s="255"/>
      <c r="K162" s="255">
        <v>219786</v>
      </c>
      <c r="L162" s="255">
        <v>421289</v>
      </c>
      <c r="M162" s="255">
        <v>1348974</v>
      </c>
      <c r="N162" s="255">
        <v>3934</v>
      </c>
      <c r="O162" s="255">
        <v>260831</v>
      </c>
      <c r="P162" s="255">
        <v>79</v>
      </c>
      <c r="Q162" s="255">
        <v>3856</v>
      </c>
      <c r="R162" s="255">
        <v>96255</v>
      </c>
      <c r="S162" s="255">
        <v>19959</v>
      </c>
      <c r="T162" s="255">
        <v>1181817</v>
      </c>
      <c r="U162" s="255"/>
      <c r="V162" s="255">
        <v>5774</v>
      </c>
      <c r="W162" s="255">
        <v>46</v>
      </c>
      <c r="X162" s="255">
        <v>2778</v>
      </c>
      <c r="Y162" s="255"/>
      <c r="Z162" s="255"/>
      <c r="AA162" s="255"/>
      <c r="AB162" s="255"/>
      <c r="AC162" s="255"/>
      <c r="AD162" s="255"/>
      <c r="AE162" s="255"/>
      <c r="AF162" s="255"/>
      <c r="AG162" s="255"/>
      <c r="AH162" s="255">
        <v>663</v>
      </c>
      <c r="AI162" s="255"/>
      <c r="AJ162" s="255"/>
      <c r="AK162" s="255"/>
      <c r="AL162" s="255"/>
      <c r="AM162" s="255"/>
      <c r="AN162" s="255">
        <v>35</v>
      </c>
      <c r="AO162" s="255"/>
      <c r="AP162" s="255"/>
      <c r="AQ162" s="255">
        <v>6</v>
      </c>
      <c r="AR162" s="255"/>
      <c r="AS162" s="255"/>
      <c r="AT162" s="255"/>
      <c r="AU162" s="255">
        <v>14397</v>
      </c>
      <c r="AV162" s="255">
        <v>5415</v>
      </c>
      <c r="AW162" s="255"/>
      <c r="AX162" s="255"/>
      <c r="AY162" s="255"/>
      <c r="AZ162" s="255"/>
      <c r="BA162" s="255"/>
      <c r="BB162" s="255"/>
      <c r="BC162" s="255"/>
      <c r="BD162" s="255"/>
      <c r="BE162" s="255">
        <v>697599</v>
      </c>
      <c r="BF162" s="255">
        <v>153968</v>
      </c>
      <c r="BG162" s="255">
        <v>683</v>
      </c>
      <c r="BH162" s="256">
        <f t="shared" si="62"/>
        <v>4475886</v>
      </c>
      <c r="BI162" s="6"/>
      <c r="BJ162" s="34"/>
      <c r="BK162" s="22" t="s">
        <v>33</v>
      </c>
      <c r="BL162" s="146">
        <f t="shared" si="61"/>
        <v>1348974</v>
      </c>
      <c r="BM162" s="147">
        <f t="shared" si="48"/>
        <v>1608880</v>
      </c>
      <c r="BN162" s="147">
        <f t="shared" si="49"/>
        <v>336000</v>
      </c>
      <c r="BO162" s="147">
        <f t="shared" si="59"/>
        <v>298563</v>
      </c>
      <c r="BP162" s="147">
        <f t="shared" si="53"/>
        <v>697599</v>
      </c>
      <c r="BQ162" s="147">
        <f t="shared" si="58"/>
        <v>185870</v>
      </c>
      <c r="BR162" s="148">
        <f t="shared" si="51"/>
        <v>4475886</v>
      </c>
      <c r="BS162" s="36"/>
    </row>
    <row r="163" spans="1:71" ht="12.75" customHeight="1" x14ac:dyDescent="0.25">
      <c r="A163" s="36"/>
      <c r="B163" s="23"/>
      <c r="C163" s="254" t="s">
        <v>34</v>
      </c>
      <c r="D163" s="255"/>
      <c r="E163" s="255">
        <v>10</v>
      </c>
      <c r="F163" s="255">
        <v>38088</v>
      </c>
      <c r="G163" s="255"/>
      <c r="H163" s="255"/>
      <c r="I163" s="255"/>
      <c r="J163" s="255"/>
      <c r="K163" s="255">
        <v>218782</v>
      </c>
      <c r="L163" s="255">
        <v>408765</v>
      </c>
      <c r="M163" s="255">
        <v>1358542</v>
      </c>
      <c r="N163" s="255">
        <v>3901</v>
      </c>
      <c r="O163" s="255">
        <v>261841</v>
      </c>
      <c r="P163" s="255">
        <v>79</v>
      </c>
      <c r="Q163" s="255">
        <v>3862</v>
      </c>
      <c r="R163" s="255">
        <v>96357</v>
      </c>
      <c r="S163" s="255">
        <v>19996</v>
      </c>
      <c r="T163" s="255">
        <v>1172004</v>
      </c>
      <c r="U163" s="255"/>
      <c r="V163" s="255">
        <v>5787</v>
      </c>
      <c r="W163" s="255">
        <v>56</v>
      </c>
      <c r="X163" s="255">
        <v>2642</v>
      </c>
      <c r="Y163" s="255"/>
      <c r="Z163" s="255"/>
      <c r="AA163" s="255"/>
      <c r="AB163" s="255"/>
      <c r="AC163" s="255"/>
      <c r="AD163" s="257"/>
      <c r="AE163" s="255"/>
      <c r="AF163" s="255"/>
      <c r="AG163" s="255"/>
      <c r="AH163" s="255">
        <v>635</v>
      </c>
      <c r="AI163" s="255"/>
      <c r="AJ163" s="255"/>
      <c r="AK163" s="255"/>
      <c r="AL163" s="255"/>
      <c r="AM163" s="255"/>
      <c r="AN163" s="255">
        <v>35</v>
      </c>
      <c r="AO163" s="255"/>
      <c r="AP163" s="255"/>
      <c r="AQ163" s="255">
        <v>6</v>
      </c>
      <c r="AR163" s="255"/>
      <c r="AS163" s="255"/>
      <c r="AT163" s="255"/>
      <c r="AU163" s="255">
        <v>14377</v>
      </c>
      <c r="AV163" s="255">
        <v>7101</v>
      </c>
      <c r="AW163" s="255"/>
      <c r="AX163" s="255"/>
      <c r="AY163" s="255"/>
      <c r="AZ163" s="255"/>
      <c r="BA163" s="255"/>
      <c r="BB163" s="255"/>
      <c r="BC163" s="255"/>
      <c r="BD163" s="255"/>
      <c r="BE163" s="255">
        <v>707802</v>
      </c>
      <c r="BF163" s="255">
        <v>159806</v>
      </c>
      <c r="BG163" s="258">
        <v>700</v>
      </c>
      <c r="BH163" s="256">
        <f t="shared" si="62"/>
        <v>4481174</v>
      </c>
      <c r="BI163" s="6"/>
      <c r="BJ163" s="23"/>
      <c r="BK163" s="22" t="s">
        <v>34</v>
      </c>
      <c r="BL163" s="146">
        <f t="shared" si="61"/>
        <v>1358542</v>
      </c>
      <c r="BM163" s="147">
        <f t="shared" si="48"/>
        <v>1586556</v>
      </c>
      <c r="BN163" s="147">
        <f t="shared" si="49"/>
        <v>335135</v>
      </c>
      <c r="BO163" s="147">
        <f t="shared" si="59"/>
        <v>299929</v>
      </c>
      <c r="BP163" s="147">
        <f t="shared" si="53"/>
        <v>707802</v>
      </c>
      <c r="BQ163" s="147">
        <f t="shared" si="58"/>
        <v>193210</v>
      </c>
      <c r="BR163" s="148">
        <f t="shared" si="51"/>
        <v>4481174</v>
      </c>
      <c r="BS163" s="36"/>
    </row>
    <row r="164" spans="1:71" ht="12.75" customHeight="1" x14ac:dyDescent="0.25">
      <c r="A164" s="36"/>
      <c r="B164" s="22"/>
      <c r="C164" s="254" t="s">
        <v>35</v>
      </c>
      <c r="D164" s="255"/>
      <c r="E164" s="255">
        <v>10</v>
      </c>
      <c r="F164" s="255">
        <v>38645</v>
      </c>
      <c r="G164" s="255"/>
      <c r="H164" s="255"/>
      <c r="I164" s="255"/>
      <c r="J164" s="255"/>
      <c r="K164" s="255">
        <v>217042</v>
      </c>
      <c r="L164" s="255">
        <v>403717</v>
      </c>
      <c r="M164" s="255">
        <v>1374308</v>
      </c>
      <c r="N164" s="255">
        <v>3886</v>
      </c>
      <c r="O164" s="255">
        <v>264547</v>
      </c>
      <c r="P164" s="255">
        <v>78</v>
      </c>
      <c r="Q164" s="255">
        <v>3834</v>
      </c>
      <c r="R164" s="255">
        <v>95501</v>
      </c>
      <c r="S164" s="255">
        <v>20118</v>
      </c>
      <c r="T164" s="255">
        <v>1163056</v>
      </c>
      <c r="U164" s="255"/>
      <c r="V164" s="255">
        <v>5791</v>
      </c>
      <c r="W164" s="255">
        <v>56</v>
      </c>
      <c r="X164" s="255">
        <v>2513</v>
      </c>
      <c r="Y164" s="255"/>
      <c r="Z164" s="255"/>
      <c r="AA164" s="255"/>
      <c r="AB164" s="255"/>
      <c r="AC164" s="255"/>
      <c r="AD164" s="255"/>
      <c r="AE164" s="255"/>
      <c r="AF164" s="255"/>
      <c r="AG164" s="255"/>
      <c r="AH164" s="255">
        <v>635</v>
      </c>
      <c r="AI164" s="255"/>
      <c r="AJ164" s="255"/>
      <c r="AK164" s="255"/>
      <c r="AL164" s="255"/>
      <c r="AM164" s="255"/>
      <c r="AN164" s="255">
        <v>35</v>
      </c>
      <c r="AO164" s="255"/>
      <c r="AP164" s="255"/>
      <c r="AQ164" s="255"/>
      <c r="AR164" s="255"/>
      <c r="AS164" s="255"/>
      <c r="AT164" s="255"/>
      <c r="AU164" s="255">
        <v>13791</v>
      </c>
      <c r="AV164" s="255">
        <v>8671</v>
      </c>
      <c r="AW164" s="255"/>
      <c r="AX164" s="255"/>
      <c r="AY164" s="255"/>
      <c r="AZ164" s="255"/>
      <c r="BA164" s="255"/>
      <c r="BB164" s="255"/>
      <c r="BC164" s="255"/>
      <c r="BD164" s="255"/>
      <c r="BE164" s="255">
        <v>722216</v>
      </c>
      <c r="BF164" s="255">
        <v>164728</v>
      </c>
      <c r="BG164" s="255">
        <v>699</v>
      </c>
      <c r="BH164" s="256">
        <f t="shared" si="62"/>
        <v>4503877</v>
      </c>
      <c r="BI164" s="6"/>
      <c r="BJ164" s="22"/>
      <c r="BK164" s="22" t="s">
        <v>35</v>
      </c>
      <c r="BL164" s="146">
        <f t="shared" si="61"/>
        <v>1374308</v>
      </c>
      <c r="BM164" s="147">
        <f t="shared" si="48"/>
        <v>1572564</v>
      </c>
      <c r="BN164" s="147">
        <f t="shared" si="49"/>
        <v>332661</v>
      </c>
      <c r="BO164" s="147">
        <f t="shared" si="59"/>
        <v>303192</v>
      </c>
      <c r="BP164" s="147">
        <f t="shared" si="53"/>
        <v>722216</v>
      </c>
      <c r="BQ164" s="147">
        <f t="shared" si="58"/>
        <v>198936</v>
      </c>
      <c r="BR164" s="148">
        <f t="shared" si="51"/>
        <v>4503877</v>
      </c>
      <c r="BS164" s="36"/>
    </row>
    <row r="165" spans="1:71" ht="12.75" customHeight="1" x14ac:dyDescent="0.25">
      <c r="A165" s="36"/>
      <c r="B165" s="34"/>
      <c r="C165" s="254" t="s">
        <v>36</v>
      </c>
      <c r="D165" s="255"/>
      <c r="E165" s="255">
        <v>9</v>
      </c>
      <c r="F165" s="255">
        <v>39284</v>
      </c>
      <c r="G165" s="255"/>
      <c r="H165" s="255"/>
      <c r="I165" s="255"/>
      <c r="J165" s="255"/>
      <c r="K165" s="255">
        <v>215848</v>
      </c>
      <c r="L165" s="255">
        <v>397643</v>
      </c>
      <c r="M165" s="255">
        <v>1385173</v>
      </c>
      <c r="N165" s="255">
        <v>3831</v>
      </c>
      <c r="O165" s="255">
        <v>267217</v>
      </c>
      <c r="P165" s="255">
        <v>78</v>
      </c>
      <c r="Q165" s="255">
        <v>3753</v>
      </c>
      <c r="R165" s="255">
        <v>96689</v>
      </c>
      <c r="S165" s="255">
        <v>20105</v>
      </c>
      <c r="T165" s="255">
        <v>1151850</v>
      </c>
      <c r="U165" s="255"/>
      <c r="V165" s="255">
        <v>5869</v>
      </c>
      <c r="W165" s="255">
        <v>56</v>
      </c>
      <c r="X165" s="255">
        <v>2372</v>
      </c>
      <c r="Y165" s="255"/>
      <c r="Z165" s="255"/>
      <c r="AA165" s="255"/>
      <c r="AB165" s="255"/>
      <c r="AC165" s="255"/>
      <c r="AD165" s="255"/>
      <c r="AE165" s="255"/>
      <c r="AF165" s="255"/>
      <c r="AG165" s="255"/>
      <c r="AH165" s="255">
        <v>657</v>
      </c>
      <c r="AI165" s="255"/>
      <c r="AJ165" s="255"/>
      <c r="AK165" s="255"/>
      <c r="AL165" s="255"/>
      <c r="AM165" s="255"/>
      <c r="AN165" s="255">
        <v>35</v>
      </c>
      <c r="AO165" s="255"/>
      <c r="AP165" s="255"/>
      <c r="AQ165" s="255">
        <v>6</v>
      </c>
      <c r="AR165" s="255"/>
      <c r="AS165" s="255"/>
      <c r="AT165" s="255"/>
      <c r="AU165" s="255">
        <v>13327</v>
      </c>
      <c r="AV165" s="255">
        <v>11484</v>
      </c>
      <c r="AW165" s="255"/>
      <c r="AX165" s="255"/>
      <c r="AY165" s="255"/>
      <c r="AZ165" s="255"/>
      <c r="BA165" s="255"/>
      <c r="BB165" s="255"/>
      <c r="BC165" s="255"/>
      <c r="BD165" s="255"/>
      <c r="BE165" s="255">
        <v>738451</v>
      </c>
      <c r="BF165" s="255">
        <v>169592</v>
      </c>
      <c r="BG165" s="255">
        <v>703</v>
      </c>
      <c r="BH165" s="256">
        <f t="shared" si="62"/>
        <v>4524032</v>
      </c>
      <c r="BI165" s="6"/>
      <c r="BJ165" s="34"/>
      <c r="BK165" s="22" t="s">
        <v>36</v>
      </c>
      <c r="BL165" s="146">
        <f t="shared" si="61"/>
        <v>1385173</v>
      </c>
      <c r="BM165" s="147">
        <f t="shared" si="48"/>
        <v>1555362</v>
      </c>
      <c r="BN165" s="147">
        <f t="shared" si="49"/>
        <v>332642</v>
      </c>
      <c r="BO165" s="147">
        <f t="shared" si="59"/>
        <v>306501</v>
      </c>
      <c r="BP165" s="147">
        <f t="shared" si="53"/>
        <v>738451</v>
      </c>
      <c r="BQ165" s="147">
        <f t="shared" si="58"/>
        <v>205903</v>
      </c>
      <c r="BR165" s="148">
        <f t="shared" si="51"/>
        <v>4524032</v>
      </c>
      <c r="BS165" s="36"/>
    </row>
    <row r="166" spans="1:71" ht="12.75" customHeight="1" thickBot="1" x14ac:dyDescent="0.3">
      <c r="A166" s="36"/>
      <c r="B166" s="24"/>
      <c r="C166" s="259" t="s">
        <v>37</v>
      </c>
      <c r="D166" s="260"/>
      <c r="E166" s="260">
        <v>10</v>
      </c>
      <c r="F166" s="260">
        <v>39633</v>
      </c>
      <c r="G166" s="260"/>
      <c r="H166" s="260"/>
      <c r="I166" s="260"/>
      <c r="J166" s="260"/>
      <c r="K166" s="260">
        <v>214320</v>
      </c>
      <c r="L166" s="260">
        <v>338811</v>
      </c>
      <c r="M166" s="260">
        <v>1387633</v>
      </c>
      <c r="N166" s="260">
        <v>3095</v>
      </c>
      <c r="O166" s="260">
        <v>268719</v>
      </c>
      <c r="P166" s="260">
        <v>78</v>
      </c>
      <c r="Q166" s="260">
        <v>3654</v>
      </c>
      <c r="R166" s="260">
        <v>97287</v>
      </c>
      <c r="S166" s="260">
        <v>20078</v>
      </c>
      <c r="T166" s="260">
        <v>1125354</v>
      </c>
      <c r="U166" s="260"/>
      <c r="V166" s="260">
        <v>6073</v>
      </c>
      <c r="W166" s="260">
        <v>56</v>
      </c>
      <c r="X166" s="260">
        <v>2274</v>
      </c>
      <c r="Y166" s="260"/>
      <c r="Z166" s="260"/>
      <c r="AA166" s="260"/>
      <c r="AB166" s="260"/>
      <c r="AC166" s="260"/>
      <c r="AD166" s="261"/>
      <c r="AE166" s="260"/>
      <c r="AF166" s="260"/>
      <c r="AG166" s="260"/>
      <c r="AH166" s="260">
        <v>657</v>
      </c>
      <c r="AI166" s="260"/>
      <c r="AJ166" s="260"/>
      <c r="AK166" s="260"/>
      <c r="AL166" s="260"/>
      <c r="AM166" s="260"/>
      <c r="AN166" s="260">
        <v>35</v>
      </c>
      <c r="AO166" s="260"/>
      <c r="AP166" s="260"/>
      <c r="AQ166" s="260"/>
      <c r="AR166" s="260"/>
      <c r="AS166" s="260"/>
      <c r="AT166" s="260"/>
      <c r="AU166" s="260">
        <v>12837</v>
      </c>
      <c r="AV166" s="260">
        <v>13391</v>
      </c>
      <c r="AW166" s="260"/>
      <c r="AX166" s="260"/>
      <c r="AY166" s="260"/>
      <c r="AZ166" s="260"/>
      <c r="BA166" s="260"/>
      <c r="BB166" s="260"/>
      <c r="BC166" s="260"/>
      <c r="BD166" s="260"/>
      <c r="BE166" s="260">
        <v>751194</v>
      </c>
      <c r="BF166" s="260">
        <v>174322</v>
      </c>
      <c r="BG166" s="262">
        <v>701</v>
      </c>
      <c r="BH166" s="263">
        <f t="shared" si="62"/>
        <v>4460212</v>
      </c>
      <c r="BI166" s="6"/>
      <c r="BJ166" s="24"/>
      <c r="BK166" s="27" t="s">
        <v>37</v>
      </c>
      <c r="BL166" s="149">
        <f t="shared" si="61"/>
        <v>1387633</v>
      </c>
      <c r="BM166" s="150">
        <f t="shared" si="48"/>
        <v>1470238</v>
      </c>
      <c r="BN166" s="150">
        <f t="shared" si="49"/>
        <v>331685</v>
      </c>
      <c r="BO166" s="150">
        <f t="shared" si="59"/>
        <v>308352</v>
      </c>
      <c r="BP166" s="150">
        <f t="shared" si="53"/>
        <v>751194</v>
      </c>
      <c r="BQ166" s="150">
        <f t="shared" si="58"/>
        <v>211110</v>
      </c>
      <c r="BR166" s="151">
        <f t="shared" si="51"/>
        <v>4460212</v>
      </c>
      <c r="BS166" s="36"/>
    </row>
    <row r="167" spans="1:71" ht="12.75" customHeight="1" x14ac:dyDescent="0.25">
      <c r="A167" s="36"/>
      <c r="B167" s="21">
        <v>2023</v>
      </c>
      <c r="C167" s="251" t="s">
        <v>38</v>
      </c>
      <c r="D167" s="252"/>
      <c r="E167" s="252">
        <v>10</v>
      </c>
      <c r="F167" s="252">
        <v>40081</v>
      </c>
      <c r="G167" s="252"/>
      <c r="H167" s="252"/>
      <c r="I167" s="252"/>
      <c r="J167" s="252"/>
      <c r="K167" s="252">
        <v>212435</v>
      </c>
      <c r="L167" s="252">
        <v>301184</v>
      </c>
      <c r="M167" s="252">
        <v>1395569</v>
      </c>
      <c r="N167" s="252">
        <v>3105</v>
      </c>
      <c r="O167" s="252">
        <v>270294</v>
      </c>
      <c r="P167" s="252">
        <v>78</v>
      </c>
      <c r="Q167" s="252">
        <v>3576</v>
      </c>
      <c r="R167" s="252">
        <v>96974</v>
      </c>
      <c r="S167" s="252">
        <v>19995</v>
      </c>
      <c r="T167" s="252">
        <v>1105580</v>
      </c>
      <c r="U167" s="252"/>
      <c r="V167" s="252">
        <v>6018</v>
      </c>
      <c r="W167" s="252">
        <v>54</v>
      </c>
      <c r="X167" s="252">
        <v>2139</v>
      </c>
      <c r="Y167" s="252"/>
      <c r="Z167" s="252"/>
      <c r="AA167" s="252"/>
      <c r="AB167" s="252"/>
      <c r="AC167" s="252"/>
      <c r="AD167" s="252"/>
      <c r="AE167" s="252"/>
      <c r="AF167" s="252"/>
      <c r="AG167" s="252"/>
      <c r="AH167" s="252">
        <v>680</v>
      </c>
      <c r="AI167" s="252"/>
      <c r="AJ167" s="252"/>
      <c r="AK167" s="252"/>
      <c r="AL167" s="252"/>
      <c r="AM167" s="252"/>
      <c r="AN167" s="252">
        <v>35</v>
      </c>
      <c r="AO167" s="252"/>
      <c r="AP167" s="252"/>
      <c r="AQ167" s="252"/>
      <c r="AR167" s="252"/>
      <c r="AS167" s="252"/>
      <c r="AT167" s="252"/>
      <c r="AU167" s="252">
        <v>12447</v>
      </c>
      <c r="AV167" s="252">
        <v>16526</v>
      </c>
      <c r="AW167" s="252"/>
      <c r="AX167" s="252"/>
      <c r="AY167" s="252"/>
      <c r="AZ167" s="252"/>
      <c r="BA167" s="252"/>
      <c r="BB167" s="252"/>
      <c r="BC167" s="252"/>
      <c r="BD167" s="252"/>
      <c r="BE167" s="252">
        <v>761720</v>
      </c>
      <c r="BF167" s="252">
        <v>178762</v>
      </c>
      <c r="BG167" s="252">
        <v>715</v>
      </c>
      <c r="BH167" s="253">
        <f t="shared" si="62"/>
        <v>4427977</v>
      </c>
      <c r="BI167" s="6"/>
      <c r="BJ167" s="21">
        <v>2023</v>
      </c>
      <c r="BK167" s="21" t="s">
        <v>38</v>
      </c>
      <c r="BL167" s="143">
        <f t="shared" si="61"/>
        <v>1395569</v>
      </c>
      <c r="BM167" s="144">
        <f t="shared" si="48"/>
        <v>1412782</v>
      </c>
      <c r="BN167" s="144">
        <f t="shared" si="49"/>
        <v>329404</v>
      </c>
      <c r="BO167" s="144">
        <f t="shared" si="59"/>
        <v>310375</v>
      </c>
      <c r="BP167" s="144">
        <f t="shared" si="53"/>
        <v>761720</v>
      </c>
      <c r="BQ167" s="144">
        <f t="shared" si="58"/>
        <v>218127</v>
      </c>
      <c r="BR167" s="145">
        <f t="shared" si="51"/>
        <v>4427977</v>
      </c>
      <c r="BS167" s="36"/>
    </row>
    <row r="168" spans="1:71" ht="12.75" customHeight="1" x14ac:dyDescent="0.25">
      <c r="A168" s="36"/>
      <c r="B168" s="34"/>
      <c r="C168" s="254" t="s">
        <v>39</v>
      </c>
      <c r="D168" s="255"/>
      <c r="E168" s="255">
        <v>10</v>
      </c>
      <c r="F168" s="255">
        <v>39697</v>
      </c>
      <c r="G168" s="255"/>
      <c r="H168" s="255"/>
      <c r="I168" s="255"/>
      <c r="J168" s="255"/>
      <c r="K168" s="255">
        <v>210243</v>
      </c>
      <c r="L168" s="255">
        <v>299384</v>
      </c>
      <c r="M168" s="255">
        <v>1401556</v>
      </c>
      <c r="N168" s="255">
        <v>3079</v>
      </c>
      <c r="O168" s="255">
        <v>271136</v>
      </c>
      <c r="P168" s="255">
        <v>78</v>
      </c>
      <c r="Q168" s="255">
        <v>3564</v>
      </c>
      <c r="R168" s="255">
        <v>98157</v>
      </c>
      <c r="S168" s="255">
        <v>19979</v>
      </c>
      <c r="T168" s="255">
        <v>1090464</v>
      </c>
      <c r="U168" s="255"/>
      <c r="V168" s="255">
        <v>6297</v>
      </c>
      <c r="W168" s="255">
        <v>54</v>
      </c>
      <c r="X168" s="255">
        <v>2015</v>
      </c>
      <c r="Y168" s="255"/>
      <c r="Z168" s="255"/>
      <c r="AA168" s="255"/>
      <c r="AB168" s="255"/>
      <c r="AC168" s="255"/>
      <c r="AD168" s="255"/>
      <c r="AE168" s="255"/>
      <c r="AF168" s="255"/>
      <c r="AG168" s="255"/>
      <c r="AH168" s="255">
        <v>689</v>
      </c>
      <c r="AI168" s="255"/>
      <c r="AJ168" s="255"/>
      <c r="AK168" s="255"/>
      <c r="AL168" s="255"/>
      <c r="AM168" s="255"/>
      <c r="AN168" s="255">
        <v>35</v>
      </c>
      <c r="AO168" s="255"/>
      <c r="AP168" s="255"/>
      <c r="AQ168" s="255"/>
      <c r="AR168" s="255"/>
      <c r="AS168" s="255"/>
      <c r="AT168" s="255"/>
      <c r="AU168" s="255">
        <v>12071</v>
      </c>
      <c r="AV168" s="255">
        <v>18248</v>
      </c>
      <c r="AW168" s="255"/>
      <c r="AX168" s="255"/>
      <c r="AY168" s="255"/>
      <c r="AZ168" s="255"/>
      <c r="BA168" s="255"/>
      <c r="BB168" s="255"/>
      <c r="BC168" s="255"/>
      <c r="BD168" s="255"/>
      <c r="BE168" s="255">
        <v>764077</v>
      </c>
      <c r="BF168" s="255">
        <v>186280</v>
      </c>
      <c r="BG168" s="255">
        <v>720</v>
      </c>
      <c r="BH168" s="256">
        <f t="shared" si="62"/>
        <v>4427833</v>
      </c>
      <c r="BI168" s="6"/>
      <c r="BJ168" s="34"/>
      <c r="BK168" s="22" t="s">
        <v>39</v>
      </c>
      <c r="BL168" s="146">
        <f t="shared" si="61"/>
        <v>1401556</v>
      </c>
      <c r="BM168" s="147">
        <f t="shared" ref="BM168:BM187" si="63">+D168+J168+L168+V168+AB168+AT168+T168</f>
        <v>1396145</v>
      </c>
      <c r="BN168" s="147">
        <f t="shared" ref="BN168:BN187" si="64">+K168+R168+S168+AA168</f>
        <v>328379</v>
      </c>
      <c r="BO168" s="147">
        <f t="shared" si="59"/>
        <v>310833</v>
      </c>
      <c r="BP168" s="147">
        <f t="shared" si="53"/>
        <v>764077</v>
      </c>
      <c r="BQ168" s="147">
        <f t="shared" si="58"/>
        <v>226843</v>
      </c>
      <c r="BR168" s="148">
        <f t="shared" ref="BR168:BR187" si="65">SUM(BL168:BQ168)</f>
        <v>4427833</v>
      </c>
      <c r="BS168" s="36"/>
    </row>
    <row r="169" spans="1:71" ht="12.75" customHeight="1" x14ac:dyDescent="0.25">
      <c r="A169" s="36"/>
      <c r="B169" s="22"/>
      <c r="C169" s="254" t="s">
        <v>40</v>
      </c>
      <c r="D169" s="255"/>
      <c r="E169" s="255">
        <v>10</v>
      </c>
      <c r="F169" s="255">
        <v>40669</v>
      </c>
      <c r="G169" s="255"/>
      <c r="H169" s="255"/>
      <c r="I169" s="255"/>
      <c r="J169" s="255"/>
      <c r="K169" s="255">
        <v>209326</v>
      </c>
      <c r="L169" s="255">
        <v>295946</v>
      </c>
      <c r="M169" s="255">
        <v>1427799</v>
      </c>
      <c r="N169" s="255">
        <v>3078</v>
      </c>
      <c r="O169" s="255">
        <v>274746</v>
      </c>
      <c r="P169" s="255">
        <v>78</v>
      </c>
      <c r="Q169" s="255">
        <v>3539</v>
      </c>
      <c r="R169" s="255">
        <v>98634</v>
      </c>
      <c r="S169" s="255">
        <v>20043</v>
      </c>
      <c r="T169" s="255">
        <v>1088443</v>
      </c>
      <c r="U169" s="255"/>
      <c r="V169" s="255">
        <v>6324</v>
      </c>
      <c r="W169" s="255">
        <v>58</v>
      </c>
      <c r="X169" s="255">
        <v>1879</v>
      </c>
      <c r="Y169" s="255"/>
      <c r="Z169" s="255"/>
      <c r="AA169" s="255"/>
      <c r="AB169" s="255"/>
      <c r="AC169" s="255"/>
      <c r="AD169" s="255"/>
      <c r="AE169" s="255"/>
      <c r="AF169" s="255"/>
      <c r="AG169" s="255"/>
      <c r="AH169" s="255">
        <v>691</v>
      </c>
      <c r="AI169" s="255"/>
      <c r="AJ169" s="255"/>
      <c r="AK169" s="255"/>
      <c r="AL169" s="255"/>
      <c r="AM169" s="255"/>
      <c r="AN169" s="255">
        <v>35</v>
      </c>
      <c r="AO169" s="255"/>
      <c r="AP169" s="255"/>
      <c r="AQ169" s="255"/>
      <c r="AR169" s="255"/>
      <c r="AS169" s="255"/>
      <c r="AT169" s="255"/>
      <c r="AU169" s="255">
        <v>11685</v>
      </c>
      <c r="AV169" s="255">
        <v>21245</v>
      </c>
      <c r="AW169" s="255"/>
      <c r="AX169" s="255"/>
      <c r="AY169" s="255"/>
      <c r="AZ169" s="255"/>
      <c r="BA169" s="255"/>
      <c r="BB169" s="255"/>
      <c r="BC169" s="255"/>
      <c r="BD169" s="255"/>
      <c r="BE169" s="255">
        <v>777870</v>
      </c>
      <c r="BF169" s="255">
        <v>190832</v>
      </c>
      <c r="BG169" s="255">
        <v>716</v>
      </c>
      <c r="BH169" s="256">
        <f t="shared" ref="BH169:BH179" si="66">SUM(D169:BG169)</f>
        <v>4473646</v>
      </c>
      <c r="BI169" s="6"/>
      <c r="BJ169" s="22"/>
      <c r="BK169" s="22" t="s">
        <v>40</v>
      </c>
      <c r="BL169" s="146">
        <f t="shared" ref="BL169:BL179" si="67">+M169+AE169+AI169</f>
        <v>1427799</v>
      </c>
      <c r="BM169" s="147">
        <f t="shared" si="63"/>
        <v>1390713</v>
      </c>
      <c r="BN169" s="147">
        <f t="shared" si="64"/>
        <v>328003</v>
      </c>
      <c r="BO169" s="147">
        <f t="shared" si="59"/>
        <v>315415</v>
      </c>
      <c r="BP169" s="147">
        <f t="shared" si="53"/>
        <v>777870</v>
      </c>
      <c r="BQ169" s="147">
        <f t="shared" si="58"/>
        <v>233846</v>
      </c>
      <c r="BR169" s="148">
        <f t="shared" si="65"/>
        <v>4473646</v>
      </c>
      <c r="BS169" s="36"/>
    </row>
    <row r="170" spans="1:71" ht="12.75" customHeight="1" x14ac:dyDescent="0.25">
      <c r="A170" s="36"/>
      <c r="B170" s="22"/>
      <c r="C170" s="254" t="s">
        <v>41</v>
      </c>
      <c r="D170" s="255"/>
      <c r="E170" s="255">
        <v>10</v>
      </c>
      <c r="F170" s="255">
        <v>40907</v>
      </c>
      <c r="G170" s="255"/>
      <c r="H170" s="255"/>
      <c r="I170" s="255"/>
      <c r="J170" s="255"/>
      <c r="K170" s="255">
        <v>207004</v>
      </c>
      <c r="L170" s="255">
        <v>294095</v>
      </c>
      <c r="M170" s="255">
        <v>1423076</v>
      </c>
      <c r="N170" s="255">
        <v>3027</v>
      </c>
      <c r="O170" s="255">
        <v>275450</v>
      </c>
      <c r="P170" s="255">
        <v>78</v>
      </c>
      <c r="Q170" s="255">
        <v>3478</v>
      </c>
      <c r="R170" s="255">
        <v>100118</v>
      </c>
      <c r="S170" s="255">
        <v>20052</v>
      </c>
      <c r="T170" s="255">
        <v>1079689</v>
      </c>
      <c r="U170" s="255"/>
      <c r="V170" s="255">
        <v>6334</v>
      </c>
      <c r="W170" s="255">
        <v>58</v>
      </c>
      <c r="X170" s="255">
        <v>1739</v>
      </c>
      <c r="Y170" s="255"/>
      <c r="Z170" s="255"/>
      <c r="AA170" s="255"/>
      <c r="AB170" s="255"/>
      <c r="AC170" s="255"/>
      <c r="AD170" s="255"/>
      <c r="AE170" s="255"/>
      <c r="AF170" s="255"/>
      <c r="AG170" s="255"/>
      <c r="AH170" s="255">
        <v>686</v>
      </c>
      <c r="AI170" s="255"/>
      <c r="AJ170" s="255"/>
      <c r="AK170" s="255"/>
      <c r="AL170" s="255"/>
      <c r="AM170" s="255"/>
      <c r="AN170" s="255">
        <v>35</v>
      </c>
      <c r="AO170" s="255"/>
      <c r="AP170" s="255"/>
      <c r="AQ170" s="255"/>
      <c r="AR170" s="255"/>
      <c r="AS170" s="255"/>
      <c r="AT170" s="255"/>
      <c r="AU170" s="255">
        <v>11133</v>
      </c>
      <c r="AV170" s="255">
        <v>23100</v>
      </c>
      <c r="AW170" s="255"/>
      <c r="AX170" s="255"/>
      <c r="AY170" s="255"/>
      <c r="AZ170" s="255"/>
      <c r="BA170" s="255"/>
      <c r="BB170" s="255"/>
      <c r="BC170" s="255"/>
      <c r="BD170" s="255"/>
      <c r="BE170" s="255">
        <v>787167</v>
      </c>
      <c r="BF170" s="255">
        <v>194983</v>
      </c>
      <c r="BG170" s="255">
        <v>724</v>
      </c>
      <c r="BH170" s="256">
        <f t="shared" si="66"/>
        <v>4472943</v>
      </c>
      <c r="BI170" s="6"/>
      <c r="BJ170" s="22"/>
      <c r="BK170" s="22" t="s">
        <v>41</v>
      </c>
      <c r="BL170" s="146">
        <f t="shared" si="67"/>
        <v>1423076</v>
      </c>
      <c r="BM170" s="147">
        <f t="shared" si="63"/>
        <v>1380118</v>
      </c>
      <c r="BN170" s="147">
        <f t="shared" si="64"/>
        <v>327174</v>
      </c>
      <c r="BO170" s="147">
        <f t="shared" si="59"/>
        <v>316357</v>
      </c>
      <c r="BP170" s="147">
        <f t="shared" si="53"/>
        <v>787167</v>
      </c>
      <c r="BQ170" s="147">
        <f t="shared" si="58"/>
        <v>239051</v>
      </c>
      <c r="BR170" s="148">
        <f t="shared" si="65"/>
        <v>4472943</v>
      </c>
      <c r="BS170" s="36"/>
    </row>
    <row r="171" spans="1:71" ht="12.75" customHeight="1" x14ac:dyDescent="0.25">
      <c r="A171" s="36"/>
      <c r="B171" s="22"/>
      <c r="C171" s="254" t="s">
        <v>42</v>
      </c>
      <c r="D171" s="255"/>
      <c r="E171" s="255">
        <v>10</v>
      </c>
      <c r="F171" s="255">
        <v>41397</v>
      </c>
      <c r="G171" s="255"/>
      <c r="H171" s="255"/>
      <c r="I171" s="255"/>
      <c r="J171" s="255"/>
      <c r="K171" s="255">
        <v>205642</v>
      </c>
      <c r="L171" s="255">
        <v>293873</v>
      </c>
      <c r="M171" s="255">
        <v>1421024</v>
      </c>
      <c r="N171" s="255">
        <v>3005</v>
      </c>
      <c r="O171" s="255">
        <v>276123</v>
      </c>
      <c r="P171" s="255">
        <v>78</v>
      </c>
      <c r="Q171" s="255">
        <v>3323</v>
      </c>
      <c r="R171" s="255">
        <v>99889</v>
      </c>
      <c r="S171" s="255">
        <v>20055</v>
      </c>
      <c r="T171" s="255">
        <v>1063556</v>
      </c>
      <c r="U171" s="255"/>
      <c r="V171" s="255">
        <v>6414</v>
      </c>
      <c r="W171" s="255">
        <v>59</v>
      </c>
      <c r="X171" s="255">
        <v>1602</v>
      </c>
      <c r="Y171" s="255"/>
      <c r="Z171" s="255"/>
      <c r="AA171" s="255"/>
      <c r="AB171" s="255"/>
      <c r="AC171" s="255"/>
      <c r="AD171" s="255"/>
      <c r="AE171" s="255"/>
      <c r="AF171" s="255"/>
      <c r="AG171" s="255"/>
      <c r="AH171" s="255">
        <v>697</v>
      </c>
      <c r="AI171" s="255"/>
      <c r="AJ171" s="255"/>
      <c r="AK171" s="255"/>
      <c r="AL171" s="255"/>
      <c r="AM171" s="255"/>
      <c r="AN171" s="255">
        <v>35</v>
      </c>
      <c r="AO171" s="255"/>
      <c r="AP171" s="255"/>
      <c r="AQ171" s="255"/>
      <c r="AR171" s="255"/>
      <c r="AS171" s="255"/>
      <c r="AT171" s="255"/>
      <c r="AU171" s="255">
        <v>10720</v>
      </c>
      <c r="AV171" s="255">
        <v>26543</v>
      </c>
      <c r="AW171" s="255"/>
      <c r="AX171" s="255"/>
      <c r="AY171" s="255"/>
      <c r="AZ171" s="255"/>
      <c r="BA171" s="255"/>
      <c r="BB171" s="255"/>
      <c r="BC171" s="255"/>
      <c r="BD171" s="255"/>
      <c r="BE171" s="255">
        <v>790590</v>
      </c>
      <c r="BF171" s="255">
        <v>197475</v>
      </c>
      <c r="BG171" s="255">
        <v>728</v>
      </c>
      <c r="BH171" s="256">
        <f t="shared" si="66"/>
        <v>4462838</v>
      </c>
      <c r="BI171" s="6"/>
      <c r="BJ171" s="22"/>
      <c r="BK171" s="22" t="s">
        <v>42</v>
      </c>
      <c r="BL171" s="146">
        <f t="shared" si="67"/>
        <v>1421024</v>
      </c>
      <c r="BM171" s="147">
        <f t="shared" si="63"/>
        <v>1363843</v>
      </c>
      <c r="BN171" s="147">
        <f t="shared" si="64"/>
        <v>325586</v>
      </c>
      <c r="BO171" s="147">
        <f t="shared" si="59"/>
        <v>317520</v>
      </c>
      <c r="BP171" s="147">
        <f t="shared" si="53"/>
        <v>790590</v>
      </c>
      <c r="BQ171" s="147">
        <f t="shared" si="58"/>
        <v>244275</v>
      </c>
      <c r="BR171" s="148">
        <f t="shared" si="65"/>
        <v>4462838</v>
      </c>
      <c r="BS171" s="36"/>
    </row>
    <row r="172" spans="1:71" ht="12.75" customHeight="1" x14ac:dyDescent="0.25">
      <c r="A172" s="36"/>
      <c r="B172" s="22"/>
      <c r="C172" s="254" t="s">
        <v>43</v>
      </c>
      <c r="D172" s="255"/>
      <c r="E172" s="255">
        <v>10</v>
      </c>
      <c r="F172" s="255">
        <v>42126</v>
      </c>
      <c r="G172" s="255"/>
      <c r="H172" s="255"/>
      <c r="I172" s="255"/>
      <c r="J172" s="255"/>
      <c r="K172" s="255">
        <v>204350</v>
      </c>
      <c r="L172" s="255">
        <v>292459</v>
      </c>
      <c r="M172" s="255">
        <v>1415813</v>
      </c>
      <c r="N172" s="255">
        <v>2979</v>
      </c>
      <c r="O172" s="255">
        <v>276646</v>
      </c>
      <c r="P172" s="255">
        <v>78</v>
      </c>
      <c r="Q172" s="255">
        <v>3272</v>
      </c>
      <c r="R172" s="255">
        <v>100311</v>
      </c>
      <c r="S172" s="255">
        <v>20080</v>
      </c>
      <c r="T172" s="255">
        <v>1057746</v>
      </c>
      <c r="U172" s="255"/>
      <c r="V172" s="255">
        <v>6473</v>
      </c>
      <c r="W172" s="255">
        <v>59</v>
      </c>
      <c r="X172" s="255">
        <v>1485</v>
      </c>
      <c r="Y172" s="255"/>
      <c r="Z172" s="255"/>
      <c r="AA172" s="255"/>
      <c r="AB172" s="255"/>
      <c r="AC172" s="255"/>
      <c r="AD172" s="255"/>
      <c r="AE172" s="255"/>
      <c r="AF172" s="255"/>
      <c r="AG172" s="255"/>
      <c r="AH172" s="255">
        <v>696</v>
      </c>
      <c r="AI172" s="255"/>
      <c r="AJ172" s="255"/>
      <c r="AK172" s="255"/>
      <c r="AL172" s="255"/>
      <c r="AM172" s="255"/>
      <c r="AN172" s="255">
        <v>35</v>
      </c>
      <c r="AO172" s="255"/>
      <c r="AP172" s="255"/>
      <c r="AQ172" s="255"/>
      <c r="AR172" s="255"/>
      <c r="AS172" s="255"/>
      <c r="AT172" s="255"/>
      <c r="AU172" s="255">
        <v>10274</v>
      </c>
      <c r="AV172" s="255">
        <v>28671</v>
      </c>
      <c r="AW172" s="255"/>
      <c r="AX172" s="255"/>
      <c r="AY172" s="255"/>
      <c r="AZ172" s="255"/>
      <c r="BA172" s="255"/>
      <c r="BB172" s="255"/>
      <c r="BC172" s="255"/>
      <c r="BD172" s="255"/>
      <c r="BE172" s="255">
        <v>795541</v>
      </c>
      <c r="BF172" s="255">
        <v>200004</v>
      </c>
      <c r="BG172" s="255">
        <v>734</v>
      </c>
      <c r="BH172" s="256">
        <f t="shared" si="66"/>
        <v>4459842</v>
      </c>
      <c r="BI172" s="6"/>
      <c r="BJ172" s="22"/>
      <c r="BK172" s="22" t="s">
        <v>43</v>
      </c>
      <c r="BL172" s="146">
        <f t="shared" si="67"/>
        <v>1415813</v>
      </c>
      <c r="BM172" s="147">
        <f t="shared" si="63"/>
        <v>1356678</v>
      </c>
      <c r="BN172" s="147">
        <f t="shared" si="64"/>
        <v>324741</v>
      </c>
      <c r="BO172" s="147">
        <f t="shared" si="59"/>
        <v>318772</v>
      </c>
      <c r="BP172" s="147">
        <f t="shared" si="53"/>
        <v>795541</v>
      </c>
      <c r="BQ172" s="147">
        <f t="shared" si="58"/>
        <v>248297</v>
      </c>
      <c r="BR172" s="148">
        <f t="shared" si="65"/>
        <v>4459842</v>
      </c>
      <c r="BS172" s="36"/>
    </row>
    <row r="173" spans="1:71" ht="12.75" customHeight="1" x14ac:dyDescent="0.25">
      <c r="A173" s="36"/>
      <c r="B173" s="22"/>
      <c r="C173" s="254" t="s">
        <v>32</v>
      </c>
      <c r="D173" s="255"/>
      <c r="E173" s="255">
        <v>10</v>
      </c>
      <c r="F173" s="255">
        <v>42381</v>
      </c>
      <c r="G173" s="255"/>
      <c r="H173" s="255"/>
      <c r="I173" s="255"/>
      <c r="J173" s="255"/>
      <c r="K173" s="255">
        <v>203306</v>
      </c>
      <c r="L173" s="255">
        <v>295116</v>
      </c>
      <c r="M173" s="255">
        <v>1412927</v>
      </c>
      <c r="N173" s="255">
        <v>2953</v>
      </c>
      <c r="O173" s="255">
        <v>277156</v>
      </c>
      <c r="P173" s="255">
        <v>78</v>
      </c>
      <c r="Q173" s="255">
        <v>3235</v>
      </c>
      <c r="R173" s="255">
        <v>100089</v>
      </c>
      <c r="S173" s="255">
        <v>20095</v>
      </c>
      <c r="T173" s="255">
        <v>1051602</v>
      </c>
      <c r="U173" s="255"/>
      <c r="V173" s="255">
        <v>6466</v>
      </c>
      <c r="W173" s="255">
        <v>59</v>
      </c>
      <c r="X173" s="255">
        <v>1424</v>
      </c>
      <c r="Y173" s="255"/>
      <c r="Z173" s="255"/>
      <c r="AA173" s="255"/>
      <c r="AB173" s="255"/>
      <c r="AC173" s="255"/>
      <c r="AD173" s="255"/>
      <c r="AE173" s="255"/>
      <c r="AF173" s="255"/>
      <c r="AG173" s="255"/>
      <c r="AH173" s="255">
        <v>699</v>
      </c>
      <c r="AI173" s="255"/>
      <c r="AJ173" s="255"/>
      <c r="AK173" s="255"/>
      <c r="AL173" s="255"/>
      <c r="AM173" s="255"/>
      <c r="AN173" s="255">
        <v>35</v>
      </c>
      <c r="AO173" s="255"/>
      <c r="AP173" s="255"/>
      <c r="AQ173" s="255"/>
      <c r="AR173" s="255"/>
      <c r="AS173" s="255"/>
      <c r="AT173" s="255"/>
      <c r="AU173" s="255">
        <v>9876</v>
      </c>
      <c r="AV173" s="255">
        <v>30925</v>
      </c>
      <c r="AW173" s="255"/>
      <c r="AX173" s="255"/>
      <c r="AY173" s="255"/>
      <c r="AZ173" s="255"/>
      <c r="BA173" s="255"/>
      <c r="BB173" s="255"/>
      <c r="BC173" s="255"/>
      <c r="BD173" s="255"/>
      <c r="BE173" s="255">
        <v>800455</v>
      </c>
      <c r="BF173" s="255">
        <v>202210</v>
      </c>
      <c r="BG173" s="255">
        <v>734</v>
      </c>
      <c r="BH173" s="256">
        <f t="shared" si="66"/>
        <v>4461831</v>
      </c>
      <c r="BI173" s="6"/>
      <c r="BJ173" s="22"/>
      <c r="BK173" s="22" t="s">
        <v>32</v>
      </c>
      <c r="BL173" s="146">
        <f t="shared" si="67"/>
        <v>1412927</v>
      </c>
      <c r="BM173" s="147">
        <f t="shared" si="63"/>
        <v>1353184</v>
      </c>
      <c r="BN173" s="147">
        <f t="shared" si="64"/>
        <v>323490</v>
      </c>
      <c r="BO173" s="147">
        <f t="shared" si="59"/>
        <v>319537</v>
      </c>
      <c r="BP173" s="147">
        <f t="shared" ref="BP173:BP187" si="68">+BE173</f>
        <v>800455</v>
      </c>
      <c r="BQ173" s="147">
        <f t="shared" si="58"/>
        <v>252238</v>
      </c>
      <c r="BR173" s="148">
        <f t="shared" si="65"/>
        <v>4461831</v>
      </c>
      <c r="BS173" s="36"/>
    </row>
    <row r="174" spans="1:71" ht="12.75" customHeight="1" x14ac:dyDescent="0.25">
      <c r="A174" s="36"/>
      <c r="B174" s="34"/>
      <c r="C174" s="254" t="s">
        <v>33</v>
      </c>
      <c r="D174" s="255"/>
      <c r="E174" s="255">
        <v>10</v>
      </c>
      <c r="F174" s="255">
        <v>42208</v>
      </c>
      <c r="G174" s="255"/>
      <c r="H174" s="255"/>
      <c r="I174" s="255"/>
      <c r="J174" s="255"/>
      <c r="K174" s="255">
        <v>202604</v>
      </c>
      <c r="L174" s="255">
        <v>295935</v>
      </c>
      <c r="M174" s="255">
        <v>1409834</v>
      </c>
      <c r="N174" s="255">
        <v>2937</v>
      </c>
      <c r="O174" s="255">
        <v>277081</v>
      </c>
      <c r="P174" s="255">
        <v>78</v>
      </c>
      <c r="Q174" s="255">
        <v>3213</v>
      </c>
      <c r="R174" s="255">
        <v>101154</v>
      </c>
      <c r="S174" s="255">
        <v>20155</v>
      </c>
      <c r="T174" s="255">
        <v>1087037</v>
      </c>
      <c r="U174" s="255"/>
      <c r="V174" s="255">
        <v>6505</v>
      </c>
      <c r="W174" s="255">
        <v>59</v>
      </c>
      <c r="X174" s="255">
        <v>1347</v>
      </c>
      <c r="Y174" s="255"/>
      <c r="Z174" s="255"/>
      <c r="AA174" s="255"/>
      <c r="AB174" s="255"/>
      <c r="AC174" s="255"/>
      <c r="AD174" s="255"/>
      <c r="AE174" s="255"/>
      <c r="AF174" s="255"/>
      <c r="AG174" s="255"/>
      <c r="AH174" s="255">
        <v>698</v>
      </c>
      <c r="AI174" s="255"/>
      <c r="AJ174" s="255"/>
      <c r="AK174" s="255"/>
      <c r="AL174" s="255"/>
      <c r="AM174" s="255"/>
      <c r="AN174" s="255">
        <v>35</v>
      </c>
      <c r="AO174" s="255"/>
      <c r="AP174" s="255"/>
      <c r="AQ174" s="255"/>
      <c r="AR174" s="255"/>
      <c r="AS174" s="255"/>
      <c r="AT174" s="255"/>
      <c r="AU174" s="255">
        <v>9444</v>
      </c>
      <c r="AV174" s="255">
        <v>32355</v>
      </c>
      <c r="AW174" s="255">
        <v>3</v>
      </c>
      <c r="AX174" s="255"/>
      <c r="AY174" s="255"/>
      <c r="AZ174" s="255"/>
      <c r="BA174" s="255"/>
      <c r="BB174" s="255"/>
      <c r="BC174" s="255"/>
      <c r="BD174" s="255"/>
      <c r="BE174" s="255">
        <v>806307</v>
      </c>
      <c r="BF174" s="255">
        <v>203967</v>
      </c>
      <c r="BG174" s="255">
        <v>735</v>
      </c>
      <c r="BH174" s="256">
        <f t="shared" si="66"/>
        <v>4503701</v>
      </c>
      <c r="BI174" s="6"/>
      <c r="BJ174" s="34"/>
      <c r="BK174" s="22" t="s">
        <v>33</v>
      </c>
      <c r="BL174" s="146">
        <f t="shared" si="67"/>
        <v>1409834</v>
      </c>
      <c r="BM174" s="147">
        <f t="shared" si="63"/>
        <v>1389477</v>
      </c>
      <c r="BN174" s="147">
        <f t="shared" si="64"/>
        <v>323913</v>
      </c>
      <c r="BO174" s="147">
        <f t="shared" si="59"/>
        <v>319289</v>
      </c>
      <c r="BP174" s="147">
        <f t="shared" si="68"/>
        <v>806307</v>
      </c>
      <c r="BQ174" s="147">
        <f t="shared" si="58"/>
        <v>254881</v>
      </c>
      <c r="BR174" s="148">
        <f t="shared" si="65"/>
        <v>4503701</v>
      </c>
      <c r="BS174" s="36"/>
    </row>
    <row r="175" spans="1:71" ht="12.75" customHeight="1" x14ac:dyDescent="0.25">
      <c r="A175" s="36"/>
      <c r="B175" s="22"/>
      <c r="C175" s="254" t="s">
        <v>34</v>
      </c>
      <c r="D175" s="255"/>
      <c r="E175" s="255">
        <v>10</v>
      </c>
      <c r="F175" s="255">
        <v>43039</v>
      </c>
      <c r="G175" s="255"/>
      <c r="H175" s="255"/>
      <c r="I175" s="255"/>
      <c r="J175" s="255"/>
      <c r="K175" s="255">
        <v>201182</v>
      </c>
      <c r="L175" s="255">
        <v>297389</v>
      </c>
      <c r="M175" s="255">
        <v>1405935</v>
      </c>
      <c r="N175" s="255">
        <v>2907</v>
      </c>
      <c r="O175" s="255">
        <v>276836</v>
      </c>
      <c r="P175" s="255">
        <v>78</v>
      </c>
      <c r="Q175" s="255">
        <v>3164</v>
      </c>
      <c r="R175" s="255">
        <v>100632</v>
      </c>
      <c r="S175" s="255">
        <v>20197</v>
      </c>
      <c r="T175" s="255">
        <v>1086083</v>
      </c>
      <c r="U175" s="255"/>
      <c r="V175" s="255">
        <v>6544</v>
      </c>
      <c r="W175" s="255">
        <v>60</v>
      </c>
      <c r="X175" s="255">
        <v>1270</v>
      </c>
      <c r="Y175" s="255"/>
      <c r="Z175" s="255"/>
      <c r="AA175" s="255"/>
      <c r="AB175" s="255"/>
      <c r="AC175" s="255"/>
      <c r="AD175" s="255"/>
      <c r="AE175" s="255"/>
      <c r="AF175" s="255"/>
      <c r="AG175" s="255"/>
      <c r="AH175" s="255">
        <v>698</v>
      </c>
      <c r="AI175" s="255"/>
      <c r="AJ175" s="255"/>
      <c r="AK175" s="255"/>
      <c r="AL175" s="255"/>
      <c r="AM175" s="255"/>
      <c r="AN175" s="255">
        <v>35</v>
      </c>
      <c r="AO175" s="255"/>
      <c r="AP175" s="255"/>
      <c r="AQ175" s="255"/>
      <c r="AR175" s="255"/>
      <c r="AS175" s="255"/>
      <c r="AT175" s="255"/>
      <c r="AU175" s="255">
        <v>9165</v>
      </c>
      <c r="AV175" s="255">
        <v>34052</v>
      </c>
      <c r="AW175" s="255">
        <v>3</v>
      </c>
      <c r="AX175" s="255"/>
      <c r="AY175" s="255"/>
      <c r="AZ175" s="255"/>
      <c r="BA175" s="255"/>
      <c r="BB175" s="255"/>
      <c r="BC175" s="255"/>
      <c r="BD175" s="255"/>
      <c r="BE175" s="255">
        <v>811894</v>
      </c>
      <c r="BF175" s="255">
        <v>205360</v>
      </c>
      <c r="BG175" s="255">
        <v>736</v>
      </c>
      <c r="BH175" s="256">
        <f t="shared" si="66"/>
        <v>4507269</v>
      </c>
      <c r="BI175" s="6"/>
      <c r="BJ175" s="22"/>
      <c r="BK175" s="22" t="s">
        <v>34</v>
      </c>
      <c r="BL175" s="146">
        <f t="shared" si="67"/>
        <v>1405935</v>
      </c>
      <c r="BM175" s="147">
        <f t="shared" si="63"/>
        <v>1390016</v>
      </c>
      <c r="BN175" s="147">
        <f t="shared" si="64"/>
        <v>322011</v>
      </c>
      <c r="BO175" s="147">
        <f t="shared" si="59"/>
        <v>319875</v>
      </c>
      <c r="BP175" s="147">
        <f t="shared" si="68"/>
        <v>811894</v>
      </c>
      <c r="BQ175" s="147">
        <f t="shared" si="58"/>
        <v>257538</v>
      </c>
      <c r="BR175" s="148">
        <f t="shared" si="65"/>
        <v>4507269</v>
      </c>
      <c r="BS175" s="36"/>
    </row>
    <row r="176" spans="1:71" ht="12.75" customHeight="1" x14ac:dyDescent="0.25">
      <c r="A176" s="36"/>
      <c r="B176" s="22"/>
      <c r="C176" s="254" t="s">
        <v>35</v>
      </c>
      <c r="D176" s="255"/>
      <c r="E176" s="255">
        <v>10</v>
      </c>
      <c r="F176" s="255">
        <v>43350</v>
      </c>
      <c r="G176" s="255"/>
      <c r="H176" s="255"/>
      <c r="I176" s="255"/>
      <c r="J176" s="255"/>
      <c r="K176" s="255">
        <v>202604</v>
      </c>
      <c r="L176" s="255">
        <v>298563</v>
      </c>
      <c r="M176" s="255">
        <v>1402223</v>
      </c>
      <c r="N176" s="255">
        <v>2871</v>
      </c>
      <c r="O176" s="255">
        <v>277147</v>
      </c>
      <c r="P176" s="255">
        <v>78</v>
      </c>
      <c r="Q176" s="255">
        <v>3133</v>
      </c>
      <c r="R176" s="255">
        <v>100632</v>
      </c>
      <c r="S176" s="255">
        <v>20155</v>
      </c>
      <c r="T176" s="255">
        <v>1087205</v>
      </c>
      <c r="U176" s="255"/>
      <c r="V176" s="255">
        <v>6547</v>
      </c>
      <c r="W176" s="255">
        <v>60</v>
      </c>
      <c r="X176" s="255">
        <v>1186</v>
      </c>
      <c r="Y176" s="255"/>
      <c r="Z176" s="255"/>
      <c r="AA176" s="255"/>
      <c r="AB176" s="255"/>
      <c r="AC176" s="255"/>
      <c r="AD176" s="255"/>
      <c r="AE176" s="255"/>
      <c r="AF176" s="255"/>
      <c r="AG176" s="255"/>
      <c r="AH176" s="255">
        <v>698</v>
      </c>
      <c r="AI176" s="255"/>
      <c r="AJ176" s="255"/>
      <c r="AK176" s="255"/>
      <c r="AL176" s="255"/>
      <c r="AM176" s="255"/>
      <c r="AN176" s="255">
        <v>35</v>
      </c>
      <c r="AO176" s="255"/>
      <c r="AP176" s="255"/>
      <c r="AQ176" s="255"/>
      <c r="AR176" s="255"/>
      <c r="AS176" s="255"/>
      <c r="AT176" s="255"/>
      <c r="AU176" s="255">
        <v>8964</v>
      </c>
      <c r="AV176" s="255">
        <v>36391</v>
      </c>
      <c r="AW176" s="255">
        <v>3</v>
      </c>
      <c r="AX176" s="255"/>
      <c r="AY176" s="255"/>
      <c r="AZ176" s="255"/>
      <c r="BA176" s="255"/>
      <c r="BB176" s="255"/>
      <c r="BC176" s="255"/>
      <c r="BD176" s="255"/>
      <c r="BE176" s="255">
        <v>820291</v>
      </c>
      <c r="BF176" s="255">
        <v>208079</v>
      </c>
      <c r="BG176" s="255">
        <v>736</v>
      </c>
      <c r="BH176" s="256">
        <f t="shared" si="66"/>
        <v>4520961</v>
      </c>
      <c r="BI176" s="6"/>
      <c r="BJ176" s="22"/>
      <c r="BK176" s="22" t="s">
        <v>35</v>
      </c>
      <c r="BL176" s="146">
        <f t="shared" si="67"/>
        <v>1402223</v>
      </c>
      <c r="BM176" s="147">
        <f t="shared" si="63"/>
        <v>1392315</v>
      </c>
      <c r="BN176" s="147">
        <f t="shared" si="64"/>
        <v>323391</v>
      </c>
      <c r="BO176" s="147">
        <f t="shared" si="59"/>
        <v>320497</v>
      </c>
      <c r="BP176" s="147">
        <f t="shared" si="68"/>
        <v>820291</v>
      </c>
      <c r="BQ176" s="147">
        <f t="shared" si="58"/>
        <v>262244</v>
      </c>
      <c r="BR176" s="148">
        <f t="shared" si="65"/>
        <v>4520961</v>
      </c>
      <c r="BS176" s="36"/>
    </row>
    <row r="177" spans="1:71" ht="12.75" customHeight="1" x14ac:dyDescent="0.25">
      <c r="A177" s="36"/>
      <c r="B177" s="22"/>
      <c r="C177" s="22" t="s">
        <v>36</v>
      </c>
      <c r="D177" s="255"/>
      <c r="E177" s="255">
        <v>10</v>
      </c>
      <c r="F177" s="255">
        <v>44001</v>
      </c>
      <c r="G177" s="255"/>
      <c r="H177" s="255"/>
      <c r="I177" s="255"/>
      <c r="J177" s="255"/>
      <c r="K177" s="255">
        <v>199087</v>
      </c>
      <c r="L177" s="255">
        <v>299561</v>
      </c>
      <c r="M177" s="255">
        <v>1395889</v>
      </c>
      <c r="N177" s="255">
        <v>2832</v>
      </c>
      <c r="O177" s="255">
        <v>277295</v>
      </c>
      <c r="P177" s="255">
        <v>78</v>
      </c>
      <c r="Q177" s="255">
        <v>3100</v>
      </c>
      <c r="R177" s="255">
        <v>100341</v>
      </c>
      <c r="S177" s="255">
        <v>20308</v>
      </c>
      <c r="T177" s="255">
        <v>1084517</v>
      </c>
      <c r="U177" s="255"/>
      <c r="V177" s="255">
        <v>6584</v>
      </c>
      <c r="W177" s="255">
        <v>60</v>
      </c>
      <c r="X177" s="255">
        <v>1103</v>
      </c>
      <c r="Y177" s="255"/>
      <c r="Z177" s="255"/>
      <c r="AA177" s="255"/>
      <c r="AB177" s="255"/>
      <c r="AC177" s="255"/>
      <c r="AD177" s="255"/>
      <c r="AE177" s="255"/>
      <c r="AF177" s="255"/>
      <c r="AG177" s="255"/>
      <c r="AH177" s="255">
        <v>698</v>
      </c>
      <c r="AI177" s="255"/>
      <c r="AJ177" s="255"/>
      <c r="AK177" s="255"/>
      <c r="AL177" s="255"/>
      <c r="AM177" s="255"/>
      <c r="AN177" s="255">
        <v>35</v>
      </c>
      <c r="AO177" s="255"/>
      <c r="AP177" s="255"/>
      <c r="AQ177" s="255"/>
      <c r="AR177" s="255"/>
      <c r="AS177" s="255"/>
      <c r="AT177" s="255"/>
      <c r="AU177" s="255">
        <v>8655</v>
      </c>
      <c r="AV177" s="255">
        <v>38385</v>
      </c>
      <c r="AW177" s="255">
        <v>3</v>
      </c>
      <c r="AX177" s="255">
        <v>3722</v>
      </c>
      <c r="AY177" s="255"/>
      <c r="AZ177" s="255"/>
      <c r="BA177" s="255"/>
      <c r="BB177" s="255"/>
      <c r="BC177" s="255"/>
      <c r="BD177" s="255"/>
      <c r="BE177" s="255">
        <v>827283</v>
      </c>
      <c r="BF177" s="255">
        <v>209222</v>
      </c>
      <c r="BG177" s="255">
        <v>758</v>
      </c>
      <c r="BH177" s="256">
        <f t="shared" si="66"/>
        <v>4523527</v>
      </c>
      <c r="BI177" s="6"/>
      <c r="BJ177" s="22"/>
      <c r="BK177" s="22" t="s">
        <v>36</v>
      </c>
      <c r="BL177" s="146">
        <f t="shared" si="67"/>
        <v>1395889</v>
      </c>
      <c r="BM177" s="147">
        <f t="shared" si="63"/>
        <v>1390662</v>
      </c>
      <c r="BN177" s="147">
        <f t="shared" si="64"/>
        <v>319736</v>
      </c>
      <c r="BO177" s="147">
        <f t="shared" si="59"/>
        <v>321296</v>
      </c>
      <c r="BP177" s="147">
        <f t="shared" si="68"/>
        <v>827283</v>
      </c>
      <c r="BQ177" s="147">
        <f>+E177+G177+H177+I177+N177+P177+W177+X177+Y177+Z177+AC177+AD177+AF177+AG177+AH177+AJ177+AK177+AL177+AM177+AO177+AP177+AQ177+AR177+AS177+AW177+BG177+Q177+AN177+BF177+AU177+AV177+AX177+BD177</f>
        <v>268661</v>
      </c>
      <c r="BR177" s="148">
        <f t="shared" si="65"/>
        <v>4523527</v>
      </c>
      <c r="BS177" s="36"/>
    </row>
    <row r="178" spans="1:71" ht="12.75" customHeight="1" thickBot="1" x14ac:dyDescent="0.3">
      <c r="A178" s="36"/>
      <c r="B178" s="27"/>
      <c r="C178" s="259" t="s">
        <v>37</v>
      </c>
      <c r="D178" s="260"/>
      <c r="E178" s="260">
        <v>10</v>
      </c>
      <c r="F178" s="260">
        <v>44068</v>
      </c>
      <c r="G178" s="260"/>
      <c r="H178" s="260"/>
      <c r="I178" s="260"/>
      <c r="J178" s="260"/>
      <c r="K178" s="260">
        <v>200931</v>
      </c>
      <c r="L178" s="260">
        <v>301715</v>
      </c>
      <c r="M178" s="260">
        <v>1390318</v>
      </c>
      <c r="N178" s="260">
        <v>2816</v>
      </c>
      <c r="O178" s="260">
        <v>276901</v>
      </c>
      <c r="P178" s="260">
        <v>78</v>
      </c>
      <c r="Q178" s="260">
        <v>3037</v>
      </c>
      <c r="R178" s="260">
        <v>96164</v>
      </c>
      <c r="S178" s="260">
        <v>20453</v>
      </c>
      <c r="T178" s="260">
        <v>1082360</v>
      </c>
      <c r="U178" s="260"/>
      <c r="V178" s="260">
        <v>6648</v>
      </c>
      <c r="W178" s="260">
        <v>68</v>
      </c>
      <c r="X178" s="260">
        <v>965</v>
      </c>
      <c r="Y178" s="260"/>
      <c r="Z178" s="260"/>
      <c r="AA178" s="260"/>
      <c r="AB178" s="260"/>
      <c r="AC178" s="260"/>
      <c r="AD178" s="260"/>
      <c r="AE178" s="260"/>
      <c r="AF178" s="260"/>
      <c r="AG178" s="260"/>
      <c r="AH178" s="260">
        <v>698</v>
      </c>
      <c r="AI178" s="260"/>
      <c r="AJ178" s="260"/>
      <c r="AK178" s="260"/>
      <c r="AL178" s="260"/>
      <c r="AM178" s="260"/>
      <c r="AN178" s="260">
        <v>35</v>
      </c>
      <c r="AO178" s="260"/>
      <c r="AP178" s="260"/>
      <c r="AQ178" s="260"/>
      <c r="AR178" s="260"/>
      <c r="AS178" s="260"/>
      <c r="AT178" s="260"/>
      <c r="AU178" s="260">
        <v>8481</v>
      </c>
      <c r="AV178" s="260">
        <v>40934</v>
      </c>
      <c r="AW178" s="260">
        <v>3</v>
      </c>
      <c r="AX178" s="260">
        <v>3798</v>
      </c>
      <c r="AY178" s="260"/>
      <c r="AZ178" s="260"/>
      <c r="BA178" s="260"/>
      <c r="BB178" s="260"/>
      <c r="BC178" s="260"/>
      <c r="BD178" s="260">
        <v>2110</v>
      </c>
      <c r="BE178" s="260">
        <v>831817</v>
      </c>
      <c r="BF178" s="260">
        <v>209413</v>
      </c>
      <c r="BG178" s="260">
        <v>758</v>
      </c>
      <c r="BH178" s="263">
        <f t="shared" si="66"/>
        <v>4524579</v>
      </c>
      <c r="BI178" s="6"/>
      <c r="BJ178" s="27"/>
      <c r="BK178" s="27" t="s">
        <v>37</v>
      </c>
      <c r="BL178" s="149">
        <f t="shared" si="67"/>
        <v>1390318</v>
      </c>
      <c r="BM178" s="150">
        <f t="shared" si="63"/>
        <v>1390723</v>
      </c>
      <c r="BN178" s="150">
        <f t="shared" si="64"/>
        <v>317548</v>
      </c>
      <c r="BO178" s="150">
        <f t="shared" si="59"/>
        <v>320969</v>
      </c>
      <c r="BP178" s="150">
        <f t="shared" si="68"/>
        <v>831817</v>
      </c>
      <c r="BQ178" s="150">
        <f>+E178+G178+H178+I178+N178+P178+W178+X178+Y178+Z178+AC178+AD178+AF178+AG178+AH178+AJ178+AK178+AL178+AM178+AO178+AP178+AQ178+AR178+AS178+AW178+BG178+Q178+AN178+BF178+AU178+AV178+AX178+BD178</f>
        <v>273204</v>
      </c>
      <c r="BR178" s="151">
        <f t="shared" si="65"/>
        <v>4524579</v>
      </c>
      <c r="BS178" s="36"/>
    </row>
    <row r="179" spans="1:71" ht="12.75" customHeight="1" x14ac:dyDescent="0.25">
      <c r="A179" s="36"/>
      <c r="B179" s="21">
        <v>2024</v>
      </c>
      <c r="C179" s="251" t="s">
        <v>38</v>
      </c>
      <c r="D179" s="252"/>
      <c r="E179" s="252">
        <v>10</v>
      </c>
      <c r="F179" s="252">
        <v>44415</v>
      </c>
      <c r="G179" s="252"/>
      <c r="H179" s="252"/>
      <c r="I179" s="252"/>
      <c r="J179" s="252"/>
      <c r="K179" s="252">
        <v>200531</v>
      </c>
      <c r="L179" s="252">
        <v>301703</v>
      </c>
      <c r="M179" s="252">
        <v>1385462</v>
      </c>
      <c r="N179" s="252">
        <v>2678</v>
      </c>
      <c r="O179" s="252">
        <v>276687</v>
      </c>
      <c r="P179" s="252">
        <v>78</v>
      </c>
      <c r="Q179" s="252">
        <v>3040</v>
      </c>
      <c r="R179" s="252">
        <v>96166</v>
      </c>
      <c r="S179" s="252">
        <v>19706</v>
      </c>
      <c r="T179" s="252">
        <v>1082835</v>
      </c>
      <c r="U179" s="252"/>
      <c r="V179" s="252">
        <v>6647</v>
      </c>
      <c r="W179" s="252">
        <v>29</v>
      </c>
      <c r="X179" s="252">
        <v>1097</v>
      </c>
      <c r="Y179" s="252"/>
      <c r="Z179" s="252"/>
      <c r="AA179" s="252"/>
      <c r="AB179" s="252"/>
      <c r="AC179" s="252"/>
      <c r="AD179" s="252"/>
      <c r="AE179" s="252"/>
      <c r="AF179" s="252"/>
      <c r="AG179" s="252"/>
      <c r="AH179" s="252">
        <v>799</v>
      </c>
      <c r="AI179" s="252"/>
      <c r="AJ179" s="252"/>
      <c r="AK179" s="252"/>
      <c r="AL179" s="252"/>
      <c r="AM179" s="252"/>
      <c r="AN179" s="252">
        <v>35</v>
      </c>
      <c r="AO179" s="252"/>
      <c r="AP179" s="252"/>
      <c r="AQ179" s="252">
        <v>1191</v>
      </c>
      <c r="AR179" s="252"/>
      <c r="AS179" s="252"/>
      <c r="AT179" s="252"/>
      <c r="AU179" s="252">
        <v>8164</v>
      </c>
      <c r="AV179" s="252">
        <v>45047</v>
      </c>
      <c r="AW179" s="252">
        <v>3</v>
      </c>
      <c r="AX179" s="252">
        <v>3812</v>
      </c>
      <c r="AY179" s="252"/>
      <c r="AZ179" s="252"/>
      <c r="BA179" s="252"/>
      <c r="BB179" s="252"/>
      <c r="BC179" s="252"/>
      <c r="BD179" s="252">
        <v>4001</v>
      </c>
      <c r="BE179" s="252">
        <v>834969</v>
      </c>
      <c r="BF179" s="252">
        <v>208459</v>
      </c>
      <c r="BG179" s="252">
        <v>757</v>
      </c>
      <c r="BH179" s="253">
        <f t="shared" si="66"/>
        <v>4528321</v>
      </c>
      <c r="BI179" s="347"/>
      <c r="BJ179" s="21">
        <v>2024</v>
      </c>
      <c r="BK179" s="21" t="s">
        <v>38</v>
      </c>
      <c r="BL179" s="143">
        <f t="shared" si="67"/>
        <v>1385462</v>
      </c>
      <c r="BM179" s="144">
        <f t="shared" si="63"/>
        <v>1391185</v>
      </c>
      <c r="BN179" s="144">
        <f t="shared" si="64"/>
        <v>316403</v>
      </c>
      <c r="BO179" s="144">
        <f t="shared" si="59"/>
        <v>321102</v>
      </c>
      <c r="BP179" s="144">
        <f t="shared" si="68"/>
        <v>834969</v>
      </c>
      <c r="BQ179" s="144">
        <f>+E179+G179+H179+I179+N179+P179+W179+X179+Y179+Z179+AC179+AD179+AF179+AG179+AH179+AJ179+AK179+AL179+AM179+AO179+AP179+AQ179+AR179+AS179+AW179+BG179+Q179+AN179+BF179+AU179+AV179+AX179+BD179+AZ179+BA179</f>
        <v>279200</v>
      </c>
      <c r="BR179" s="145">
        <f t="shared" si="65"/>
        <v>4528321</v>
      </c>
      <c r="BS179" s="36"/>
    </row>
    <row r="180" spans="1:71" ht="12.75" customHeight="1" x14ac:dyDescent="0.25">
      <c r="A180" s="36"/>
      <c r="B180" s="22"/>
      <c r="C180" s="254" t="s">
        <v>39</v>
      </c>
      <c r="D180" s="255"/>
      <c r="E180" s="255">
        <v>10</v>
      </c>
      <c r="F180" s="255">
        <v>44437</v>
      </c>
      <c r="G180" s="255"/>
      <c r="H180" s="255"/>
      <c r="I180" s="255"/>
      <c r="J180" s="255"/>
      <c r="K180" s="255">
        <v>193910</v>
      </c>
      <c r="L180" s="255">
        <v>302158</v>
      </c>
      <c r="M180" s="255">
        <v>1381342</v>
      </c>
      <c r="N180" s="255">
        <v>2641</v>
      </c>
      <c r="O180" s="255">
        <v>279032</v>
      </c>
      <c r="P180" s="255">
        <v>78</v>
      </c>
      <c r="Q180" s="255">
        <v>3021</v>
      </c>
      <c r="R180" s="255">
        <v>96522</v>
      </c>
      <c r="S180" s="255">
        <v>19268</v>
      </c>
      <c r="T180" s="255">
        <v>1079890</v>
      </c>
      <c r="U180" s="255"/>
      <c r="V180" s="255">
        <v>6564</v>
      </c>
      <c r="W180" s="255">
        <v>27</v>
      </c>
      <c r="X180" s="255">
        <v>972</v>
      </c>
      <c r="Y180" s="255"/>
      <c r="Z180" s="255"/>
      <c r="AA180" s="255"/>
      <c r="AB180" s="255"/>
      <c r="AC180" s="255"/>
      <c r="AD180" s="255"/>
      <c r="AE180" s="255"/>
      <c r="AF180" s="255"/>
      <c r="AG180" s="255"/>
      <c r="AH180" s="255">
        <v>773</v>
      </c>
      <c r="AI180" s="255"/>
      <c r="AJ180" s="255"/>
      <c r="AK180" s="255"/>
      <c r="AL180" s="255"/>
      <c r="AM180" s="255"/>
      <c r="AN180" s="255">
        <v>35</v>
      </c>
      <c r="AO180" s="255"/>
      <c r="AP180" s="255"/>
      <c r="AQ180" s="255">
        <v>1168</v>
      </c>
      <c r="AR180" s="255"/>
      <c r="AS180" s="255"/>
      <c r="AT180" s="255"/>
      <c r="AU180" s="255">
        <v>8042</v>
      </c>
      <c r="AV180" s="255">
        <v>47607</v>
      </c>
      <c r="AW180" s="255">
        <v>3</v>
      </c>
      <c r="AX180" s="255">
        <v>3899</v>
      </c>
      <c r="AY180" s="255"/>
      <c r="AZ180" s="255"/>
      <c r="BA180" s="255"/>
      <c r="BB180" s="255"/>
      <c r="BC180" s="255"/>
      <c r="BD180" s="255">
        <v>6692</v>
      </c>
      <c r="BE180" s="255">
        <v>835261</v>
      </c>
      <c r="BF180" s="255">
        <v>208616</v>
      </c>
      <c r="BG180" s="255">
        <v>754</v>
      </c>
      <c r="BH180" s="256">
        <f t="shared" ref="BH180" si="69">SUM(D180:BG180)</f>
        <v>4522722</v>
      </c>
      <c r="BI180" s="347"/>
      <c r="BJ180" s="22"/>
      <c r="BK180" s="22" t="s">
        <v>39</v>
      </c>
      <c r="BL180" s="146">
        <f t="shared" ref="BL180:BL191" si="70">+M180+AE180+AI180</f>
        <v>1381342</v>
      </c>
      <c r="BM180" s="147">
        <f t="shared" si="63"/>
        <v>1388612</v>
      </c>
      <c r="BN180" s="147">
        <f t="shared" si="64"/>
        <v>309700</v>
      </c>
      <c r="BO180" s="147">
        <f t="shared" si="59"/>
        <v>323469</v>
      </c>
      <c r="BP180" s="147">
        <f t="shared" si="68"/>
        <v>835261</v>
      </c>
      <c r="BQ180" s="147">
        <f t="shared" ref="BQ180:BQ186" si="71">+E180+G180+H180+I180+N180+P180+W180+X180+Y180+Z180+AC180+AD180+AF180+AG180+AH180+AJ180+AK180+AL180+AM180+AO180+AP180+AQ180+AR180+AS180+AW180+BG180+Q180+AN180+BF180+AU180+AV180+AX180+BD180+AZ180+BA180</f>
        <v>284338</v>
      </c>
      <c r="BR180" s="148">
        <f t="shared" si="65"/>
        <v>4522722</v>
      </c>
      <c r="BS180" s="36"/>
    </row>
    <row r="181" spans="1:71" ht="12.75" customHeight="1" x14ac:dyDescent="0.25">
      <c r="A181" s="36"/>
      <c r="B181" s="22"/>
      <c r="C181" s="254" t="s">
        <v>40</v>
      </c>
      <c r="D181" s="255"/>
      <c r="E181" s="255">
        <v>10</v>
      </c>
      <c r="F181" s="255">
        <v>44449</v>
      </c>
      <c r="G181" s="255"/>
      <c r="H181" s="255"/>
      <c r="I181" s="255"/>
      <c r="J181" s="255"/>
      <c r="K181" s="255">
        <v>192432</v>
      </c>
      <c r="L181" s="255">
        <v>305149</v>
      </c>
      <c r="M181" s="255">
        <v>1381969</v>
      </c>
      <c r="N181" s="255">
        <v>2605</v>
      </c>
      <c r="O181" s="255">
        <v>289925</v>
      </c>
      <c r="P181" s="255">
        <v>78</v>
      </c>
      <c r="Q181" s="255">
        <v>2975</v>
      </c>
      <c r="R181" s="255">
        <v>98010</v>
      </c>
      <c r="S181" s="255">
        <v>19220</v>
      </c>
      <c r="T181" s="255">
        <v>1079468</v>
      </c>
      <c r="U181" s="255"/>
      <c r="V181" s="255">
        <v>6647</v>
      </c>
      <c r="W181" s="255">
        <v>27</v>
      </c>
      <c r="X181" s="255">
        <v>934</v>
      </c>
      <c r="Y181" s="255"/>
      <c r="Z181" s="255"/>
      <c r="AA181" s="255"/>
      <c r="AB181" s="255"/>
      <c r="AC181" s="255"/>
      <c r="AD181" s="255"/>
      <c r="AE181" s="255"/>
      <c r="AF181" s="255"/>
      <c r="AG181" s="255"/>
      <c r="AH181" s="255">
        <v>788</v>
      </c>
      <c r="AI181" s="255"/>
      <c r="AJ181" s="255"/>
      <c r="AK181" s="255"/>
      <c r="AL181" s="255"/>
      <c r="AM181" s="255"/>
      <c r="AN181" s="255">
        <v>35</v>
      </c>
      <c r="AO181" s="255"/>
      <c r="AP181" s="255"/>
      <c r="AQ181" s="255">
        <v>1137</v>
      </c>
      <c r="AR181" s="255"/>
      <c r="AS181" s="255"/>
      <c r="AT181" s="255"/>
      <c r="AU181" s="255">
        <v>7891</v>
      </c>
      <c r="AV181" s="255">
        <v>50423</v>
      </c>
      <c r="AW181" s="255">
        <v>3</v>
      </c>
      <c r="AX181" s="255">
        <v>3955</v>
      </c>
      <c r="AY181" s="255"/>
      <c r="AZ181" s="255"/>
      <c r="BA181" s="255"/>
      <c r="BB181" s="255"/>
      <c r="BC181" s="255"/>
      <c r="BD181" s="255">
        <v>9608</v>
      </c>
      <c r="BE181" s="255">
        <v>839458</v>
      </c>
      <c r="BF181" s="255">
        <v>210111</v>
      </c>
      <c r="BG181" s="255">
        <v>752</v>
      </c>
      <c r="BH181" s="256">
        <f t="shared" ref="BH181" si="72">SUM(D181:BG181)</f>
        <v>4548059</v>
      </c>
      <c r="BI181" s="347"/>
      <c r="BJ181" s="22"/>
      <c r="BK181" s="22" t="s">
        <v>40</v>
      </c>
      <c r="BL181" s="146">
        <f t="shared" si="70"/>
        <v>1381969</v>
      </c>
      <c r="BM181" s="147">
        <f t="shared" si="63"/>
        <v>1391264</v>
      </c>
      <c r="BN181" s="147">
        <f t="shared" si="64"/>
        <v>309662</v>
      </c>
      <c r="BO181" s="147">
        <f t="shared" si="59"/>
        <v>334374</v>
      </c>
      <c r="BP181" s="147">
        <f t="shared" si="68"/>
        <v>839458</v>
      </c>
      <c r="BQ181" s="147">
        <f t="shared" si="71"/>
        <v>291332</v>
      </c>
      <c r="BR181" s="148">
        <f t="shared" si="65"/>
        <v>4548059</v>
      </c>
      <c r="BS181" s="36"/>
    </row>
    <row r="182" spans="1:71" ht="12.75" customHeight="1" x14ac:dyDescent="0.25">
      <c r="A182" s="36"/>
      <c r="B182" s="22"/>
      <c r="C182" s="254" t="s">
        <v>41</v>
      </c>
      <c r="D182" s="255"/>
      <c r="E182" s="255">
        <v>9</v>
      </c>
      <c r="F182" s="255">
        <v>46586</v>
      </c>
      <c r="G182" s="255"/>
      <c r="H182" s="255"/>
      <c r="I182" s="255"/>
      <c r="J182" s="255"/>
      <c r="K182" s="255">
        <v>191273</v>
      </c>
      <c r="L182" s="255">
        <v>308091</v>
      </c>
      <c r="M182" s="255">
        <v>1375363</v>
      </c>
      <c r="N182" s="255">
        <v>2590</v>
      </c>
      <c r="O182" s="255">
        <v>303307</v>
      </c>
      <c r="P182" s="255"/>
      <c r="Q182" s="255">
        <v>2974</v>
      </c>
      <c r="R182" s="255">
        <v>99485</v>
      </c>
      <c r="S182" s="255">
        <v>19129</v>
      </c>
      <c r="T182" s="255">
        <v>1081017</v>
      </c>
      <c r="U182" s="255"/>
      <c r="V182" s="255">
        <v>6682</v>
      </c>
      <c r="W182" s="255">
        <v>26</v>
      </c>
      <c r="X182" s="255">
        <v>850</v>
      </c>
      <c r="Y182" s="255"/>
      <c r="Z182" s="255"/>
      <c r="AA182" s="255"/>
      <c r="AB182" s="255"/>
      <c r="AC182" s="255"/>
      <c r="AD182" s="255"/>
      <c r="AE182" s="255"/>
      <c r="AF182" s="255"/>
      <c r="AG182" s="255"/>
      <c r="AH182" s="255">
        <v>798</v>
      </c>
      <c r="AI182" s="255"/>
      <c r="AJ182" s="255"/>
      <c r="AK182" s="255"/>
      <c r="AL182" s="255"/>
      <c r="AM182" s="255"/>
      <c r="AN182" s="255">
        <v>35</v>
      </c>
      <c r="AO182" s="255"/>
      <c r="AP182" s="255"/>
      <c r="AQ182" s="255">
        <v>1127</v>
      </c>
      <c r="AR182" s="255"/>
      <c r="AS182" s="255"/>
      <c r="AT182" s="255"/>
      <c r="AU182" s="255">
        <v>7710</v>
      </c>
      <c r="AV182" s="255">
        <v>52523</v>
      </c>
      <c r="AW182" s="255">
        <v>3</v>
      </c>
      <c r="AX182" s="255">
        <v>4044</v>
      </c>
      <c r="AY182" s="255"/>
      <c r="AZ182" s="255"/>
      <c r="BA182" s="255"/>
      <c r="BB182" s="255"/>
      <c r="BC182" s="255"/>
      <c r="BD182" s="255">
        <v>13952</v>
      </c>
      <c r="BE182" s="255">
        <v>849034</v>
      </c>
      <c r="BF182" s="255">
        <v>210392</v>
      </c>
      <c r="BG182" s="255">
        <v>737</v>
      </c>
      <c r="BH182" s="256">
        <f t="shared" ref="BH182" si="73">SUM(D182:BG182)</f>
        <v>4577737</v>
      </c>
      <c r="BI182" s="347"/>
      <c r="BJ182" s="22"/>
      <c r="BK182" s="22" t="s">
        <v>41</v>
      </c>
      <c r="BL182" s="146">
        <f t="shared" si="70"/>
        <v>1375363</v>
      </c>
      <c r="BM182" s="147">
        <f t="shared" si="63"/>
        <v>1395790</v>
      </c>
      <c r="BN182" s="147">
        <f t="shared" si="64"/>
        <v>309887</v>
      </c>
      <c r="BO182" s="147">
        <f t="shared" si="59"/>
        <v>349893</v>
      </c>
      <c r="BP182" s="147">
        <f t="shared" si="68"/>
        <v>849034</v>
      </c>
      <c r="BQ182" s="147">
        <f t="shared" si="71"/>
        <v>297770</v>
      </c>
      <c r="BR182" s="148">
        <f t="shared" si="65"/>
        <v>4577737</v>
      </c>
      <c r="BS182" s="36"/>
    </row>
    <row r="183" spans="1:71" ht="12.75" customHeight="1" x14ac:dyDescent="0.25">
      <c r="A183" s="36"/>
      <c r="B183" s="22"/>
      <c r="C183" s="254" t="s">
        <v>42</v>
      </c>
      <c r="D183" s="255"/>
      <c r="E183" s="255">
        <v>9</v>
      </c>
      <c r="F183" s="255">
        <v>47206</v>
      </c>
      <c r="G183" s="255"/>
      <c r="H183" s="255"/>
      <c r="I183" s="255"/>
      <c r="J183" s="255"/>
      <c r="K183" s="255">
        <v>190344</v>
      </c>
      <c r="L183" s="255">
        <v>307203</v>
      </c>
      <c r="M183" s="255">
        <v>1366002</v>
      </c>
      <c r="N183" s="255">
        <v>2557</v>
      </c>
      <c r="O183" s="255">
        <v>314815</v>
      </c>
      <c r="P183" s="255">
        <v>78</v>
      </c>
      <c r="Q183" s="255">
        <v>2944</v>
      </c>
      <c r="R183" s="255">
        <v>100018</v>
      </c>
      <c r="S183" s="255">
        <v>19040</v>
      </c>
      <c r="T183" s="255">
        <v>1082092</v>
      </c>
      <c r="U183" s="255"/>
      <c r="V183" s="255">
        <v>6697</v>
      </c>
      <c r="W183" s="255">
        <v>26</v>
      </c>
      <c r="X183" s="255">
        <v>798</v>
      </c>
      <c r="Y183" s="255"/>
      <c r="Z183" s="255"/>
      <c r="AA183" s="255"/>
      <c r="AB183" s="255"/>
      <c r="AC183" s="255"/>
      <c r="AD183" s="255"/>
      <c r="AE183" s="255"/>
      <c r="AF183" s="255"/>
      <c r="AG183" s="255"/>
      <c r="AH183" s="255">
        <v>719</v>
      </c>
      <c r="AI183" s="255"/>
      <c r="AJ183" s="255"/>
      <c r="AK183" s="255"/>
      <c r="AL183" s="255"/>
      <c r="AM183" s="255"/>
      <c r="AN183" s="255">
        <v>35</v>
      </c>
      <c r="AO183" s="255"/>
      <c r="AP183" s="255"/>
      <c r="AQ183" s="255">
        <v>1118</v>
      </c>
      <c r="AR183" s="255"/>
      <c r="AS183" s="255"/>
      <c r="AT183" s="255"/>
      <c r="AU183" s="255">
        <v>7556</v>
      </c>
      <c r="AV183" s="255">
        <v>54117</v>
      </c>
      <c r="AW183" s="255">
        <v>3</v>
      </c>
      <c r="AX183" s="255">
        <v>4123</v>
      </c>
      <c r="AY183" s="255"/>
      <c r="AZ183" s="255"/>
      <c r="BA183" s="255"/>
      <c r="BB183" s="255"/>
      <c r="BC183" s="255"/>
      <c r="BD183" s="255">
        <v>17457</v>
      </c>
      <c r="BE183" s="255">
        <v>860860</v>
      </c>
      <c r="BF183" s="255">
        <v>209743</v>
      </c>
      <c r="BG183" s="255">
        <v>729</v>
      </c>
      <c r="BH183" s="256">
        <f t="shared" ref="BH183" si="74">SUM(D183:BG183)</f>
        <v>4596289</v>
      </c>
      <c r="BI183" s="347"/>
      <c r="BJ183" s="22"/>
      <c r="BK183" s="22" t="s">
        <v>42</v>
      </c>
      <c r="BL183" s="146">
        <f t="shared" si="70"/>
        <v>1366002</v>
      </c>
      <c r="BM183" s="147">
        <f t="shared" si="63"/>
        <v>1395992</v>
      </c>
      <c r="BN183" s="147">
        <f t="shared" si="64"/>
        <v>309402</v>
      </c>
      <c r="BO183" s="147">
        <f t="shared" si="59"/>
        <v>362021</v>
      </c>
      <c r="BP183" s="147">
        <f t="shared" si="68"/>
        <v>860860</v>
      </c>
      <c r="BQ183" s="147">
        <f t="shared" si="71"/>
        <v>302012</v>
      </c>
      <c r="BR183" s="148">
        <f t="shared" si="65"/>
        <v>4596289</v>
      </c>
      <c r="BS183" s="36"/>
    </row>
    <row r="184" spans="1:71" ht="12.75" customHeight="1" x14ac:dyDescent="0.25">
      <c r="A184" s="36"/>
      <c r="B184" s="22"/>
      <c r="C184" s="254" t="s">
        <v>43</v>
      </c>
      <c r="D184" s="255"/>
      <c r="E184" s="255">
        <v>10</v>
      </c>
      <c r="F184" s="255">
        <v>48087</v>
      </c>
      <c r="G184" s="255"/>
      <c r="H184" s="255"/>
      <c r="I184" s="255"/>
      <c r="J184" s="255"/>
      <c r="K184" s="255">
        <v>189248</v>
      </c>
      <c r="L184" s="255">
        <v>308321</v>
      </c>
      <c r="M184" s="255">
        <v>1357856</v>
      </c>
      <c r="N184" s="255">
        <v>2525</v>
      </c>
      <c r="O184" s="255">
        <v>326698</v>
      </c>
      <c r="P184" s="255">
        <v>78</v>
      </c>
      <c r="Q184" s="255">
        <v>2932</v>
      </c>
      <c r="R184" s="255">
        <v>100525</v>
      </c>
      <c r="S184" s="255">
        <v>18959</v>
      </c>
      <c r="T184" s="255">
        <v>1079068</v>
      </c>
      <c r="U184" s="255"/>
      <c r="V184" s="255">
        <v>6716</v>
      </c>
      <c r="W184" s="255">
        <v>21</v>
      </c>
      <c r="X184" s="255">
        <v>744</v>
      </c>
      <c r="Y184" s="255"/>
      <c r="Z184" s="255"/>
      <c r="AA184" s="255"/>
      <c r="AB184" s="255"/>
      <c r="AC184" s="255"/>
      <c r="AD184" s="255"/>
      <c r="AE184" s="255"/>
      <c r="AF184" s="255"/>
      <c r="AG184" s="255"/>
      <c r="AH184" s="255">
        <v>710</v>
      </c>
      <c r="AI184" s="255"/>
      <c r="AJ184" s="255"/>
      <c r="AK184" s="255"/>
      <c r="AL184" s="255"/>
      <c r="AM184" s="255"/>
      <c r="AN184" s="255">
        <v>35</v>
      </c>
      <c r="AO184" s="255"/>
      <c r="AP184" s="255"/>
      <c r="AQ184" s="255">
        <v>1100</v>
      </c>
      <c r="AR184" s="255"/>
      <c r="AS184" s="255"/>
      <c r="AT184" s="255"/>
      <c r="AU184" s="255">
        <v>7450</v>
      </c>
      <c r="AV184" s="255">
        <v>57655</v>
      </c>
      <c r="AW184" s="255">
        <v>3</v>
      </c>
      <c r="AX184" s="255">
        <v>4255</v>
      </c>
      <c r="AY184" s="255"/>
      <c r="AZ184" s="255"/>
      <c r="BA184" s="255"/>
      <c r="BB184" s="255"/>
      <c r="BC184" s="255"/>
      <c r="BD184" s="255">
        <v>16789</v>
      </c>
      <c r="BE184" s="255">
        <v>871090</v>
      </c>
      <c r="BF184" s="255">
        <v>209245</v>
      </c>
      <c r="BG184" s="255">
        <v>720</v>
      </c>
      <c r="BH184" s="256">
        <f t="shared" ref="BH184" si="75">SUM(D184:BG184)</f>
        <v>4610840</v>
      </c>
      <c r="BI184" s="347"/>
      <c r="BJ184" s="22"/>
      <c r="BK184" s="22" t="s">
        <v>43</v>
      </c>
      <c r="BL184" s="146">
        <f t="shared" si="70"/>
        <v>1357856</v>
      </c>
      <c r="BM184" s="147">
        <f t="shared" si="63"/>
        <v>1394105</v>
      </c>
      <c r="BN184" s="147">
        <f t="shared" si="64"/>
        <v>308732</v>
      </c>
      <c r="BO184" s="147">
        <f t="shared" si="59"/>
        <v>374785</v>
      </c>
      <c r="BP184" s="147">
        <f t="shared" si="68"/>
        <v>871090</v>
      </c>
      <c r="BQ184" s="147">
        <f t="shared" si="71"/>
        <v>304272</v>
      </c>
      <c r="BR184" s="148">
        <f t="shared" si="65"/>
        <v>4610840</v>
      </c>
      <c r="BS184" s="36"/>
    </row>
    <row r="185" spans="1:71" ht="12.75" customHeight="1" x14ac:dyDescent="0.25">
      <c r="A185" s="36"/>
      <c r="B185" s="22"/>
      <c r="C185" s="254" t="s">
        <v>32</v>
      </c>
      <c r="D185" s="255"/>
      <c r="E185" s="255">
        <v>10</v>
      </c>
      <c r="F185" s="255">
        <v>48796</v>
      </c>
      <c r="G185" s="255"/>
      <c r="H185" s="255"/>
      <c r="I185" s="255"/>
      <c r="J185" s="255"/>
      <c r="K185" s="255">
        <v>188674</v>
      </c>
      <c r="L185" s="255">
        <v>303944</v>
      </c>
      <c r="M185" s="255">
        <v>1351799</v>
      </c>
      <c r="N185" s="255">
        <v>2489</v>
      </c>
      <c r="O185" s="255">
        <v>339834</v>
      </c>
      <c r="P185" s="255">
        <v>78</v>
      </c>
      <c r="Q185" s="255">
        <v>2927</v>
      </c>
      <c r="R185" s="255">
        <v>100833</v>
      </c>
      <c r="S185" s="255">
        <v>18901</v>
      </c>
      <c r="T185" s="255">
        <v>1073143</v>
      </c>
      <c r="U185" s="255"/>
      <c r="V185" s="255">
        <v>6717</v>
      </c>
      <c r="W185" s="255">
        <v>12</v>
      </c>
      <c r="X185" s="255"/>
      <c r="Y185" s="255"/>
      <c r="Z185" s="255"/>
      <c r="AA185" s="255"/>
      <c r="AB185" s="255"/>
      <c r="AC185" s="255"/>
      <c r="AD185" s="255"/>
      <c r="AE185" s="255"/>
      <c r="AF185" s="255"/>
      <c r="AG185" s="255"/>
      <c r="AH185" s="255">
        <v>725</v>
      </c>
      <c r="AI185" s="255"/>
      <c r="AJ185" s="255"/>
      <c r="AK185" s="255"/>
      <c r="AL185" s="255"/>
      <c r="AM185" s="255"/>
      <c r="AN185" s="255">
        <v>35</v>
      </c>
      <c r="AO185" s="255"/>
      <c r="AP185" s="255"/>
      <c r="AQ185" s="255">
        <v>1142</v>
      </c>
      <c r="AR185" s="255"/>
      <c r="AS185" s="255"/>
      <c r="AT185" s="255"/>
      <c r="AU185" s="255">
        <v>7235</v>
      </c>
      <c r="AV185" s="255">
        <v>59847</v>
      </c>
      <c r="AW185" s="255">
        <v>3</v>
      </c>
      <c r="AX185" s="255">
        <v>4365</v>
      </c>
      <c r="AY185" s="255"/>
      <c r="AZ185" s="255"/>
      <c r="BA185" s="255"/>
      <c r="BB185" s="255"/>
      <c r="BC185" s="255"/>
      <c r="BD185" s="255">
        <v>15637</v>
      </c>
      <c r="BE185" s="255">
        <v>883499</v>
      </c>
      <c r="BF185" s="255">
        <v>208696</v>
      </c>
      <c r="BG185" s="255">
        <v>719</v>
      </c>
      <c r="BH185" s="256">
        <f t="shared" ref="BH185" si="76">SUM(D185:BG185)</f>
        <v>4620060</v>
      </c>
      <c r="BI185" s="347"/>
      <c r="BJ185" s="22"/>
      <c r="BK185" s="22" t="s">
        <v>32</v>
      </c>
      <c r="BL185" s="146">
        <f t="shared" si="70"/>
        <v>1351799</v>
      </c>
      <c r="BM185" s="147">
        <f t="shared" si="63"/>
        <v>1383804</v>
      </c>
      <c r="BN185" s="147">
        <f t="shared" si="64"/>
        <v>308408</v>
      </c>
      <c r="BO185" s="147">
        <f t="shared" si="59"/>
        <v>388630</v>
      </c>
      <c r="BP185" s="147">
        <f t="shared" si="68"/>
        <v>883499</v>
      </c>
      <c r="BQ185" s="147">
        <f t="shared" si="71"/>
        <v>303920</v>
      </c>
      <c r="BR185" s="148">
        <f t="shared" si="65"/>
        <v>4620060</v>
      </c>
      <c r="BS185" s="36"/>
    </row>
    <row r="186" spans="1:71" ht="12.75" customHeight="1" x14ac:dyDescent="0.25">
      <c r="A186" s="36"/>
      <c r="B186" s="22"/>
      <c r="C186" s="254" t="s">
        <v>33</v>
      </c>
      <c r="D186" s="255"/>
      <c r="E186" s="255">
        <v>10</v>
      </c>
      <c r="F186" s="255">
        <v>49425</v>
      </c>
      <c r="G186" s="255"/>
      <c r="H186" s="255"/>
      <c r="I186" s="255"/>
      <c r="J186" s="255"/>
      <c r="K186" s="255">
        <v>187896</v>
      </c>
      <c r="L186" s="255">
        <v>301296</v>
      </c>
      <c r="M186" s="255">
        <v>1346533</v>
      </c>
      <c r="N186" s="255">
        <v>2467</v>
      </c>
      <c r="O186" s="255">
        <v>352046</v>
      </c>
      <c r="P186" s="255">
        <v>78</v>
      </c>
      <c r="Q186" s="255">
        <v>2870</v>
      </c>
      <c r="R186" s="255">
        <v>101406</v>
      </c>
      <c r="S186" s="255">
        <v>18809</v>
      </c>
      <c r="T186" s="255">
        <v>1072629</v>
      </c>
      <c r="U186" s="255"/>
      <c r="V186" s="255">
        <v>6688</v>
      </c>
      <c r="W186" s="255">
        <v>12</v>
      </c>
      <c r="X186" s="255"/>
      <c r="Y186" s="255"/>
      <c r="Z186" s="255"/>
      <c r="AA186" s="255"/>
      <c r="AB186" s="255"/>
      <c r="AC186" s="255"/>
      <c r="AD186" s="255"/>
      <c r="AE186" s="255"/>
      <c r="AF186" s="255"/>
      <c r="AG186" s="255"/>
      <c r="AH186" s="255">
        <v>718</v>
      </c>
      <c r="AI186" s="255"/>
      <c r="AJ186" s="255"/>
      <c r="AK186" s="255"/>
      <c r="AL186" s="255"/>
      <c r="AM186" s="255"/>
      <c r="AN186" s="255">
        <v>35</v>
      </c>
      <c r="AO186" s="255"/>
      <c r="AP186" s="255"/>
      <c r="AQ186" s="255">
        <v>1151</v>
      </c>
      <c r="AR186" s="255"/>
      <c r="AS186" s="255"/>
      <c r="AT186" s="255"/>
      <c r="AU186" s="255">
        <v>7153</v>
      </c>
      <c r="AV186" s="255">
        <v>64631</v>
      </c>
      <c r="AW186" s="255">
        <v>3</v>
      </c>
      <c r="AX186" s="255">
        <v>4504</v>
      </c>
      <c r="AY186" s="255"/>
      <c r="AZ186" s="255"/>
      <c r="BA186" s="255"/>
      <c r="BB186" s="255"/>
      <c r="BC186" s="255"/>
      <c r="BD186" s="255">
        <v>24723</v>
      </c>
      <c r="BE186" s="255">
        <v>892345</v>
      </c>
      <c r="BF186" s="255">
        <v>207625</v>
      </c>
      <c r="BG186" s="255">
        <v>726</v>
      </c>
      <c r="BH186" s="256">
        <f t="shared" ref="BH186" si="77">SUM(D186:BG186)</f>
        <v>4645779</v>
      </c>
      <c r="BI186" s="347"/>
      <c r="BJ186" s="22"/>
      <c r="BK186" s="22" t="s">
        <v>33</v>
      </c>
      <c r="BL186" s="146">
        <f t="shared" si="70"/>
        <v>1346533</v>
      </c>
      <c r="BM186" s="147">
        <f t="shared" si="63"/>
        <v>1380613</v>
      </c>
      <c r="BN186" s="147">
        <f t="shared" si="64"/>
        <v>308111</v>
      </c>
      <c r="BO186" s="147">
        <f t="shared" si="59"/>
        <v>401471</v>
      </c>
      <c r="BP186" s="147">
        <f t="shared" si="68"/>
        <v>892345</v>
      </c>
      <c r="BQ186" s="147">
        <f t="shared" si="71"/>
        <v>316706</v>
      </c>
      <c r="BR186" s="148">
        <f t="shared" si="65"/>
        <v>4645779</v>
      </c>
      <c r="BS186" s="36"/>
    </row>
    <row r="187" spans="1:71" ht="12.75" customHeight="1" x14ac:dyDescent="0.25">
      <c r="A187" s="36"/>
      <c r="B187" s="22"/>
      <c r="C187" s="254" t="s">
        <v>34</v>
      </c>
      <c r="D187" s="255"/>
      <c r="E187" s="255">
        <v>10</v>
      </c>
      <c r="F187" s="255">
        <v>49869</v>
      </c>
      <c r="G187" s="255"/>
      <c r="H187" s="255"/>
      <c r="I187" s="255"/>
      <c r="J187" s="255"/>
      <c r="K187" s="255">
        <v>187008</v>
      </c>
      <c r="L187" s="255">
        <v>296805</v>
      </c>
      <c r="M187" s="255">
        <v>1338051</v>
      </c>
      <c r="N187" s="255">
        <v>2350</v>
      </c>
      <c r="O187" s="255">
        <v>360835</v>
      </c>
      <c r="P187" s="255">
        <v>78</v>
      </c>
      <c r="Q187" s="255">
        <v>2812</v>
      </c>
      <c r="R187" s="255">
        <v>101952</v>
      </c>
      <c r="S187" s="255">
        <v>18696</v>
      </c>
      <c r="T187" s="255">
        <v>1064697</v>
      </c>
      <c r="U187" s="255"/>
      <c r="V187" s="255">
        <v>6288</v>
      </c>
      <c r="W187" s="255">
        <v>12</v>
      </c>
      <c r="X187" s="255"/>
      <c r="Y187" s="255"/>
      <c r="Z187" s="255"/>
      <c r="AA187" s="255"/>
      <c r="AB187" s="255"/>
      <c r="AC187" s="255"/>
      <c r="AD187" s="255"/>
      <c r="AE187" s="255"/>
      <c r="AF187" s="255"/>
      <c r="AG187" s="255"/>
      <c r="AH187" s="255">
        <v>696</v>
      </c>
      <c r="AI187" s="255"/>
      <c r="AJ187" s="255"/>
      <c r="AK187" s="255"/>
      <c r="AL187" s="255"/>
      <c r="AM187" s="255"/>
      <c r="AN187" s="255">
        <v>35</v>
      </c>
      <c r="AO187" s="255"/>
      <c r="AP187" s="255"/>
      <c r="AQ187" s="255">
        <v>1161</v>
      </c>
      <c r="AR187" s="255"/>
      <c r="AS187" s="255"/>
      <c r="AT187" s="255"/>
      <c r="AU187" s="255">
        <v>6979</v>
      </c>
      <c r="AV187" s="255">
        <v>67691</v>
      </c>
      <c r="AW187" s="255">
        <v>3</v>
      </c>
      <c r="AX187" s="255">
        <v>4647</v>
      </c>
      <c r="AY187" s="255">
        <v>88</v>
      </c>
      <c r="AZ187" s="255">
        <v>1509</v>
      </c>
      <c r="BA187" s="255">
        <v>5048</v>
      </c>
      <c r="BB187" s="255">
        <v>2673</v>
      </c>
      <c r="BC187" s="255"/>
      <c r="BD187" s="255">
        <v>25849</v>
      </c>
      <c r="BE187" s="255">
        <v>897736</v>
      </c>
      <c r="BF187" s="255">
        <v>206696</v>
      </c>
      <c r="BG187" s="255">
        <v>717</v>
      </c>
      <c r="BH187" s="256">
        <f t="shared" ref="BH187:BH191" si="78">SUM(D187:BG187)</f>
        <v>4650991</v>
      </c>
      <c r="BI187" s="347"/>
      <c r="BJ187" s="22"/>
      <c r="BK187" s="22" t="s">
        <v>34</v>
      </c>
      <c r="BL187" s="146">
        <f t="shared" si="70"/>
        <v>1338051</v>
      </c>
      <c r="BM187" s="147">
        <f t="shared" si="63"/>
        <v>1367790</v>
      </c>
      <c r="BN187" s="147">
        <f t="shared" si="64"/>
        <v>307656</v>
      </c>
      <c r="BO187" s="147">
        <f t="shared" si="59"/>
        <v>410704</v>
      </c>
      <c r="BP187" s="147">
        <f t="shared" si="68"/>
        <v>897736</v>
      </c>
      <c r="BQ187" s="147">
        <f>+E187+G187+H187+I187+N187+P187+W187+X187+Y187+Z187+AC187+AD187+AF187+AG187+AH187+AJ187+AK187+AL187+AM187+AO187+AP187+AQ187+AR187+AS187+AW187+BG187+Q187+AN187+BF187+AU187+AV187+AX187+BD187+AZ187+BA187+BB187+BC187+AY187</f>
        <v>329054</v>
      </c>
      <c r="BR187" s="148">
        <f t="shared" si="65"/>
        <v>4650991</v>
      </c>
      <c r="BS187" s="36"/>
    </row>
    <row r="188" spans="1:71" ht="12.75" customHeight="1" x14ac:dyDescent="0.25">
      <c r="A188" s="36"/>
      <c r="B188" s="22"/>
      <c r="C188" s="22" t="s">
        <v>35</v>
      </c>
      <c r="D188" s="255"/>
      <c r="E188" s="255">
        <v>10</v>
      </c>
      <c r="F188" s="255">
        <v>51516</v>
      </c>
      <c r="G188" s="255"/>
      <c r="H188" s="255"/>
      <c r="I188" s="255"/>
      <c r="J188" s="255"/>
      <c r="K188" s="255">
        <v>186741</v>
      </c>
      <c r="L188" s="255">
        <v>292771</v>
      </c>
      <c r="M188" s="255">
        <v>1339085</v>
      </c>
      <c r="N188" s="255">
        <v>2412</v>
      </c>
      <c r="O188" s="255">
        <v>367289</v>
      </c>
      <c r="P188" s="255">
        <v>78</v>
      </c>
      <c r="Q188" s="255">
        <v>2726</v>
      </c>
      <c r="R188" s="255">
        <v>101975</v>
      </c>
      <c r="S188" s="255">
        <v>18622</v>
      </c>
      <c r="T188" s="255">
        <v>1061614</v>
      </c>
      <c r="U188" s="255"/>
      <c r="V188" s="255">
        <v>6260</v>
      </c>
      <c r="W188" s="255">
        <v>24</v>
      </c>
      <c r="X188" s="255">
        <v>553</v>
      </c>
      <c r="Y188" s="255"/>
      <c r="Z188" s="255"/>
      <c r="AA188" s="255"/>
      <c r="AB188" s="255"/>
      <c r="AC188" s="255"/>
      <c r="AD188" s="255"/>
      <c r="AE188" s="255"/>
      <c r="AF188" s="255"/>
      <c r="AG188" s="255"/>
      <c r="AH188" s="255">
        <v>713</v>
      </c>
      <c r="AI188" s="255"/>
      <c r="AJ188" s="255"/>
      <c r="AK188" s="255"/>
      <c r="AL188" s="255"/>
      <c r="AM188" s="255"/>
      <c r="AN188" s="255">
        <v>35</v>
      </c>
      <c r="AO188" s="255"/>
      <c r="AP188" s="255"/>
      <c r="AQ188" s="255">
        <v>1158</v>
      </c>
      <c r="AR188" s="255"/>
      <c r="AS188" s="255"/>
      <c r="AT188" s="255"/>
      <c r="AU188" s="255">
        <v>6899</v>
      </c>
      <c r="AV188" s="255">
        <v>70117</v>
      </c>
      <c r="AW188" s="255">
        <v>3</v>
      </c>
      <c r="AX188" s="255">
        <v>4734</v>
      </c>
      <c r="AY188" s="255">
        <v>107</v>
      </c>
      <c r="AZ188" s="255">
        <v>1514</v>
      </c>
      <c r="BA188" s="255">
        <v>5348</v>
      </c>
      <c r="BB188" s="255">
        <v>2673</v>
      </c>
      <c r="BC188" s="255">
        <v>3247</v>
      </c>
      <c r="BD188" s="255">
        <v>25422</v>
      </c>
      <c r="BE188" s="255">
        <v>905350</v>
      </c>
      <c r="BF188" s="255">
        <v>206409</v>
      </c>
      <c r="BG188" s="255">
        <v>717</v>
      </c>
      <c r="BH188" s="256">
        <f t="shared" si="78"/>
        <v>4666122</v>
      </c>
      <c r="BI188" s="347"/>
      <c r="BJ188" s="22"/>
      <c r="BK188" s="22" t="s">
        <v>35</v>
      </c>
      <c r="BL188" s="146">
        <f t="shared" si="70"/>
        <v>1339085</v>
      </c>
      <c r="BM188" s="147">
        <f t="shared" ref="BM188:BM191" si="79">+D188+J188+L188+V188+AB188+AT188+T188</f>
        <v>1360645</v>
      </c>
      <c r="BN188" s="147">
        <f t="shared" ref="BN188:BN191" si="80">+K188+R188+S188+AA188</f>
        <v>307338</v>
      </c>
      <c r="BO188" s="147">
        <f t="shared" ref="BO188:BO191" si="81">+F188+U188+O188</f>
        <v>418805</v>
      </c>
      <c r="BP188" s="147">
        <f t="shared" ref="BP188:BP191" si="82">+BE188</f>
        <v>905350</v>
      </c>
      <c r="BQ188" s="147">
        <f t="shared" ref="BQ188" si="83">+E188+G188+H188+I188+N188+P188+W188+X188+Y188+Z188+AC188+AD188+AF188+AG188+AH188+AJ188+AK188+AL188+AM188+AO188+AP188+AQ188+AR188+AS188+AW188+BG188+Q188+AN188+BF188+AU188+AV188+AX188+BD188+AZ188+BA188+BB188+BC188+AY188</f>
        <v>334899</v>
      </c>
      <c r="BR188" s="148">
        <f t="shared" ref="BR188" si="84">SUM(BL188:BQ188)</f>
        <v>4666122</v>
      </c>
      <c r="BS188" s="36"/>
    </row>
    <row r="189" spans="1:71" ht="12.75" customHeight="1" x14ac:dyDescent="0.25">
      <c r="A189" s="36"/>
      <c r="B189" s="22"/>
      <c r="C189" s="22" t="s">
        <v>36</v>
      </c>
      <c r="D189" s="255"/>
      <c r="E189" s="255">
        <v>10</v>
      </c>
      <c r="F189" s="255">
        <v>52014</v>
      </c>
      <c r="G189" s="255"/>
      <c r="H189" s="255"/>
      <c r="I189" s="255"/>
      <c r="J189" s="255"/>
      <c r="K189" s="255">
        <v>186683</v>
      </c>
      <c r="L189" s="255">
        <v>281390</v>
      </c>
      <c r="M189" s="255">
        <v>1338369</v>
      </c>
      <c r="N189" s="255">
        <v>2397</v>
      </c>
      <c r="O189" s="255">
        <v>376288</v>
      </c>
      <c r="P189" s="255">
        <v>78</v>
      </c>
      <c r="Q189" s="255">
        <v>2656</v>
      </c>
      <c r="R189" s="255">
        <v>102553</v>
      </c>
      <c r="S189" s="255">
        <v>18576</v>
      </c>
      <c r="T189" s="255">
        <v>1055025</v>
      </c>
      <c r="U189" s="255"/>
      <c r="V189" s="255">
        <v>6269</v>
      </c>
      <c r="W189" s="255">
        <v>19</v>
      </c>
      <c r="X189" s="255">
        <v>536</v>
      </c>
      <c r="Y189" s="255"/>
      <c r="Z189" s="255"/>
      <c r="AA189" s="255"/>
      <c r="AB189" s="255"/>
      <c r="AC189" s="255"/>
      <c r="AD189" s="255"/>
      <c r="AE189" s="255"/>
      <c r="AF189" s="255"/>
      <c r="AG189" s="255"/>
      <c r="AH189" s="255">
        <v>699</v>
      </c>
      <c r="AI189" s="255"/>
      <c r="AJ189" s="255"/>
      <c r="AK189" s="255"/>
      <c r="AL189" s="255"/>
      <c r="AM189" s="255"/>
      <c r="AN189" s="255">
        <v>35</v>
      </c>
      <c r="AO189" s="255"/>
      <c r="AP189" s="255"/>
      <c r="AQ189" s="255">
        <v>1158</v>
      </c>
      <c r="AR189" s="255"/>
      <c r="AS189" s="255"/>
      <c r="AT189" s="255"/>
      <c r="AU189" s="255">
        <v>6811</v>
      </c>
      <c r="AV189" s="255">
        <v>72556</v>
      </c>
      <c r="AW189" s="255">
        <v>3</v>
      </c>
      <c r="AX189" s="255">
        <v>4720</v>
      </c>
      <c r="AY189" s="255">
        <v>104</v>
      </c>
      <c r="AZ189" s="255">
        <v>1543</v>
      </c>
      <c r="BA189" s="255">
        <v>5434</v>
      </c>
      <c r="BB189" s="255">
        <v>2749</v>
      </c>
      <c r="BC189" s="255">
        <v>3374</v>
      </c>
      <c r="BD189" s="255">
        <v>23935</v>
      </c>
      <c r="BE189" s="255">
        <v>912827</v>
      </c>
      <c r="BF189" s="255">
        <v>205433</v>
      </c>
      <c r="BG189" s="255">
        <v>707</v>
      </c>
      <c r="BH189" s="256">
        <f t="shared" si="78"/>
        <v>4664951</v>
      </c>
      <c r="BI189" s="347"/>
      <c r="BJ189" s="22"/>
      <c r="BK189" s="22" t="s">
        <v>36</v>
      </c>
      <c r="BL189" s="146">
        <f t="shared" si="70"/>
        <v>1338369</v>
      </c>
      <c r="BM189" s="147">
        <f t="shared" si="79"/>
        <v>1342684</v>
      </c>
      <c r="BN189" s="147">
        <f t="shared" si="80"/>
        <v>307812</v>
      </c>
      <c r="BO189" s="147">
        <f t="shared" si="81"/>
        <v>428302</v>
      </c>
      <c r="BP189" s="147">
        <f t="shared" si="82"/>
        <v>912827</v>
      </c>
      <c r="BQ189" s="147">
        <f t="shared" ref="BQ189:BQ194" si="85">+E189+G189+H189+I189+N189+P189+W189+X189+Y189+Z189+AC189+AD189+AF189+AG189+AH189+AJ189+AK189+AL189+AM189+AO189+AP189+AQ189+AR189+AS189+AW189+BG189+Q189+AN189+BF189+AU189+AV189+AX189+BD189+AZ189+BA189+BB189+BC189+AY189</f>
        <v>334957</v>
      </c>
      <c r="BR189" s="148">
        <f t="shared" ref="BR189" si="86">SUM(BL189:BQ189)</f>
        <v>4664951</v>
      </c>
      <c r="BS189" s="36"/>
    </row>
    <row r="190" spans="1:71" ht="12.75" customHeight="1" thickBot="1" x14ac:dyDescent="0.3">
      <c r="A190" s="36"/>
      <c r="B190" s="27"/>
      <c r="C190" s="259" t="s">
        <v>37</v>
      </c>
      <c r="D190" s="260"/>
      <c r="E190" s="260">
        <v>10</v>
      </c>
      <c r="F190" s="260">
        <v>52521</v>
      </c>
      <c r="G190" s="260"/>
      <c r="H190" s="260"/>
      <c r="I190" s="260"/>
      <c r="J190" s="260"/>
      <c r="K190" s="260">
        <v>186646</v>
      </c>
      <c r="L190" s="260">
        <v>285331</v>
      </c>
      <c r="M190" s="260">
        <v>1336464</v>
      </c>
      <c r="N190" s="260">
        <v>2272</v>
      </c>
      <c r="O190" s="260">
        <v>382501</v>
      </c>
      <c r="P190" s="260">
        <v>78</v>
      </c>
      <c r="Q190" s="260">
        <v>2711</v>
      </c>
      <c r="R190" s="260">
        <v>103072</v>
      </c>
      <c r="S190" s="260">
        <v>18525</v>
      </c>
      <c r="T190" s="260">
        <v>1063726</v>
      </c>
      <c r="U190" s="260"/>
      <c r="V190" s="260">
        <v>6262</v>
      </c>
      <c r="W190" s="260">
        <v>22</v>
      </c>
      <c r="X190" s="260">
        <v>496</v>
      </c>
      <c r="Y190" s="260"/>
      <c r="Z190" s="260"/>
      <c r="AA190" s="260"/>
      <c r="AB190" s="260"/>
      <c r="AC190" s="260"/>
      <c r="AD190" s="260"/>
      <c r="AE190" s="260"/>
      <c r="AF190" s="260"/>
      <c r="AG190" s="260"/>
      <c r="AH190" s="260">
        <v>699</v>
      </c>
      <c r="AI190" s="260"/>
      <c r="AJ190" s="260"/>
      <c r="AK190" s="260"/>
      <c r="AL190" s="260"/>
      <c r="AM190" s="260"/>
      <c r="AN190" s="260">
        <v>35</v>
      </c>
      <c r="AO190" s="260"/>
      <c r="AP190" s="260"/>
      <c r="AQ190" s="260">
        <v>1247</v>
      </c>
      <c r="AR190" s="260"/>
      <c r="AS190" s="260"/>
      <c r="AT190" s="260"/>
      <c r="AU190" s="260">
        <v>6375</v>
      </c>
      <c r="AV190" s="260">
        <v>74271</v>
      </c>
      <c r="AW190" s="260">
        <v>3</v>
      </c>
      <c r="AX190" s="260">
        <v>4737</v>
      </c>
      <c r="AY190" s="260">
        <v>87</v>
      </c>
      <c r="AZ190" s="260">
        <v>1548</v>
      </c>
      <c r="BA190" s="260">
        <v>5535</v>
      </c>
      <c r="BB190" s="260">
        <v>2801</v>
      </c>
      <c r="BC190" s="260">
        <v>3411</v>
      </c>
      <c r="BD190" s="260">
        <v>23764</v>
      </c>
      <c r="BE190" s="260">
        <v>920389</v>
      </c>
      <c r="BF190" s="260">
        <v>204653</v>
      </c>
      <c r="BG190" s="260">
        <v>699</v>
      </c>
      <c r="BH190" s="263">
        <f t="shared" si="78"/>
        <v>4690891</v>
      </c>
      <c r="BI190" s="347"/>
      <c r="BJ190" s="27"/>
      <c r="BK190" s="27" t="s">
        <v>37</v>
      </c>
      <c r="BL190" s="149">
        <f t="shared" si="70"/>
        <v>1336464</v>
      </c>
      <c r="BM190" s="150">
        <f t="shared" si="79"/>
        <v>1355319</v>
      </c>
      <c r="BN190" s="150">
        <f t="shared" si="80"/>
        <v>308243</v>
      </c>
      <c r="BO190" s="150">
        <f t="shared" si="81"/>
        <v>435022</v>
      </c>
      <c r="BP190" s="150">
        <f t="shared" si="82"/>
        <v>920389</v>
      </c>
      <c r="BQ190" s="150">
        <f t="shared" si="85"/>
        <v>335454</v>
      </c>
      <c r="BR190" s="151">
        <f t="shared" ref="BR190" si="87">SUM(BL190:BQ190)</f>
        <v>4690891</v>
      </c>
      <c r="BS190" s="36"/>
    </row>
    <row r="191" spans="1:71" ht="12.75" customHeight="1" x14ac:dyDescent="0.25">
      <c r="A191" s="36"/>
      <c r="B191" s="21">
        <v>2025</v>
      </c>
      <c r="C191" s="251" t="s">
        <v>38</v>
      </c>
      <c r="D191" s="252"/>
      <c r="E191" s="252">
        <v>10</v>
      </c>
      <c r="F191" s="252">
        <v>52861</v>
      </c>
      <c r="G191" s="252"/>
      <c r="H191" s="252"/>
      <c r="I191" s="252"/>
      <c r="J191" s="252"/>
      <c r="K191" s="252">
        <v>186401</v>
      </c>
      <c r="L191" s="252">
        <v>274259</v>
      </c>
      <c r="M191" s="252">
        <v>1332001</v>
      </c>
      <c r="N191" s="252">
        <v>2241</v>
      </c>
      <c r="O191" s="252">
        <v>390311</v>
      </c>
      <c r="P191" s="252">
        <v>78</v>
      </c>
      <c r="Q191" s="252">
        <v>2841</v>
      </c>
      <c r="R191" s="252">
        <v>99681</v>
      </c>
      <c r="S191" s="252">
        <v>18421</v>
      </c>
      <c r="T191" s="252">
        <v>1050228</v>
      </c>
      <c r="U191" s="252"/>
      <c r="V191" s="252">
        <v>6302</v>
      </c>
      <c r="W191" s="252">
        <v>17</v>
      </c>
      <c r="X191" s="252">
        <v>396</v>
      </c>
      <c r="Y191" s="252"/>
      <c r="Z191" s="252"/>
      <c r="AA191" s="252"/>
      <c r="AB191" s="252"/>
      <c r="AC191" s="252"/>
      <c r="AD191" s="252"/>
      <c r="AE191" s="252"/>
      <c r="AF191" s="252"/>
      <c r="AG191" s="252"/>
      <c r="AH191" s="252">
        <v>812</v>
      </c>
      <c r="AI191" s="252"/>
      <c r="AJ191" s="252"/>
      <c r="AK191" s="252"/>
      <c r="AL191" s="252"/>
      <c r="AM191" s="252"/>
      <c r="AN191" s="252">
        <v>35</v>
      </c>
      <c r="AO191" s="252"/>
      <c r="AP191" s="252"/>
      <c r="AQ191" s="252">
        <v>1244</v>
      </c>
      <c r="AR191" s="252"/>
      <c r="AS191" s="252"/>
      <c r="AT191" s="252"/>
      <c r="AU191" s="252">
        <v>6189</v>
      </c>
      <c r="AV191" s="252">
        <v>78130</v>
      </c>
      <c r="AW191" s="252"/>
      <c r="AX191" s="252">
        <v>4682</v>
      </c>
      <c r="AY191" s="252">
        <v>92</v>
      </c>
      <c r="AZ191" s="252">
        <v>1544</v>
      </c>
      <c r="BA191" s="252">
        <v>5587</v>
      </c>
      <c r="BB191" s="252">
        <v>2815</v>
      </c>
      <c r="BC191" s="252">
        <v>3552</v>
      </c>
      <c r="BD191" s="252">
        <v>23507</v>
      </c>
      <c r="BE191" s="252">
        <v>927912</v>
      </c>
      <c r="BF191" s="252">
        <v>203120</v>
      </c>
      <c r="BG191" s="252">
        <v>699</v>
      </c>
      <c r="BH191" s="253">
        <f t="shared" si="78"/>
        <v>4675968</v>
      </c>
      <c r="BI191" s="347"/>
      <c r="BJ191" s="21">
        <v>2025</v>
      </c>
      <c r="BK191" s="251" t="s">
        <v>38</v>
      </c>
      <c r="BL191" s="143">
        <f t="shared" si="70"/>
        <v>1332001</v>
      </c>
      <c r="BM191" s="144">
        <f t="shared" si="79"/>
        <v>1330789</v>
      </c>
      <c r="BN191" s="144">
        <f t="shared" si="80"/>
        <v>304503</v>
      </c>
      <c r="BO191" s="144">
        <f t="shared" si="81"/>
        <v>443172</v>
      </c>
      <c r="BP191" s="144">
        <f t="shared" si="82"/>
        <v>927912</v>
      </c>
      <c r="BQ191" s="144">
        <f t="shared" si="85"/>
        <v>337591</v>
      </c>
      <c r="BR191" s="145">
        <f t="shared" ref="BR191" si="88">SUM(BL191:BQ191)</f>
        <v>4675968</v>
      </c>
      <c r="BS191" s="36"/>
    </row>
    <row r="192" spans="1:71" ht="12.75" customHeight="1" x14ac:dyDescent="0.25">
      <c r="A192" s="36"/>
      <c r="B192" s="22"/>
      <c r="C192" s="254" t="s">
        <v>39</v>
      </c>
      <c r="D192" s="255"/>
      <c r="E192" s="255">
        <v>10</v>
      </c>
      <c r="F192" s="255">
        <v>53555</v>
      </c>
      <c r="G192" s="255"/>
      <c r="H192" s="255"/>
      <c r="I192" s="255"/>
      <c r="J192" s="255"/>
      <c r="K192" s="255">
        <v>186008</v>
      </c>
      <c r="L192" s="255">
        <v>282327</v>
      </c>
      <c r="M192" s="255">
        <v>1325018</v>
      </c>
      <c r="N192" s="255">
        <v>2234</v>
      </c>
      <c r="O192" s="255">
        <v>397072</v>
      </c>
      <c r="P192" s="255">
        <v>78</v>
      </c>
      <c r="Q192" s="255">
        <v>2723</v>
      </c>
      <c r="R192" s="255">
        <v>101746</v>
      </c>
      <c r="S192" s="255">
        <v>18438</v>
      </c>
      <c r="T192" s="255">
        <v>1055432</v>
      </c>
      <c r="U192" s="255"/>
      <c r="V192" s="255">
        <v>6347</v>
      </c>
      <c r="W192" s="255">
        <v>16</v>
      </c>
      <c r="X192" s="255"/>
      <c r="Y192" s="255"/>
      <c r="Z192" s="255"/>
      <c r="AA192" s="255"/>
      <c r="AB192" s="255"/>
      <c r="AC192" s="255"/>
      <c r="AD192" s="255"/>
      <c r="AE192" s="255"/>
      <c r="AF192" s="255"/>
      <c r="AG192" s="255"/>
      <c r="AH192" s="255">
        <v>866</v>
      </c>
      <c r="AI192" s="255"/>
      <c r="AJ192" s="255"/>
      <c r="AK192" s="255"/>
      <c r="AL192" s="255"/>
      <c r="AM192" s="255"/>
      <c r="AN192" s="255">
        <v>35</v>
      </c>
      <c r="AO192" s="255"/>
      <c r="AP192" s="255"/>
      <c r="AQ192" s="255">
        <v>1227</v>
      </c>
      <c r="AR192" s="255"/>
      <c r="AS192" s="255"/>
      <c r="AT192" s="255"/>
      <c r="AU192" s="255">
        <v>6088</v>
      </c>
      <c r="AV192" s="255">
        <v>81963</v>
      </c>
      <c r="AW192" s="255"/>
      <c r="AX192" s="255">
        <v>4702</v>
      </c>
      <c r="AY192" s="255">
        <v>122</v>
      </c>
      <c r="AZ192" s="255">
        <v>1567</v>
      </c>
      <c r="BA192" s="255">
        <v>5701</v>
      </c>
      <c r="BB192" s="255">
        <v>2815</v>
      </c>
      <c r="BC192" s="255">
        <v>3608</v>
      </c>
      <c r="BD192" s="255">
        <v>23280</v>
      </c>
      <c r="BE192" s="255">
        <v>933561</v>
      </c>
      <c r="BF192" s="255">
        <v>213217</v>
      </c>
      <c r="BG192" s="255">
        <v>699</v>
      </c>
      <c r="BH192" s="256">
        <f t="shared" ref="BH192" si="89">SUM(D192:BG192)</f>
        <v>4710455</v>
      </c>
      <c r="BI192" s="347"/>
      <c r="BJ192" s="22"/>
      <c r="BK192" s="254" t="s">
        <v>39</v>
      </c>
      <c r="BL192" s="146">
        <f t="shared" ref="BL192:BL199" si="90">+M192+AE192+AI192</f>
        <v>1325018</v>
      </c>
      <c r="BM192" s="147">
        <f t="shared" ref="BM192:BM199" si="91">+D192+J192+L192+V192+AB192+AT192+T192</f>
        <v>1344106</v>
      </c>
      <c r="BN192" s="147">
        <f t="shared" ref="BN192:BN199" si="92">+K192+R192+S192+AA192</f>
        <v>306192</v>
      </c>
      <c r="BO192" s="147">
        <f t="shared" ref="BO192:BO199" si="93">+F192+U192+O192</f>
        <v>450627</v>
      </c>
      <c r="BP192" s="147">
        <f t="shared" ref="BP192:BP199" si="94">+BE192</f>
        <v>933561</v>
      </c>
      <c r="BQ192" s="147">
        <f t="shared" si="85"/>
        <v>350951</v>
      </c>
      <c r="BR192" s="148">
        <f t="shared" ref="BR192" si="95">SUM(BL192:BQ192)</f>
        <v>4710455</v>
      </c>
      <c r="BS192" s="36"/>
    </row>
    <row r="193" spans="1:73" ht="12.75" customHeight="1" x14ac:dyDescent="0.25">
      <c r="A193" s="36"/>
      <c r="B193" s="22"/>
      <c r="C193" s="254" t="s">
        <v>40</v>
      </c>
      <c r="D193" s="255"/>
      <c r="E193" s="255">
        <v>10</v>
      </c>
      <c r="F193" s="255">
        <v>54476</v>
      </c>
      <c r="G193" s="255"/>
      <c r="H193" s="255"/>
      <c r="I193" s="255"/>
      <c r="J193" s="255"/>
      <c r="K193" s="255">
        <v>186703</v>
      </c>
      <c r="L193" s="255">
        <v>277253</v>
      </c>
      <c r="M193" s="255">
        <v>1330684</v>
      </c>
      <c r="N193" s="255">
        <v>2232</v>
      </c>
      <c r="O193" s="255">
        <v>401784</v>
      </c>
      <c r="P193" s="255"/>
      <c r="Q193" s="255">
        <v>2799</v>
      </c>
      <c r="R193" s="255">
        <v>102121</v>
      </c>
      <c r="S193" s="255">
        <v>18421</v>
      </c>
      <c r="T193" s="255">
        <v>1050583</v>
      </c>
      <c r="U193" s="255"/>
      <c r="V193" s="255">
        <v>6369</v>
      </c>
      <c r="W193" s="255">
        <v>15</v>
      </c>
      <c r="X193" s="255"/>
      <c r="Y193" s="255"/>
      <c r="Z193" s="255"/>
      <c r="AA193" s="255"/>
      <c r="AB193" s="255"/>
      <c r="AC193" s="255"/>
      <c r="AD193" s="255"/>
      <c r="AE193" s="255"/>
      <c r="AF193" s="255"/>
      <c r="AG193" s="255"/>
      <c r="AH193" s="255">
        <v>1183</v>
      </c>
      <c r="AI193" s="255"/>
      <c r="AJ193" s="255"/>
      <c r="AK193" s="255"/>
      <c r="AL193" s="255"/>
      <c r="AM193" s="255"/>
      <c r="AN193" s="255">
        <v>35</v>
      </c>
      <c r="AO193" s="255"/>
      <c r="AP193" s="255"/>
      <c r="AQ193" s="255">
        <v>1230</v>
      </c>
      <c r="AR193" s="255"/>
      <c r="AS193" s="255"/>
      <c r="AT193" s="255"/>
      <c r="AU193" s="255">
        <v>5966</v>
      </c>
      <c r="AV193" s="255">
        <v>86343</v>
      </c>
      <c r="AW193" s="255"/>
      <c r="AX193" s="255">
        <v>4732</v>
      </c>
      <c r="AY193" s="255">
        <v>145</v>
      </c>
      <c r="AZ193" s="255">
        <v>1558</v>
      </c>
      <c r="BA193" s="255">
        <v>5818</v>
      </c>
      <c r="BB193" s="255">
        <v>2815</v>
      </c>
      <c r="BC193" s="255">
        <v>3737</v>
      </c>
      <c r="BD193" s="255">
        <v>23730</v>
      </c>
      <c r="BE193" s="255">
        <v>945722</v>
      </c>
      <c r="BF193" s="255">
        <v>204047</v>
      </c>
      <c r="BG193" s="255">
        <v>706</v>
      </c>
      <c r="BH193" s="256">
        <f t="shared" ref="BH193" si="96">SUM(D193:BG193)</f>
        <v>4721217</v>
      </c>
      <c r="BI193" s="347"/>
      <c r="BJ193" s="22"/>
      <c r="BK193" s="254" t="s">
        <v>40</v>
      </c>
      <c r="BL193" s="146">
        <f t="shared" si="90"/>
        <v>1330684</v>
      </c>
      <c r="BM193" s="147">
        <f t="shared" si="91"/>
        <v>1334205</v>
      </c>
      <c r="BN193" s="147">
        <f t="shared" si="92"/>
        <v>307245</v>
      </c>
      <c r="BO193" s="147">
        <f t="shared" si="93"/>
        <v>456260</v>
      </c>
      <c r="BP193" s="147">
        <f t="shared" si="94"/>
        <v>945722</v>
      </c>
      <c r="BQ193" s="147">
        <f t="shared" si="85"/>
        <v>347101</v>
      </c>
      <c r="BR193" s="148">
        <f t="shared" ref="BR193" si="97">SUM(BL193:BQ193)</f>
        <v>4721217</v>
      </c>
      <c r="BS193" s="36"/>
    </row>
    <row r="194" spans="1:73" ht="12.75" customHeight="1" x14ac:dyDescent="0.25">
      <c r="A194" s="36"/>
      <c r="B194" s="22"/>
      <c r="C194" s="254" t="s">
        <v>41</v>
      </c>
      <c r="D194" s="255"/>
      <c r="E194" s="255">
        <v>10</v>
      </c>
      <c r="F194" s="255">
        <v>53293</v>
      </c>
      <c r="G194" s="255"/>
      <c r="H194" s="255"/>
      <c r="I194" s="255"/>
      <c r="J194" s="255"/>
      <c r="K194" s="255">
        <v>186453</v>
      </c>
      <c r="L194" s="255">
        <v>278063</v>
      </c>
      <c r="M194" s="255">
        <v>1328300</v>
      </c>
      <c r="N194" s="255">
        <v>2224</v>
      </c>
      <c r="O194" s="255">
        <v>404612</v>
      </c>
      <c r="P194" s="255"/>
      <c r="Q194" s="255">
        <v>2852</v>
      </c>
      <c r="R194" s="255">
        <v>103033</v>
      </c>
      <c r="S194" s="255">
        <v>18387</v>
      </c>
      <c r="T194" s="255">
        <v>1045390</v>
      </c>
      <c r="U194" s="255"/>
      <c r="V194" s="255">
        <v>6377</v>
      </c>
      <c r="W194" s="255">
        <v>15</v>
      </c>
      <c r="X194" s="255"/>
      <c r="Y194" s="255"/>
      <c r="Z194" s="255"/>
      <c r="AA194" s="255"/>
      <c r="AB194" s="255"/>
      <c r="AC194" s="255"/>
      <c r="AD194" s="255"/>
      <c r="AE194" s="255"/>
      <c r="AF194" s="255"/>
      <c r="AG194" s="255"/>
      <c r="AH194" s="255">
        <v>615</v>
      </c>
      <c r="AI194" s="255"/>
      <c r="AJ194" s="255"/>
      <c r="AK194" s="255"/>
      <c r="AL194" s="255"/>
      <c r="AM194" s="255"/>
      <c r="AN194" s="255">
        <v>35</v>
      </c>
      <c r="AO194" s="255"/>
      <c r="AP194" s="255"/>
      <c r="AQ194" s="255">
        <v>1249</v>
      </c>
      <c r="AR194" s="255"/>
      <c r="AS194" s="255"/>
      <c r="AT194" s="255"/>
      <c r="AU194" s="255">
        <v>5755</v>
      </c>
      <c r="AV194" s="255">
        <v>91393</v>
      </c>
      <c r="AW194" s="255"/>
      <c r="AX194" s="255">
        <v>4980</v>
      </c>
      <c r="AY194" s="255">
        <v>103</v>
      </c>
      <c r="AZ194" s="255">
        <v>1559</v>
      </c>
      <c r="BA194" s="255">
        <v>5835</v>
      </c>
      <c r="BB194" s="255">
        <v>2833</v>
      </c>
      <c r="BC194" s="255">
        <v>3743</v>
      </c>
      <c r="BD194" s="255">
        <v>24373</v>
      </c>
      <c r="BE194" s="255">
        <v>954532</v>
      </c>
      <c r="BF194" s="255">
        <v>204932</v>
      </c>
      <c r="BG194" s="255">
        <v>703</v>
      </c>
      <c r="BH194" s="256">
        <f t="shared" ref="BH194:BH199" si="98">SUM(D194:BG194)</f>
        <v>4731649</v>
      </c>
      <c r="BI194" s="347"/>
      <c r="BJ194" s="22"/>
      <c r="BK194" s="254" t="s">
        <v>41</v>
      </c>
      <c r="BL194" s="146">
        <f t="shared" si="90"/>
        <v>1328300</v>
      </c>
      <c r="BM194" s="147">
        <f t="shared" si="91"/>
        <v>1329830</v>
      </c>
      <c r="BN194" s="147">
        <f t="shared" si="92"/>
        <v>307873</v>
      </c>
      <c r="BO194" s="147">
        <f t="shared" si="93"/>
        <v>457905</v>
      </c>
      <c r="BP194" s="147">
        <f t="shared" si="94"/>
        <v>954532</v>
      </c>
      <c r="BQ194" s="147">
        <f t="shared" si="85"/>
        <v>353209</v>
      </c>
      <c r="BR194" s="148">
        <f t="shared" ref="BR194:BR199" si="99">SUM(BL194:BQ194)</f>
        <v>4731649</v>
      </c>
      <c r="BS194" s="36"/>
    </row>
    <row r="195" spans="1:73" ht="12.75" customHeight="1" x14ac:dyDescent="0.25">
      <c r="A195" s="36"/>
      <c r="B195" s="22"/>
      <c r="C195" s="254" t="s">
        <v>42</v>
      </c>
      <c r="D195" s="255"/>
      <c r="E195" s="255">
        <v>10</v>
      </c>
      <c r="F195" s="255">
        <v>56383</v>
      </c>
      <c r="G195" s="255"/>
      <c r="H195" s="255"/>
      <c r="I195" s="255"/>
      <c r="J195" s="255"/>
      <c r="K195" s="255">
        <v>186195</v>
      </c>
      <c r="L195" s="255">
        <v>276704</v>
      </c>
      <c r="M195" s="255">
        <v>1331196</v>
      </c>
      <c r="N195" s="255">
        <v>2198</v>
      </c>
      <c r="O195" s="255">
        <v>407148</v>
      </c>
      <c r="P195" s="255"/>
      <c r="Q195" s="255">
        <v>2859</v>
      </c>
      <c r="R195" s="255">
        <v>103218</v>
      </c>
      <c r="S195" s="255">
        <v>18342</v>
      </c>
      <c r="T195" s="255">
        <v>1035221</v>
      </c>
      <c r="U195" s="255"/>
      <c r="V195" s="255">
        <v>6392</v>
      </c>
      <c r="W195" s="255">
        <v>10</v>
      </c>
      <c r="X195" s="255"/>
      <c r="Y195" s="255"/>
      <c r="Z195" s="255"/>
      <c r="AA195" s="255"/>
      <c r="AB195" s="255"/>
      <c r="AC195" s="255"/>
      <c r="AD195" s="255"/>
      <c r="AE195" s="255"/>
      <c r="AF195" s="255"/>
      <c r="AG195" s="255"/>
      <c r="AH195" s="255">
        <v>635</v>
      </c>
      <c r="AI195" s="255"/>
      <c r="AJ195" s="255"/>
      <c r="AK195" s="255"/>
      <c r="AL195" s="255"/>
      <c r="AM195" s="255"/>
      <c r="AN195" s="255">
        <v>35</v>
      </c>
      <c r="AO195" s="255"/>
      <c r="AP195" s="255"/>
      <c r="AQ195" s="255">
        <v>1249</v>
      </c>
      <c r="AR195" s="255"/>
      <c r="AS195" s="255"/>
      <c r="AT195" s="255"/>
      <c r="AU195" s="255">
        <v>5634</v>
      </c>
      <c r="AV195" s="255">
        <v>95605</v>
      </c>
      <c r="AW195" s="255"/>
      <c r="AX195" s="255">
        <v>4986</v>
      </c>
      <c r="AY195" s="255">
        <v>101</v>
      </c>
      <c r="AZ195" s="255">
        <v>1558</v>
      </c>
      <c r="BA195" s="255">
        <v>6395</v>
      </c>
      <c r="BB195" s="255">
        <v>2868</v>
      </c>
      <c r="BC195" s="255">
        <v>3808</v>
      </c>
      <c r="BD195" s="255">
        <v>24672</v>
      </c>
      <c r="BE195" s="255">
        <v>963522</v>
      </c>
      <c r="BF195" s="255">
        <v>208249</v>
      </c>
      <c r="BG195" s="255">
        <v>704</v>
      </c>
      <c r="BH195" s="256">
        <f t="shared" si="98"/>
        <v>4745897</v>
      </c>
      <c r="BI195" s="347"/>
      <c r="BJ195" s="22"/>
      <c r="BK195" s="254" t="s">
        <v>42</v>
      </c>
      <c r="BL195" s="146">
        <f t="shared" si="90"/>
        <v>1331196</v>
      </c>
      <c r="BM195" s="147">
        <f t="shared" si="91"/>
        <v>1318317</v>
      </c>
      <c r="BN195" s="147">
        <f t="shared" si="92"/>
        <v>307755</v>
      </c>
      <c r="BO195" s="147">
        <f t="shared" si="93"/>
        <v>463531</v>
      </c>
      <c r="BP195" s="147">
        <f t="shared" si="94"/>
        <v>963522</v>
      </c>
      <c r="BQ195" s="147">
        <f t="shared" ref="BQ195:BQ199" si="100">+E195+G195+H195+I195+N195+P195+W195+X195+Y195+Z195+AC195+AD195+AF195+AG195+AH195+AJ195+AK195+AL195+AM195+AO195+AP195+AQ195+AR195+AS195+AW195+BG195+Q195+AN195+BF195+AU195+AV195+AX195+BD195+AZ195+BA195+BB195+BC195+AY195</f>
        <v>361576</v>
      </c>
      <c r="BR195" s="148">
        <f t="shared" si="99"/>
        <v>4745897</v>
      </c>
      <c r="BS195" s="36"/>
    </row>
    <row r="196" spans="1:73" ht="12.75" customHeight="1" x14ac:dyDescent="0.25">
      <c r="A196" s="36"/>
      <c r="B196" s="22"/>
      <c r="C196" s="254" t="s">
        <v>43</v>
      </c>
      <c r="D196" s="255"/>
      <c r="E196" s="255">
        <v>10</v>
      </c>
      <c r="F196" s="255">
        <v>56981</v>
      </c>
      <c r="G196" s="255"/>
      <c r="H196" s="255"/>
      <c r="I196" s="255"/>
      <c r="J196" s="255"/>
      <c r="K196" s="255">
        <v>174774</v>
      </c>
      <c r="L196" s="255">
        <v>275029</v>
      </c>
      <c r="M196" s="255">
        <v>1332856</v>
      </c>
      <c r="N196" s="255">
        <v>2180</v>
      </c>
      <c r="O196" s="255">
        <v>409408</v>
      </c>
      <c r="P196" s="255"/>
      <c r="Q196" s="255">
        <v>2866</v>
      </c>
      <c r="R196" s="255">
        <v>104177</v>
      </c>
      <c r="S196" s="255">
        <v>16939</v>
      </c>
      <c r="T196" s="255">
        <v>1028071</v>
      </c>
      <c r="U196" s="255"/>
      <c r="V196" s="255">
        <v>6392</v>
      </c>
      <c r="W196" s="255">
        <v>10</v>
      </c>
      <c r="X196" s="255"/>
      <c r="Y196" s="255"/>
      <c r="Z196" s="255"/>
      <c r="AA196" s="255"/>
      <c r="AB196" s="255"/>
      <c r="AC196" s="255"/>
      <c r="AD196" s="255"/>
      <c r="AE196" s="255"/>
      <c r="AF196" s="255"/>
      <c r="AG196" s="255"/>
      <c r="AH196" s="255">
        <v>608</v>
      </c>
      <c r="AI196" s="255"/>
      <c r="AJ196" s="255"/>
      <c r="AK196" s="255"/>
      <c r="AL196" s="255"/>
      <c r="AM196" s="255"/>
      <c r="AN196" s="255">
        <v>35</v>
      </c>
      <c r="AO196" s="255"/>
      <c r="AP196" s="255"/>
      <c r="AQ196" s="255">
        <v>1237</v>
      </c>
      <c r="AR196" s="255"/>
      <c r="AS196" s="255"/>
      <c r="AT196" s="255"/>
      <c r="AU196" s="255">
        <v>5507</v>
      </c>
      <c r="AV196" s="255">
        <v>101468</v>
      </c>
      <c r="AW196" s="255"/>
      <c r="AX196" s="255">
        <v>5013</v>
      </c>
      <c r="AY196" s="255">
        <v>115</v>
      </c>
      <c r="AZ196" s="255">
        <v>1544</v>
      </c>
      <c r="BA196" s="255">
        <v>6510</v>
      </c>
      <c r="BB196" s="255">
        <v>2881</v>
      </c>
      <c r="BC196" s="255">
        <v>3926</v>
      </c>
      <c r="BD196" s="255">
        <v>24598</v>
      </c>
      <c r="BE196" s="255">
        <v>971024</v>
      </c>
      <c r="BF196" s="255">
        <v>209319</v>
      </c>
      <c r="BG196" s="255">
        <v>698</v>
      </c>
      <c r="BH196" s="256">
        <f t="shared" si="98"/>
        <v>4744176</v>
      </c>
      <c r="BI196" s="347"/>
      <c r="BJ196" s="22"/>
      <c r="BK196" s="254" t="s">
        <v>43</v>
      </c>
      <c r="BL196" s="146">
        <f t="shared" si="90"/>
        <v>1332856</v>
      </c>
      <c r="BM196" s="147">
        <f t="shared" si="91"/>
        <v>1309492</v>
      </c>
      <c r="BN196" s="147">
        <f t="shared" si="92"/>
        <v>295890</v>
      </c>
      <c r="BO196" s="147">
        <f t="shared" si="93"/>
        <v>466389</v>
      </c>
      <c r="BP196" s="147">
        <f t="shared" si="94"/>
        <v>971024</v>
      </c>
      <c r="BQ196" s="147">
        <f t="shared" si="100"/>
        <v>368525</v>
      </c>
      <c r="BR196" s="148">
        <f t="shared" si="99"/>
        <v>4744176</v>
      </c>
      <c r="BS196" s="36"/>
    </row>
    <row r="197" spans="1:73" ht="12.75" customHeight="1" x14ac:dyDescent="0.25">
      <c r="A197" s="36"/>
      <c r="B197" s="22"/>
      <c r="C197" s="254" t="s">
        <v>32</v>
      </c>
      <c r="D197" s="255"/>
      <c r="E197" s="255"/>
      <c r="F197" s="255">
        <v>57788</v>
      </c>
      <c r="G197" s="255"/>
      <c r="H197" s="255"/>
      <c r="I197" s="255"/>
      <c r="J197" s="255"/>
      <c r="K197" s="255">
        <v>174953</v>
      </c>
      <c r="L197" s="255">
        <v>274009</v>
      </c>
      <c r="M197" s="255">
        <v>1336063</v>
      </c>
      <c r="N197" s="255">
        <v>2128</v>
      </c>
      <c r="O197" s="255">
        <v>399801</v>
      </c>
      <c r="P197" s="255"/>
      <c r="Q197" s="255">
        <v>2785</v>
      </c>
      <c r="R197" s="255">
        <v>104339</v>
      </c>
      <c r="S197" s="255">
        <v>16910</v>
      </c>
      <c r="T197" s="255">
        <v>1023697</v>
      </c>
      <c r="U197" s="255"/>
      <c r="V197" s="255">
        <v>6740</v>
      </c>
      <c r="W197" s="255">
        <v>11</v>
      </c>
      <c r="X197" s="255"/>
      <c r="Y197" s="255"/>
      <c r="Z197" s="255"/>
      <c r="AA197" s="255"/>
      <c r="AB197" s="255"/>
      <c r="AC197" s="255"/>
      <c r="AD197" s="255"/>
      <c r="AE197" s="255"/>
      <c r="AF197" s="255"/>
      <c r="AG197" s="255"/>
      <c r="AH197" s="255">
        <v>612</v>
      </c>
      <c r="AI197" s="255"/>
      <c r="AJ197" s="255"/>
      <c r="AK197" s="255"/>
      <c r="AL197" s="255"/>
      <c r="AM197" s="255"/>
      <c r="AN197" s="255">
        <v>35</v>
      </c>
      <c r="AO197" s="255"/>
      <c r="AP197" s="255"/>
      <c r="AQ197" s="255">
        <v>1240</v>
      </c>
      <c r="AR197" s="255"/>
      <c r="AS197" s="255"/>
      <c r="AT197" s="255"/>
      <c r="AU197" s="255">
        <v>5390</v>
      </c>
      <c r="AV197" s="255">
        <v>104261</v>
      </c>
      <c r="AW197" s="255"/>
      <c r="AX197" s="255"/>
      <c r="AY197" s="255">
        <v>117</v>
      </c>
      <c r="AZ197" s="255">
        <v>1563</v>
      </c>
      <c r="BA197" s="255">
        <v>6756</v>
      </c>
      <c r="BB197" s="255">
        <v>2973</v>
      </c>
      <c r="BC197" s="255">
        <v>3668</v>
      </c>
      <c r="BD197" s="255">
        <v>23442</v>
      </c>
      <c r="BE197" s="255">
        <v>980336</v>
      </c>
      <c r="BF197" s="255">
        <v>207346</v>
      </c>
      <c r="BG197" s="255">
        <v>698</v>
      </c>
      <c r="BH197" s="256">
        <f t="shared" si="98"/>
        <v>4737661</v>
      </c>
      <c r="BI197" s="347"/>
      <c r="BJ197" s="22"/>
      <c r="BK197" s="254" t="s">
        <v>32</v>
      </c>
      <c r="BL197" s="146">
        <f t="shared" si="90"/>
        <v>1336063</v>
      </c>
      <c r="BM197" s="147">
        <f t="shared" si="91"/>
        <v>1304446</v>
      </c>
      <c r="BN197" s="147">
        <f t="shared" si="92"/>
        <v>296202</v>
      </c>
      <c r="BO197" s="147">
        <f t="shared" si="93"/>
        <v>457589</v>
      </c>
      <c r="BP197" s="147">
        <f t="shared" si="94"/>
        <v>980336</v>
      </c>
      <c r="BQ197" s="147">
        <f t="shared" si="100"/>
        <v>363025</v>
      </c>
      <c r="BR197" s="148">
        <f t="shared" si="99"/>
        <v>4737661</v>
      </c>
      <c r="BS197" s="36"/>
    </row>
    <row r="198" spans="1:73" ht="12.75" customHeight="1" x14ac:dyDescent="0.25">
      <c r="A198" s="36"/>
      <c r="B198" s="22"/>
      <c r="C198" s="254" t="s">
        <v>33</v>
      </c>
      <c r="D198" s="255"/>
      <c r="E198" s="255"/>
      <c r="F198" s="255">
        <v>57730</v>
      </c>
      <c r="G198" s="255"/>
      <c r="H198" s="255"/>
      <c r="I198" s="255"/>
      <c r="J198" s="255"/>
      <c r="K198" s="255">
        <v>174904</v>
      </c>
      <c r="L198" s="255">
        <v>274841</v>
      </c>
      <c r="M198" s="255">
        <v>1335479</v>
      </c>
      <c r="N198" s="255">
        <v>2113</v>
      </c>
      <c r="O198" s="255">
        <v>416179</v>
      </c>
      <c r="P198" s="255"/>
      <c r="Q198" s="255">
        <v>2802</v>
      </c>
      <c r="R198" s="255">
        <v>105114</v>
      </c>
      <c r="S198" s="255">
        <v>16893</v>
      </c>
      <c r="T198" s="255">
        <v>1023171</v>
      </c>
      <c r="U198" s="255"/>
      <c r="V198" s="255">
        <v>6410</v>
      </c>
      <c r="W198" s="255">
        <v>11</v>
      </c>
      <c r="X198" s="255"/>
      <c r="Y198" s="255"/>
      <c r="Z198" s="255"/>
      <c r="AA198" s="255"/>
      <c r="AB198" s="255"/>
      <c r="AC198" s="255"/>
      <c r="AD198" s="255"/>
      <c r="AE198" s="255"/>
      <c r="AF198" s="255"/>
      <c r="AG198" s="255"/>
      <c r="AH198" s="255">
        <v>614</v>
      </c>
      <c r="AI198" s="255"/>
      <c r="AJ198" s="255"/>
      <c r="AK198" s="255"/>
      <c r="AL198" s="255"/>
      <c r="AM198" s="255"/>
      <c r="AN198" s="255">
        <v>35</v>
      </c>
      <c r="AO198" s="255"/>
      <c r="AP198" s="255"/>
      <c r="AQ198" s="255">
        <v>1228</v>
      </c>
      <c r="AR198" s="255"/>
      <c r="AS198" s="255"/>
      <c r="AT198" s="255"/>
      <c r="AU198" s="255">
        <v>5218</v>
      </c>
      <c r="AV198" s="255">
        <v>108166</v>
      </c>
      <c r="AW198" s="255"/>
      <c r="AX198" s="255"/>
      <c r="AY198" s="255">
        <v>90</v>
      </c>
      <c r="AZ198" s="255">
        <v>1578</v>
      </c>
      <c r="BA198" s="255">
        <v>6876</v>
      </c>
      <c r="BB198" s="255">
        <v>3013</v>
      </c>
      <c r="BC198" s="255">
        <v>3594</v>
      </c>
      <c r="BD198" s="255">
        <v>23057</v>
      </c>
      <c r="BE198" s="255">
        <v>981502</v>
      </c>
      <c r="BF198" s="255">
        <v>210916</v>
      </c>
      <c r="BG198" s="255">
        <v>693</v>
      </c>
      <c r="BH198" s="256">
        <f t="shared" si="98"/>
        <v>4762227</v>
      </c>
      <c r="BI198" s="347"/>
      <c r="BJ198" s="22"/>
      <c r="BK198" s="254" t="s">
        <v>33</v>
      </c>
      <c r="BL198" s="146">
        <f t="shared" si="90"/>
        <v>1335479</v>
      </c>
      <c r="BM198" s="147">
        <f t="shared" si="91"/>
        <v>1304422</v>
      </c>
      <c r="BN198" s="147">
        <f t="shared" si="92"/>
        <v>296911</v>
      </c>
      <c r="BO198" s="147">
        <f t="shared" si="93"/>
        <v>473909</v>
      </c>
      <c r="BP198" s="147">
        <f t="shared" si="94"/>
        <v>981502</v>
      </c>
      <c r="BQ198" s="147">
        <f t="shared" si="100"/>
        <v>370004</v>
      </c>
      <c r="BR198" s="148">
        <f t="shared" si="99"/>
        <v>4762227</v>
      </c>
      <c r="BS198" s="36"/>
    </row>
    <row r="199" spans="1:73" ht="12.75" customHeight="1" thickBot="1" x14ac:dyDescent="0.3">
      <c r="A199" s="36"/>
      <c r="B199" s="27"/>
      <c r="C199" s="259" t="s">
        <v>34</v>
      </c>
      <c r="D199" s="260"/>
      <c r="E199" s="260"/>
      <c r="F199" s="260">
        <v>48284</v>
      </c>
      <c r="G199" s="260"/>
      <c r="H199" s="260"/>
      <c r="I199" s="260"/>
      <c r="J199" s="260"/>
      <c r="K199" s="260">
        <v>172930</v>
      </c>
      <c r="L199" s="260">
        <v>277220</v>
      </c>
      <c r="M199" s="260">
        <v>1333526</v>
      </c>
      <c r="N199" s="260">
        <v>2115</v>
      </c>
      <c r="O199" s="260">
        <v>418803</v>
      </c>
      <c r="P199" s="260"/>
      <c r="Q199" s="260">
        <v>2784</v>
      </c>
      <c r="R199" s="260">
        <v>105244</v>
      </c>
      <c r="S199" s="260">
        <v>16681</v>
      </c>
      <c r="T199" s="260">
        <v>1019250</v>
      </c>
      <c r="U199" s="260"/>
      <c r="V199" s="260">
        <v>6877</v>
      </c>
      <c r="W199" s="260">
        <v>11</v>
      </c>
      <c r="X199" s="260"/>
      <c r="Y199" s="260"/>
      <c r="Z199" s="260"/>
      <c r="AA199" s="260"/>
      <c r="AB199" s="260"/>
      <c r="AC199" s="260"/>
      <c r="AD199" s="260"/>
      <c r="AE199" s="260"/>
      <c r="AF199" s="260"/>
      <c r="AG199" s="260"/>
      <c r="AH199" s="260">
        <v>661</v>
      </c>
      <c r="AI199" s="260"/>
      <c r="AJ199" s="260"/>
      <c r="AK199" s="260"/>
      <c r="AL199" s="260"/>
      <c r="AM199" s="260"/>
      <c r="AN199" s="260">
        <v>35</v>
      </c>
      <c r="AO199" s="260"/>
      <c r="AP199" s="260"/>
      <c r="AQ199" s="260">
        <v>1253</v>
      </c>
      <c r="AR199" s="260"/>
      <c r="AS199" s="260"/>
      <c r="AT199" s="260"/>
      <c r="AU199" s="260">
        <v>5179</v>
      </c>
      <c r="AV199" s="260">
        <v>119409</v>
      </c>
      <c r="AW199" s="260"/>
      <c r="AX199" s="260"/>
      <c r="AY199" s="260">
        <v>99</v>
      </c>
      <c r="AZ199" s="260">
        <v>1600</v>
      </c>
      <c r="BA199" s="260">
        <v>6807</v>
      </c>
      <c r="BB199" s="260">
        <v>2887</v>
      </c>
      <c r="BC199" s="260">
        <v>3574</v>
      </c>
      <c r="BD199" s="260">
        <v>23015</v>
      </c>
      <c r="BE199" s="260">
        <v>994756</v>
      </c>
      <c r="BF199" s="260">
        <v>210511</v>
      </c>
      <c r="BG199" s="260">
        <v>689</v>
      </c>
      <c r="BH199" s="263">
        <f t="shared" si="98"/>
        <v>4774200</v>
      </c>
      <c r="BI199" s="347"/>
      <c r="BJ199" s="27"/>
      <c r="BK199" s="259" t="s">
        <v>34</v>
      </c>
      <c r="BL199" s="149">
        <f t="shared" si="90"/>
        <v>1333526</v>
      </c>
      <c r="BM199" s="150">
        <f t="shared" si="91"/>
        <v>1303347</v>
      </c>
      <c r="BN199" s="150">
        <f t="shared" si="92"/>
        <v>294855</v>
      </c>
      <c r="BO199" s="150">
        <f t="shared" si="93"/>
        <v>467087</v>
      </c>
      <c r="BP199" s="150">
        <f t="shared" si="94"/>
        <v>994756</v>
      </c>
      <c r="BQ199" s="150">
        <f t="shared" si="100"/>
        <v>380629</v>
      </c>
      <c r="BR199" s="151">
        <f t="shared" si="99"/>
        <v>4774200</v>
      </c>
      <c r="BS199" s="36"/>
    </row>
    <row r="200" spans="1:73" ht="15" thickBot="1" x14ac:dyDescent="0.4">
      <c r="A200" s="36"/>
      <c r="C200" s="102"/>
      <c r="D200" s="5"/>
      <c r="E200" s="5"/>
      <c r="F200" s="5"/>
      <c r="G200" s="5"/>
      <c r="H200" s="5"/>
      <c r="I200" s="5"/>
      <c r="J200" s="5"/>
      <c r="K200" s="5"/>
      <c r="L200" s="5"/>
      <c r="M200" s="5"/>
      <c r="N200" s="5"/>
      <c r="O200" s="5"/>
      <c r="P200" s="5"/>
      <c r="Q200" s="5"/>
      <c r="R200" s="5"/>
      <c r="S200" s="5"/>
      <c r="T200" s="5"/>
      <c r="U200" s="85"/>
      <c r="V200" s="5"/>
      <c r="W200" s="5"/>
      <c r="X200" s="5"/>
      <c r="Y200" s="5"/>
      <c r="Z200" s="5"/>
      <c r="AA200" s="5"/>
      <c r="AB200" s="5"/>
      <c r="AC200" s="5"/>
      <c r="AD200" s="93"/>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107"/>
      <c r="BI200" s="6"/>
      <c r="BJ200" s="6"/>
      <c r="BS200" s="250"/>
    </row>
    <row r="201" spans="1:73" ht="13.5" thickBot="1" x14ac:dyDescent="0.35">
      <c r="A201" s="36"/>
      <c r="B201" s="265" t="str">
        <f>VAR</f>
        <v>VAR. SEP.24-SEP.25</v>
      </c>
      <c r="C201" s="190"/>
      <c r="D201" s="188"/>
      <c r="E201" s="188">
        <f>+E199/E187-1</f>
        <v>-1</v>
      </c>
      <c r="F201" s="188">
        <f>+F199/F187-1</f>
        <v>-3.1783272173093513E-2</v>
      </c>
      <c r="G201" s="188"/>
      <c r="H201" s="188"/>
      <c r="I201" s="188"/>
      <c r="J201" s="188"/>
      <c r="K201" s="188">
        <f>+K199/K187-1</f>
        <v>-7.5280201916495537E-2</v>
      </c>
      <c r="L201" s="188">
        <f>+L199/L187-1</f>
        <v>-6.598608514007509E-2</v>
      </c>
      <c r="M201" s="188">
        <f>+M199/M187-1</f>
        <v>-3.3817844013419585E-3</v>
      </c>
      <c r="N201" s="188">
        <f>+N199/N187-1</f>
        <v>-9.9999999999999978E-2</v>
      </c>
      <c r="O201" s="188">
        <f>+O199/O187-1</f>
        <v>0.16064960438981801</v>
      </c>
      <c r="P201" s="188">
        <f t="shared" ref="P201" si="101">+P198/P186-1</f>
        <v>-1</v>
      </c>
      <c r="Q201" s="188">
        <f>+Q199/Q187-1</f>
        <v>-9.957325746799417E-3</v>
      </c>
      <c r="R201" s="188">
        <f>+R199/R187-1</f>
        <v>3.2289704959196586E-2</v>
      </c>
      <c r="S201" s="188">
        <f>+S199/S187-1</f>
        <v>-0.10777706461275138</v>
      </c>
      <c r="T201" s="188">
        <f>+T199/T187-1</f>
        <v>-4.2685383728891857E-2</v>
      </c>
      <c r="U201" s="188"/>
      <c r="V201" s="188">
        <f>+V199/V187-1</f>
        <v>9.3670483460559728E-2</v>
      </c>
      <c r="W201" s="188">
        <f>+W199/W187-1</f>
        <v>-8.333333333333337E-2</v>
      </c>
      <c r="X201" s="188"/>
      <c r="Y201" s="188"/>
      <c r="Z201" s="188"/>
      <c r="AA201" s="188"/>
      <c r="AB201" s="188"/>
      <c r="AC201" s="188"/>
      <c r="AD201" s="188"/>
      <c r="AE201" s="188"/>
      <c r="AF201" s="188"/>
      <c r="AG201" s="188"/>
      <c r="AH201" s="188">
        <f>+AH199/AH187-1</f>
        <v>-5.0287356321839116E-2</v>
      </c>
      <c r="AI201" s="188"/>
      <c r="AJ201" s="188"/>
      <c r="AK201" s="188"/>
      <c r="AL201" s="188"/>
      <c r="AM201" s="188"/>
      <c r="AN201" s="188">
        <f>+AN199/AN187-1</f>
        <v>0</v>
      </c>
      <c r="AO201" s="188"/>
      <c r="AP201" s="188"/>
      <c r="AQ201" s="188">
        <f>+AQ199/AQ187-1</f>
        <v>7.9242032730404866E-2</v>
      </c>
      <c r="AR201" s="188"/>
      <c r="AS201" s="188"/>
      <c r="AT201" s="188"/>
      <c r="AU201" s="188">
        <f>+AU199/AU187-1</f>
        <v>-0.25791660696374841</v>
      </c>
      <c r="AV201" s="188">
        <f>+AV199/AV187-1</f>
        <v>0.76403066877428305</v>
      </c>
      <c r="AW201" s="188"/>
      <c r="AX201" s="188">
        <f t="shared" ref="AX201:BH201" si="102">+AX199/AX187-1</f>
        <v>-1</v>
      </c>
      <c r="AY201" s="188">
        <f t="shared" si="102"/>
        <v>0.125</v>
      </c>
      <c r="AZ201" s="188">
        <f t="shared" si="102"/>
        <v>6.0304837640821729E-2</v>
      </c>
      <c r="BA201" s="188">
        <f t="shared" si="102"/>
        <v>0.34845483359746443</v>
      </c>
      <c r="BB201" s="188">
        <f t="shared" si="102"/>
        <v>8.0059857837635695E-2</v>
      </c>
      <c r="BC201" s="188"/>
      <c r="BD201" s="188">
        <f t="shared" si="102"/>
        <v>-0.10963673643080973</v>
      </c>
      <c r="BE201" s="188">
        <f t="shared" si="102"/>
        <v>0.10807186076975861</v>
      </c>
      <c r="BF201" s="188">
        <f t="shared" si="102"/>
        <v>1.8457057707938151E-2</v>
      </c>
      <c r="BG201" s="188">
        <f t="shared" si="102"/>
        <v>-3.9051603905160381E-2</v>
      </c>
      <c r="BH201" s="189">
        <f t="shared" si="102"/>
        <v>2.6490913441888031E-2</v>
      </c>
      <c r="BI201" s="6"/>
      <c r="BJ201" s="265" t="str">
        <f>VAR</f>
        <v>VAR. SEP.24-SEP.25</v>
      </c>
      <c r="BK201" s="190"/>
      <c r="BL201" s="209">
        <f t="shared" ref="BL201:BR201" si="103">+BL199/BL187-1</f>
        <v>-3.3817844013419585E-3</v>
      </c>
      <c r="BM201" s="209">
        <f t="shared" si="103"/>
        <v>-4.7114688658346671E-2</v>
      </c>
      <c r="BN201" s="209">
        <f t="shared" si="103"/>
        <v>-4.1608159762852037E-2</v>
      </c>
      <c r="BO201" s="209">
        <f t="shared" si="103"/>
        <v>0.13728378588959456</v>
      </c>
      <c r="BP201" s="209">
        <f t="shared" si="103"/>
        <v>0.10807186076975861</v>
      </c>
      <c r="BQ201" s="209">
        <f t="shared" si="103"/>
        <v>0.15673719207181791</v>
      </c>
      <c r="BR201" s="210">
        <f t="shared" si="103"/>
        <v>2.6490913441888031E-2</v>
      </c>
      <c r="BS201" s="250"/>
    </row>
    <row r="202" spans="1:73" ht="13.5" thickBot="1" x14ac:dyDescent="0.35">
      <c r="A202" s="36"/>
      <c r="B202" s="195" t="str">
        <f>"PART. EMP. "&amp;RIGHT(VAR,6)</f>
        <v>PART. EMP. SEP.25</v>
      </c>
      <c r="C202" s="196"/>
      <c r="D202" s="188"/>
      <c r="E202" s="211">
        <f>+E199/$BH$199</f>
        <v>0</v>
      </c>
      <c r="F202" s="212">
        <f>+F199/$BH$199</f>
        <v>1.0113526873612333E-2</v>
      </c>
      <c r="G202" s="188"/>
      <c r="H202" s="188"/>
      <c r="I202" s="188"/>
      <c r="J202" s="188"/>
      <c r="K202" s="212">
        <f t="shared" ref="K202:T202" si="104">+K199/$BH$199</f>
        <v>3.6221775375979225E-2</v>
      </c>
      <c r="L202" s="212">
        <f t="shared" si="104"/>
        <v>5.8066272883415024E-2</v>
      </c>
      <c r="M202" s="212">
        <f t="shared" si="104"/>
        <v>0.27931925767667881</v>
      </c>
      <c r="N202" s="212">
        <f t="shared" si="104"/>
        <v>4.4300615809978638E-4</v>
      </c>
      <c r="O202" s="212">
        <f t="shared" si="104"/>
        <v>8.7722131456579117E-2</v>
      </c>
      <c r="P202" s="213">
        <f t="shared" si="104"/>
        <v>0</v>
      </c>
      <c r="Q202" s="212">
        <f t="shared" si="104"/>
        <v>5.8313434711574719E-4</v>
      </c>
      <c r="R202" s="212">
        <f t="shared" si="104"/>
        <v>2.2044321561727618E-2</v>
      </c>
      <c r="S202" s="212">
        <f t="shared" si="104"/>
        <v>3.4939885216371327E-3</v>
      </c>
      <c r="T202" s="212">
        <f t="shared" si="104"/>
        <v>0.21349126555234385</v>
      </c>
      <c r="U202" s="212"/>
      <c r="V202" s="212">
        <f t="shared" ref="V202:W202" si="105">+V199/$BH$199</f>
        <v>1.4404507561476267E-3</v>
      </c>
      <c r="W202" s="213">
        <f t="shared" si="105"/>
        <v>2.3040509404717021E-6</v>
      </c>
      <c r="X202" s="212"/>
      <c r="Y202" s="188"/>
      <c r="Z202" s="188"/>
      <c r="AA202" s="213"/>
      <c r="AB202" s="188"/>
      <c r="AC202" s="188"/>
      <c r="AD202" s="188"/>
      <c r="AE202" s="188"/>
      <c r="AF202" s="188"/>
      <c r="AG202" s="188"/>
      <c r="AH202" s="212">
        <f>+AH199/$BH$199</f>
        <v>1.3845251560470865E-4</v>
      </c>
      <c r="AI202" s="188"/>
      <c r="AJ202" s="188"/>
      <c r="AK202" s="213"/>
      <c r="AL202" s="188"/>
      <c r="AM202" s="188"/>
      <c r="AN202" s="211">
        <f>+AN199/$BH$199</f>
        <v>7.3310711742281431E-6</v>
      </c>
      <c r="AO202" s="188"/>
      <c r="AP202" s="213"/>
      <c r="AQ202" s="211">
        <f>+AQ199/$BH$199</f>
        <v>2.6245234803736752E-4</v>
      </c>
      <c r="AR202" s="188"/>
      <c r="AS202" s="211"/>
      <c r="AT202" s="188"/>
      <c r="AU202" s="212">
        <f t="shared" ref="AU202:AV202" si="106">+AU199/$BH$199</f>
        <v>1.0847890746093587E-3</v>
      </c>
      <c r="AV202" s="212">
        <f t="shared" si="106"/>
        <v>2.5011310795525953E-2</v>
      </c>
      <c r="AW202" s="188"/>
      <c r="AX202" s="188">
        <f t="shared" ref="AX202:BH202" si="107">+AX199/$BH$199</f>
        <v>0</v>
      </c>
      <c r="AY202" s="188">
        <f t="shared" si="107"/>
        <v>2.073645846424532E-5</v>
      </c>
      <c r="AZ202" s="188">
        <f t="shared" si="107"/>
        <v>3.3513468225042939E-4</v>
      </c>
      <c r="BA202" s="188">
        <f t="shared" si="107"/>
        <v>1.4257886137991704E-3</v>
      </c>
      <c r="BB202" s="188">
        <f t="shared" si="107"/>
        <v>6.0470864228561849E-4</v>
      </c>
      <c r="BC202" s="188">
        <f t="shared" si="107"/>
        <v>7.4860709647689666E-4</v>
      </c>
      <c r="BD202" s="188">
        <f t="shared" si="107"/>
        <v>4.8207029449960203E-3</v>
      </c>
      <c r="BE202" s="212">
        <f t="shared" si="107"/>
        <v>0.20836077248544257</v>
      </c>
      <c r="BF202" s="212">
        <f t="shared" si="107"/>
        <v>4.4093460684512586E-2</v>
      </c>
      <c r="BG202" s="213">
        <f t="shared" si="107"/>
        <v>1.4431737254409115E-4</v>
      </c>
      <c r="BH202" s="189">
        <f t="shared" si="107"/>
        <v>1</v>
      </c>
      <c r="BI202" s="6"/>
      <c r="BJ202" s="195" t="str">
        <f>B202</f>
        <v>PART. EMP. SEP.25</v>
      </c>
      <c r="BK202" s="196"/>
      <c r="BL202" s="209">
        <f>+BL199/$BR$199</f>
        <v>0.27931925767667881</v>
      </c>
      <c r="BM202" s="209">
        <f t="shared" ref="BM202:BR202" si="108">+BM199/$BR$199</f>
        <v>0.27299798919190649</v>
      </c>
      <c r="BN202" s="209">
        <f t="shared" si="108"/>
        <v>6.1760085459343972E-2</v>
      </c>
      <c r="BO202" s="209">
        <f t="shared" si="108"/>
        <v>9.783565833019145E-2</v>
      </c>
      <c r="BP202" s="209">
        <f t="shared" si="108"/>
        <v>0.20836077248544257</v>
      </c>
      <c r="BQ202" s="209">
        <f t="shared" si="108"/>
        <v>7.9726236856436677E-2</v>
      </c>
      <c r="BR202" s="210">
        <f t="shared" si="108"/>
        <v>1</v>
      </c>
    </row>
    <row r="203" spans="1:73" ht="15" thickBot="1" x14ac:dyDescent="0.4">
      <c r="A203" s="36"/>
      <c r="C203" s="102"/>
      <c r="D203" s="5"/>
      <c r="E203" s="5"/>
      <c r="F203" s="5"/>
      <c r="G203" s="5"/>
      <c r="H203" s="5"/>
      <c r="I203" s="5"/>
      <c r="J203" s="5"/>
      <c r="K203" s="5"/>
      <c r="L203" s="5"/>
      <c r="M203" s="5"/>
      <c r="N203" s="5"/>
      <c r="O203" s="5"/>
      <c r="P203" s="5"/>
      <c r="Q203" s="5"/>
      <c r="R203" s="5"/>
      <c r="S203" s="5"/>
      <c r="T203" s="5"/>
      <c r="U203" s="85"/>
      <c r="V203" s="5"/>
      <c r="W203" s="5"/>
      <c r="X203" s="5"/>
      <c r="Y203" s="5"/>
      <c r="Z203" s="5"/>
      <c r="AA203" s="5"/>
      <c r="AB203" s="5"/>
      <c r="AC203" s="5"/>
      <c r="AD203" s="93"/>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107"/>
      <c r="BI203" s="6"/>
      <c r="BJ203" s="195" t="str">
        <f>MID(BJ202,1,16)&amp;"4"</f>
        <v>PART. EMP. SEP.24</v>
      </c>
      <c r="BK203" s="196"/>
      <c r="BL203" s="209">
        <f>+BL187/$BR$187</f>
        <v>0.2876915908889095</v>
      </c>
      <c r="BM203" s="209">
        <f t="shared" ref="BM203:BR203" si="109">+BM187/$BR$187</f>
        <v>0.29408571205577477</v>
      </c>
      <c r="BN203" s="209">
        <f t="shared" si="109"/>
        <v>6.6148483194226781E-2</v>
      </c>
      <c r="BO203" s="209">
        <f t="shared" si="109"/>
        <v>8.8304621531196253E-2</v>
      </c>
      <c r="BP203" s="209">
        <f t="shared" si="109"/>
        <v>0.19302036920733667</v>
      </c>
      <c r="BQ203" s="209">
        <f t="shared" si="109"/>
        <v>7.0749223122556035E-2</v>
      </c>
      <c r="BR203" s="210">
        <f t="shared" si="109"/>
        <v>1</v>
      </c>
    </row>
    <row r="204" spans="1:73" ht="14.5" x14ac:dyDescent="0.35">
      <c r="A204" s="36"/>
      <c r="C204" s="102"/>
      <c r="D204" s="5"/>
      <c r="E204" s="5"/>
      <c r="F204" s="5"/>
      <c r="G204" s="5"/>
      <c r="H204" s="5"/>
      <c r="I204" s="5"/>
      <c r="J204" s="5"/>
      <c r="K204" s="5"/>
      <c r="L204" s="5"/>
      <c r="M204" s="5"/>
      <c r="N204" s="5"/>
      <c r="O204" s="5"/>
      <c r="P204" s="5"/>
      <c r="Q204" s="5"/>
      <c r="R204" s="5"/>
      <c r="S204" s="5"/>
      <c r="T204" s="5"/>
      <c r="U204" s="85"/>
      <c r="V204" s="5"/>
      <c r="W204" s="5"/>
      <c r="X204" s="5"/>
      <c r="Y204" s="5"/>
      <c r="Z204" s="5"/>
      <c r="AA204" s="5"/>
      <c r="AB204" s="5"/>
      <c r="AC204" s="5"/>
      <c r="AD204" s="93"/>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107"/>
      <c r="BI204" s="6"/>
      <c r="BJ204" s="6"/>
      <c r="BK204" s="6"/>
      <c r="BL204" s="6"/>
      <c r="BM204" s="6"/>
      <c r="BN204" s="6"/>
      <c r="BO204" s="6"/>
      <c r="BP204" s="6"/>
      <c r="BQ204" s="6"/>
      <c r="BR204" s="6"/>
      <c r="BS204" s="6"/>
      <c r="BT204" s="6"/>
      <c r="BU204" s="6"/>
    </row>
    <row r="205" spans="1:73" ht="14" x14ac:dyDescent="0.3">
      <c r="B205" s="25" t="s">
        <v>23</v>
      </c>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I205" s="6"/>
      <c r="BJ205" s="6"/>
      <c r="BK205" s="80" t="s">
        <v>559</v>
      </c>
    </row>
    <row r="206" spans="1:73" x14ac:dyDescent="0.25">
      <c r="D206" s="20"/>
      <c r="E206" s="20"/>
      <c r="F206" s="20"/>
      <c r="G206" s="20"/>
      <c r="H206" s="20"/>
      <c r="I206" s="20"/>
      <c r="J206" s="20"/>
      <c r="K206" s="20"/>
      <c r="L206" s="92"/>
      <c r="M206" s="92"/>
      <c r="N206" s="20"/>
      <c r="O206" s="20"/>
      <c r="P206" s="20"/>
      <c r="Q206" s="20"/>
      <c r="R206" s="20"/>
      <c r="S206" s="20"/>
      <c r="T206" s="92"/>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I206" s="44"/>
      <c r="BJ206" s="6"/>
    </row>
    <row r="207" spans="1:73" x14ac:dyDescent="0.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I207" s="44"/>
      <c r="BJ207" s="6"/>
    </row>
    <row r="208" spans="1:73" x14ac:dyDescent="0.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I208" s="44"/>
      <c r="BJ208" s="6"/>
    </row>
    <row r="209" spans="4:62" x14ac:dyDescent="0.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I209" s="44"/>
      <c r="BJ209" s="6"/>
    </row>
    <row r="210" spans="4:62" x14ac:dyDescent="0.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I210" s="44"/>
      <c r="BJ210" s="6"/>
    </row>
    <row r="211" spans="4:62" x14ac:dyDescent="0.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I211" s="44"/>
      <c r="BJ211" s="6"/>
    </row>
    <row r="212" spans="4:62" x14ac:dyDescent="0.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I212" s="44"/>
      <c r="BJ212" s="6"/>
    </row>
    <row r="213" spans="4:62"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I213" s="44"/>
      <c r="BJ213" s="6"/>
    </row>
    <row r="214" spans="4:62"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I214" s="44"/>
      <c r="BJ214" s="6"/>
    </row>
    <row r="215" spans="4:62"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I215" s="44"/>
      <c r="BJ215" s="6"/>
    </row>
    <row r="216" spans="4:62"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I216" s="44"/>
      <c r="BJ216" s="6"/>
    </row>
    <row r="217" spans="4:62" x14ac:dyDescent="0.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I217" s="44"/>
      <c r="BJ217" s="6"/>
    </row>
    <row r="218" spans="4:62" x14ac:dyDescent="0.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I218" s="44"/>
      <c r="BJ218" s="6"/>
    </row>
    <row r="219" spans="4:62" x14ac:dyDescent="0.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I219" s="44"/>
      <c r="BJ219" s="6"/>
    </row>
    <row r="220" spans="4:62" x14ac:dyDescent="0.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I220" s="44"/>
      <c r="BJ220" s="6"/>
    </row>
    <row r="221" spans="4:62" x14ac:dyDescent="0.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I221" s="44"/>
      <c r="BJ221" s="6"/>
    </row>
    <row r="222" spans="4:62" x14ac:dyDescent="0.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I222" s="44"/>
      <c r="BJ222" s="6"/>
    </row>
    <row r="223" spans="4:62" x14ac:dyDescent="0.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I223" s="44"/>
      <c r="BJ223" s="6"/>
    </row>
    <row r="224" spans="4:62" x14ac:dyDescent="0.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I224" s="44"/>
      <c r="BJ224" s="6"/>
    </row>
    <row r="225" spans="4:62" x14ac:dyDescent="0.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I225" s="44"/>
      <c r="BJ225" s="6"/>
    </row>
    <row r="226" spans="4:62" x14ac:dyDescent="0.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I226" s="44"/>
      <c r="BJ226" s="6"/>
    </row>
    <row r="227" spans="4:62" x14ac:dyDescent="0.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I227" s="44"/>
      <c r="BJ227" s="6"/>
    </row>
    <row r="228" spans="4:62" x14ac:dyDescent="0.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I228" s="44"/>
      <c r="BJ228" s="6"/>
    </row>
    <row r="229" spans="4:62" x14ac:dyDescent="0.25">
      <c r="BJ229" s="6"/>
    </row>
    <row r="230" spans="4:62" x14ac:dyDescent="0.25"/>
    <row r="231" spans="4:62" x14ac:dyDescent="0.25"/>
    <row r="232" spans="4:62" x14ac:dyDescent="0.25"/>
    <row r="233" spans="4:62" x14ac:dyDescent="0.25"/>
    <row r="234" spans="4:62" x14ac:dyDescent="0.25"/>
    <row r="235" spans="4:62" x14ac:dyDescent="0.25"/>
    <row r="236" spans="4:62" x14ac:dyDescent="0.25"/>
    <row r="237" spans="4:62" x14ac:dyDescent="0.25"/>
    <row r="238" spans="4:62" x14ac:dyDescent="0.25"/>
    <row r="239" spans="4:62" x14ac:dyDescent="0.25"/>
    <row r="240" spans="4:62" x14ac:dyDescent="0.25"/>
    <row r="241" x14ac:dyDescent="0.25"/>
    <row r="242" x14ac:dyDescent="0.25"/>
    <row r="243" x14ac:dyDescent="0.25"/>
    <row r="244" x14ac:dyDescent="0.25"/>
    <row r="285" x14ac:dyDescent="0.25"/>
    <row r="286"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sheetData>
  <phoneticPr fontId="0" type="noConversion"/>
  <hyperlinks>
    <hyperlink ref="B6" location="ÍNDICE!A1" display="&lt;&lt; VOLVER" xr:uid="{00000000-0004-0000-0700-000000000000}"/>
    <hyperlink ref="B205" location="ÍNDICE!A1" display="&lt;&lt; VOLVER" xr:uid="{00000000-0004-0000-0700-000001000000}"/>
  </hyperlinks>
  <pageMargins left="0.75" right="0.75" top="1" bottom="1" header="0" footer="0"/>
  <pageSetup paperSize="9" scale="71" orientation="portrait" r:id="rId1"/>
  <headerFooter alignWithMargins="0"/>
  <colBreaks count="1" manualBreakCount="1">
    <brk id="61" max="1048575" man="1"/>
  </colBreaks>
  <ignoredErrors>
    <ignoredError sqref="D202 G202:J202 Y202:AG202 AI202:AM202 AO202:AP202 AR202:AT202" evalError="1"/>
    <ignoredError sqref="BH158 BH180 BR180 BR188:BR189 BH192 BR19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03"/>
  <sheetViews>
    <sheetView showGridLines="0" topLeftCell="A191" zoomScaleSheetLayoutView="100" workbookViewId="0">
      <selection activeCell="I200" sqref="I200"/>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0" style="118" hidden="1" customWidth="1"/>
    <col min="12" max="16384" width="4.81640625" style="118" hidden="1"/>
  </cols>
  <sheetData>
    <row r="1" spans="1:9" ht="33.75" customHeight="1" x14ac:dyDescent="0.25"/>
    <row r="2" spans="1:9" ht="14" x14ac:dyDescent="0.3">
      <c r="B2" s="119" t="s">
        <v>463</v>
      </c>
    </row>
    <row r="3" spans="1:9" ht="14" x14ac:dyDescent="0.3">
      <c r="B3" s="119" t="s">
        <v>522</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6" t="s">
        <v>0</v>
      </c>
      <c r="C8" s="216" t="s">
        <v>31</v>
      </c>
      <c r="D8" s="217" t="s">
        <v>525</v>
      </c>
      <c r="E8" s="217" t="s">
        <v>489</v>
      </c>
      <c r="F8" s="217" t="s">
        <v>490</v>
      </c>
      <c r="G8" s="217" t="s">
        <v>491</v>
      </c>
      <c r="H8" s="218" t="s">
        <v>77</v>
      </c>
    </row>
    <row r="9" spans="1:9" ht="13.5" thickBot="1" x14ac:dyDescent="0.35">
      <c r="A9" s="121"/>
      <c r="B9" s="123">
        <v>2009</v>
      </c>
      <c r="C9" s="126" t="s">
        <v>37</v>
      </c>
      <c r="D9" s="266">
        <v>1689025</v>
      </c>
      <c r="E9" s="266">
        <v>5467</v>
      </c>
      <c r="F9" s="266">
        <v>465</v>
      </c>
      <c r="G9" s="267">
        <v>77</v>
      </c>
      <c r="H9" s="268">
        <f>SUM(D9:G9)</f>
        <v>1695034</v>
      </c>
      <c r="I9" s="278"/>
    </row>
    <row r="10" spans="1:9" ht="13" x14ac:dyDescent="0.3">
      <c r="A10" s="121"/>
      <c r="B10" s="123">
        <v>2010</v>
      </c>
      <c r="C10" s="123" t="s">
        <v>38</v>
      </c>
      <c r="D10" s="269">
        <v>1691852</v>
      </c>
      <c r="E10" s="269">
        <v>6624</v>
      </c>
      <c r="F10" s="269">
        <v>352</v>
      </c>
      <c r="G10" s="270">
        <v>80</v>
      </c>
      <c r="H10" s="271">
        <f t="shared" ref="H10:H73" si="0">SUM(D10:G10)</f>
        <v>1698908</v>
      </c>
      <c r="I10" s="278"/>
    </row>
    <row r="11" spans="1:9" ht="13" x14ac:dyDescent="0.3">
      <c r="A11" s="121"/>
      <c r="B11" s="124"/>
      <c r="C11" s="124" t="s">
        <v>39</v>
      </c>
      <c r="D11" s="272">
        <v>1689944</v>
      </c>
      <c r="E11" s="272">
        <v>7580</v>
      </c>
      <c r="F11" s="272">
        <v>379</v>
      </c>
      <c r="G11" s="273">
        <v>80</v>
      </c>
      <c r="H11" s="274">
        <f t="shared" si="0"/>
        <v>1697983</v>
      </c>
      <c r="I11" s="278"/>
    </row>
    <row r="12" spans="1:9" ht="13" x14ac:dyDescent="0.3">
      <c r="A12" s="121"/>
      <c r="B12" s="125"/>
      <c r="C12" s="124" t="s">
        <v>40</v>
      </c>
      <c r="D12" s="272">
        <v>1695652</v>
      </c>
      <c r="E12" s="272">
        <v>12215</v>
      </c>
      <c r="F12" s="272">
        <v>355</v>
      </c>
      <c r="G12" s="273">
        <v>81</v>
      </c>
      <c r="H12" s="274">
        <f t="shared" si="0"/>
        <v>1708303</v>
      </c>
      <c r="I12" s="278"/>
    </row>
    <row r="13" spans="1:9" ht="13" x14ac:dyDescent="0.3">
      <c r="A13" s="121"/>
      <c r="B13" s="125"/>
      <c r="C13" s="124" t="s">
        <v>41</v>
      </c>
      <c r="D13" s="272">
        <v>1704545</v>
      </c>
      <c r="E13" s="272">
        <v>26554</v>
      </c>
      <c r="F13" s="272">
        <v>332</v>
      </c>
      <c r="G13" s="273">
        <v>87</v>
      </c>
      <c r="H13" s="274">
        <f t="shared" si="0"/>
        <v>1731518</v>
      </c>
      <c r="I13" s="278"/>
    </row>
    <row r="14" spans="1:9" ht="13" x14ac:dyDescent="0.3">
      <c r="A14" s="121"/>
      <c r="B14" s="125"/>
      <c r="C14" s="124" t="s">
        <v>42</v>
      </c>
      <c r="D14" s="272">
        <v>1715097</v>
      </c>
      <c r="E14" s="272">
        <v>37292</v>
      </c>
      <c r="F14" s="272">
        <v>334</v>
      </c>
      <c r="G14" s="273">
        <v>87</v>
      </c>
      <c r="H14" s="274">
        <f t="shared" si="0"/>
        <v>1752810</v>
      </c>
      <c r="I14" s="278"/>
    </row>
    <row r="15" spans="1:9" ht="13" x14ac:dyDescent="0.3">
      <c r="A15" s="121"/>
      <c r="B15" s="125"/>
      <c r="C15" s="124" t="s">
        <v>43</v>
      </c>
      <c r="D15" s="272">
        <v>1698891</v>
      </c>
      <c r="E15" s="272">
        <v>50159</v>
      </c>
      <c r="F15" s="272">
        <v>320</v>
      </c>
      <c r="G15" s="273">
        <v>88</v>
      </c>
      <c r="H15" s="274">
        <f t="shared" si="0"/>
        <v>1749458</v>
      </c>
      <c r="I15" s="278"/>
    </row>
    <row r="16" spans="1:9" ht="13" x14ac:dyDescent="0.3">
      <c r="A16" s="121"/>
      <c r="B16" s="125"/>
      <c r="C16" s="124" t="s">
        <v>32</v>
      </c>
      <c r="D16" s="272">
        <v>1706202</v>
      </c>
      <c r="E16" s="272">
        <v>63909</v>
      </c>
      <c r="F16" s="272">
        <v>284</v>
      </c>
      <c r="G16" s="273">
        <v>90</v>
      </c>
      <c r="H16" s="274">
        <f t="shared" si="0"/>
        <v>1770485</v>
      </c>
      <c r="I16" s="278"/>
    </row>
    <row r="17" spans="1:9" ht="13" x14ac:dyDescent="0.3">
      <c r="A17" s="121"/>
      <c r="B17" s="125"/>
      <c r="C17" s="124" t="s">
        <v>33</v>
      </c>
      <c r="D17" s="272">
        <v>1716674</v>
      </c>
      <c r="E17" s="272">
        <v>76548</v>
      </c>
      <c r="F17" s="272">
        <v>282</v>
      </c>
      <c r="G17" s="273">
        <v>90</v>
      </c>
      <c r="H17" s="274">
        <f t="shared" si="0"/>
        <v>1793594</v>
      </c>
      <c r="I17" s="278"/>
    </row>
    <row r="18" spans="1:9" ht="13" x14ac:dyDescent="0.3">
      <c r="A18" s="121"/>
      <c r="B18" s="125"/>
      <c r="C18" s="124" t="s">
        <v>34</v>
      </c>
      <c r="D18" s="272">
        <v>1719722</v>
      </c>
      <c r="E18" s="272">
        <v>88095</v>
      </c>
      <c r="F18" s="272">
        <v>282</v>
      </c>
      <c r="G18" s="273">
        <v>90</v>
      </c>
      <c r="H18" s="274">
        <f t="shared" si="0"/>
        <v>1808189</v>
      </c>
      <c r="I18" s="278"/>
    </row>
    <row r="19" spans="1:9" ht="13" x14ac:dyDescent="0.3">
      <c r="A19" s="121"/>
      <c r="B19" s="125"/>
      <c r="C19" s="124" t="s">
        <v>35</v>
      </c>
      <c r="D19" s="272">
        <v>1703011</v>
      </c>
      <c r="E19" s="272">
        <v>100275</v>
      </c>
      <c r="F19" s="272">
        <v>283</v>
      </c>
      <c r="G19" s="273">
        <v>93</v>
      </c>
      <c r="H19" s="274">
        <f t="shared" si="0"/>
        <v>1803662</v>
      </c>
      <c r="I19" s="278"/>
    </row>
    <row r="20" spans="1:9" ht="13" x14ac:dyDescent="0.3">
      <c r="A20" s="121"/>
      <c r="B20" s="125"/>
      <c r="C20" s="124" t="s">
        <v>36</v>
      </c>
      <c r="D20" s="272">
        <v>1704247</v>
      </c>
      <c r="E20" s="272">
        <v>112351</v>
      </c>
      <c r="F20" s="272">
        <v>289</v>
      </c>
      <c r="G20" s="273">
        <v>93</v>
      </c>
      <c r="H20" s="274">
        <f t="shared" si="0"/>
        <v>1816980</v>
      </c>
      <c r="I20" s="278"/>
    </row>
    <row r="21" spans="1:9" ht="13.5" thickBot="1" x14ac:dyDescent="0.35">
      <c r="A21" s="121"/>
      <c r="B21" s="127"/>
      <c r="C21" s="126" t="s">
        <v>37</v>
      </c>
      <c r="D21" s="275">
        <v>1693292</v>
      </c>
      <c r="E21" s="275">
        <v>125889</v>
      </c>
      <c r="F21" s="275">
        <v>289</v>
      </c>
      <c r="G21" s="276">
        <v>94</v>
      </c>
      <c r="H21" s="277">
        <f t="shared" si="0"/>
        <v>1819564</v>
      </c>
      <c r="I21" s="278"/>
    </row>
    <row r="22" spans="1:9" ht="13" x14ac:dyDescent="0.3">
      <c r="A22" s="121"/>
      <c r="B22" s="124">
        <v>2011</v>
      </c>
      <c r="C22" s="124" t="s">
        <v>38</v>
      </c>
      <c r="D22" s="269">
        <v>1680964</v>
      </c>
      <c r="E22" s="269">
        <v>138017</v>
      </c>
      <c r="F22" s="269">
        <v>100</v>
      </c>
      <c r="G22" s="270">
        <v>65</v>
      </c>
      <c r="H22" s="271">
        <f t="shared" si="0"/>
        <v>1819146</v>
      </c>
      <c r="I22" s="278"/>
    </row>
    <row r="23" spans="1:9" ht="13" x14ac:dyDescent="0.3">
      <c r="A23" s="121"/>
      <c r="B23" s="125"/>
      <c r="C23" s="124" t="s">
        <v>39</v>
      </c>
      <c r="D23" s="272">
        <v>1673256</v>
      </c>
      <c r="E23" s="272">
        <v>150236</v>
      </c>
      <c r="F23" s="272">
        <v>99</v>
      </c>
      <c r="G23" s="273">
        <v>65</v>
      </c>
      <c r="H23" s="274">
        <f t="shared" si="0"/>
        <v>1823656</v>
      </c>
      <c r="I23" s="278"/>
    </row>
    <row r="24" spans="1:9" ht="13" x14ac:dyDescent="0.3">
      <c r="A24" s="121"/>
      <c r="B24" s="125"/>
      <c r="C24" s="124" t="s">
        <v>40</v>
      </c>
      <c r="D24" s="272">
        <v>1686596</v>
      </c>
      <c r="E24" s="272">
        <v>168302</v>
      </c>
      <c r="F24" s="272">
        <v>99</v>
      </c>
      <c r="G24" s="273">
        <v>57</v>
      </c>
      <c r="H24" s="274">
        <f t="shared" si="0"/>
        <v>1855054</v>
      </c>
      <c r="I24" s="278"/>
    </row>
    <row r="25" spans="1:9" ht="13" x14ac:dyDescent="0.3">
      <c r="A25" s="121"/>
      <c r="B25" s="124"/>
      <c r="C25" s="124" t="s">
        <v>41</v>
      </c>
      <c r="D25" s="272">
        <v>1698298</v>
      </c>
      <c r="E25" s="272">
        <v>180997</v>
      </c>
      <c r="F25" s="272">
        <v>98</v>
      </c>
      <c r="G25" s="273">
        <v>58</v>
      </c>
      <c r="H25" s="274">
        <f t="shared" si="0"/>
        <v>1879451</v>
      </c>
      <c r="I25" s="278"/>
    </row>
    <row r="26" spans="1:9" ht="13" x14ac:dyDescent="0.3">
      <c r="A26" s="121"/>
      <c r="B26" s="125"/>
      <c r="C26" s="124" t="s">
        <v>42</v>
      </c>
      <c r="D26" s="272">
        <v>1714985</v>
      </c>
      <c r="E26" s="272">
        <v>194872</v>
      </c>
      <c r="F26" s="272">
        <v>100</v>
      </c>
      <c r="G26" s="273">
        <v>60</v>
      </c>
      <c r="H26" s="274">
        <f t="shared" si="0"/>
        <v>1910017</v>
      </c>
      <c r="I26" s="278"/>
    </row>
    <row r="27" spans="1:9" ht="13" x14ac:dyDescent="0.3">
      <c r="A27" s="121"/>
      <c r="B27" s="125"/>
      <c r="C27" s="124" t="s">
        <v>43</v>
      </c>
      <c r="D27" s="272">
        <v>1723274</v>
      </c>
      <c r="E27" s="272">
        <v>209403</v>
      </c>
      <c r="F27" s="272">
        <v>87</v>
      </c>
      <c r="G27" s="273">
        <v>45</v>
      </c>
      <c r="H27" s="274">
        <f t="shared" si="0"/>
        <v>1932809</v>
      </c>
      <c r="I27" s="278"/>
    </row>
    <row r="28" spans="1:9" ht="13" x14ac:dyDescent="0.3">
      <c r="A28" s="121"/>
      <c r="B28" s="124"/>
      <c r="C28" s="124" t="s">
        <v>32</v>
      </c>
      <c r="D28" s="272">
        <v>1730578</v>
      </c>
      <c r="E28" s="272">
        <v>222735</v>
      </c>
      <c r="F28" s="272">
        <v>60</v>
      </c>
      <c r="G28" s="273">
        <v>44</v>
      </c>
      <c r="H28" s="274">
        <f t="shared" si="0"/>
        <v>1953417</v>
      </c>
      <c r="I28" s="278"/>
    </row>
    <row r="29" spans="1:9" ht="13" x14ac:dyDescent="0.3">
      <c r="A29" s="121"/>
      <c r="B29" s="125"/>
      <c r="C29" s="124" t="s">
        <v>33</v>
      </c>
      <c r="D29" s="272">
        <v>1741939</v>
      </c>
      <c r="E29" s="272">
        <v>235664</v>
      </c>
      <c r="F29" s="272">
        <v>62</v>
      </c>
      <c r="G29" s="273">
        <v>43</v>
      </c>
      <c r="H29" s="274">
        <f t="shared" si="0"/>
        <v>1977708</v>
      </c>
      <c r="I29" s="278"/>
    </row>
    <row r="30" spans="1:9" ht="13" x14ac:dyDescent="0.3">
      <c r="A30" s="121"/>
      <c r="B30" s="125"/>
      <c r="C30" s="124" t="s">
        <v>34</v>
      </c>
      <c r="D30" s="272">
        <v>1748098</v>
      </c>
      <c r="E30" s="272">
        <v>244550</v>
      </c>
      <c r="F30" s="272">
        <v>62</v>
      </c>
      <c r="G30" s="273">
        <v>43</v>
      </c>
      <c r="H30" s="274">
        <f t="shared" si="0"/>
        <v>1992753</v>
      </c>
      <c r="I30" s="278"/>
    </row>
    <row r="31" spans="1:9" ht="13" x14ac:dyDescent="0.3">
      <c r="A31" s="121"/>
      <c r="B31" s="124"/>
      <c r="C31" s="124" t="s">
        <v>35</v>
      </c>
      <c r="D31" s="272">
        <v>1753166</v>
      </c>
      <c r="E31" s="272">
        <v>252193</v>
      </c>
      <c r="F31" s="272">
        <v>65</v>
      </c>
      <c r="G31" s="273">
        <v>48</v>
      </c>
      <c r="H31" s="274">
        <f t="shared" si="0"/>
        <v>2005472</v>
      </c>
      <c r="I31" s="278"/>
    </row>
    <row r="32" spans="1:9" ht="13" x14ac:dyDescent="0.3">
      <c r="A32" s="121"/>
      <c r="B32" s="125"/>
      <c r="C32" s="124" t="s">
        <v>36</v>
      </c>
      <c r="D32" s="272">
        <v>1760672</v>
      </c>
      <c r="E32" s="272">
        <v>260422</v>
      </c>
      <c r="F32" s="272">
        <v>67</v>
      </c>
      <c r="G32" s="273">
        <v>48</v>
      </c>
      <c r="H32" s="274">
        <f t="shared" si="0"/>
        <v>2021209</v>
      </c>
      <c r="I32" s="278"/>
    </row>
    <row r="33" spans="1:9" ht="13.5" thickBot="1" x14ac:dyDescent="0.35">
      <c r="A33" s="121"/>
      <c r="B33" s="127"/>
      <c r="C33" s="126" t="s">
        <v>37</v>
      </c>
      <c r="D33" s="275">
        <v>1757371</v>
      </c>
      <c r="E33" s="275">
        <v>267559</v>
      </c>
      <c r="F33" s="275">
        <v>62</v>
      </c>
      <c r="G33" s="276">
        <v>50</v>
      </c>
      <c r="H33" s="277">
        <f t="shared" si="0"/>
        <v>2025042</v>
      </c>
      <c r="I33" s="278"/>
    </row>
    <row r="34" spans="1:9" ht="13" x14ac:dyDescent="0.3">
      <c r="A34" s="121"/>
      <c r="B34" s="123">
        <v>2012</v>
      </c>
      <c r="C34" s="123" t="s">
        <v>38</v>
      </c>
      <c r="D34" s="269">
        <v>1667033</v>
      </c>
      <c r="E34" s="269">
        <v>355585</v>
      </c>
      <c r="F34" s="269">
        <v>202</v>
      </c>
      <c r="G34" s="270">
        <v>62</v>
      </c>
      <c r="H34" s="271">
        <f t="shared" si="0"/>
        <v>2022882</v>
      </c>
      <c r="I34" s="278"/>
    </row>
    <row r="35" spans="1:9" ht="13" x14ac:dyDescent="0.3">
      <c r="A35" s="121"/>
      <c r="B35" s="125"/>
      <c r="C35" s="124" t="s">
        <v>39</v>
      </c>
      <c r="D35" s="272">
        <v>1666636</v>
      </c>
      <c r="E35" s="272">
        <v>362358</v>
      </c>
      <c r="F35" s="272">
        <v>202</v>
      </c>
      <c r="G35" s="273">
        <v>60</v>
      </c>
      <c r="H35" s="274">
        <f t="shared" si="0"/>
        <v>2029256</v>
      </c>
      <c r="I35" s="278"/>
    </row>
    <row r="36" spans="1:9" ht="13" x14ac:dyDescent="0.3">
      <c r="A36" s="121"/>
      <c r="B36" s="125"/>
      <c r="C36" s="124" t="s">
        <v>40</v>
      </c>
      <c r="D36" s="272">
        <v>1668553</v>
      </c>
      <c r="E36" s="272">
        <v>362758</v>
      </c>
      <c r="F36" s="272">
        <v>201</v>
      </c>
      <c r="G36" s="273">
        <v>60</v>
      </c>
      <c r="H36" s="274">
        <f t="shared" si="0"/>
        <v>2031572</v>
      </c>
      <c r="I36" s="278"/>
    </row>
    <row r="37" spans="1:9" ht="13" x14ac:dyDescent="0.3">
      <c r="A37" s="121"/>
      <c r="B37" s="124"/>
      <c r="C37" s="124" t="s">
        <v>41</v>
      </c>
      <c r="D37" s="272">
        <v>1695659</v>
      </c>
      <c r="E37" s="272">
        <v>374218</v>
      </c>
      <c r="F37" s="272">
        <v>208</v>
      </c>
      <c r="G37" s="273">
        <v>60</v>
      </c>
      <c r="H37" s="274">
        <f t="shared" si="0"/>
        <v>2070145</v>
      </c>
      <c r="I37" s="278"/>
    </row>
    <row r="38" spans="1:9" ht="13" x14ac:dyDescent="0.3">
      <c r="A38" s="121"/>
      <c r="B38" s="125"/>
      <c r="C38" s="124" t="s">
        <v>42</v>
      </c>
      <c r="D38" s="272">
        <v>1715460</v>
      </c>
      <c r="E38" s="272">
        <v>380108</v>
      </c>
      <c r="F38" s="272">
        <v>210</v>
      </c>
      <c r="G38" s="273">
        <v>60</v>
      </c>
      <c r="H38" s="274">
        <f t="shared" si="0"/>
        <v>2095838</v>
      </c>
      <c r="I38" s="278"/>
    </row>
    <row r="39" spans="1:9" ht="13" x14ac:dyDescent="0.3">
      <c r="A39" s="121"/>
      <c r="B39" s="125"/>
      <c r="C39" s="124" t="s">
        <v>43</v>
      </c>
      <c r="D39" s="272">
        <v>1716624</v>
      </c>
      <c r="E39" s="272">
        <v>380549</v>
      </c>
      <c r="F39" s="272">
        <v>212</v>
      </c>
      <c r="G39" s="273">
        <v>60</v>
      </c>
      <c r="H39" s="274">
        <f t="shared" si="0"/>
        <v>2097445</v>
      </c>
      <c r="I39" s="278"/>
    </row>
    <row r="40" spans="1:9" ht="13" x14ac:dyDescent="0.3">
      <c r="A40" s="121"/>
      <c r="B40" s="125"/>
      <c r="C40" s="124" t="s">
        <v>32</v>
      </c>
      <c r="D40" s="272">
        <v>1735151</v>
      </c>
      <c r="E40" s="272">
        <v>388219</v>
      </c>
      <c r="F40" s="272">
        <v>223</v>
      </c>
      <c r="G40" s="273">
        <v>60</v>
      </c>
      <c r="H40" s="274">
        <f t="shared" si="0"/>
        <v>2123653</v>
      </c>
      <c r="I40" s="278"/>
    </row>
    <row r="41" spans="1:9" ht="13" x14ac:dyDescent="0.3">
      <c r="A41" s="121"/>
      <c r="B41" s="125"/>
      <c r="C41" s="124" t="s">
        <v>33</v>
      </c>
      <c r="D41" s="272">
        <v>1755204</v>
      </c>
      <c r="E41" s="272">
        <v>397345</v>
      </c>
      <c r="F41" s="272">
        <v>233</v>
      </c>
      <c r="G41" s="273">
        <v>59</v>
      </c>
      <c r="H41" s="274">
        <f t="shared" si="0"/>
        <v>2152841</v>
      </c>
      <c r="I41" s="278"/>
    </row>
    <row r="42" spans="1:9" ht="13" x14ac:dyDescent="0.3">
      <c r="A42" s="121"/>
      <c r="B42" s="124"/>
      <c r="C42" s="124" t="s">
        <v>34</v>
      </c>
      <c r="D42" s="272">
        <v>1757414</v>
      </c>
      <c r="E42" s="272">
        <v>400489</v>
      </c>
      <c r="F42" s="272">
        <v>243</v>
      </c>
      <c r="G42" s="273">
        <v>60</v>
      </c>
      <c r="H42" s="274">
        <f t="shared" si="0"/>
        <v>2158206</v>
      </c>
      <c r="I42" s="278"/>
    </row>
    <row r="43" spans="1:9" ht="13" x14ac:dyDescent="0.3">
      <c r="A43" s="121"/>
      <c r="B43" s="124"/>
      <c r="C43" s="124" t="s">
        <v>35</v>
      </c>
      <c r="D43" s="272">
        <v>1755198</v>
      </c>
      <c r="E43" s="272">
        <v>421779</v>
      </c>
      <c r="F43" s="272">
        <v>247</v>
      </c>
      <c r="G43" s="273">
        <v>60</v>
      </c>
      <c r="H43" s="274">
        <f t="shared" si="0"/>
        <v>2177284</v>
      </c>
      <c r="I43" s="278"/>
    </row>
    <row r="44" spans="1:9" ht="13" x14ac:dyDescent="0.3">
      <c r="A44" s="121"/>
      <c r="B44" s="125"/>
      <c r="C44" s="124" t="s">
        <v>36</v>
      </c>
      <c r="D44" s="272">
        <v>1761604</v>
      </c>
      <c r="E44" s="272">
        <v>425782</v>
      </c>
      <c r="F44" s="272">
        <v>226</v>
      </c>
      <c r="G44" s="273">
        <v>32</v>
      </c>
      <c r="H44" s="274">
        <f t="shared" si="0"/>
        <v>2187644</v>
      </c>
      <c r="I44" s="278"/>
    </row>
    <row r="45" spans="1:9" ht="13.5" thickBot="1" x14ac:dyDescent="0.35">
      <c r="A45" s="121"/>
      <c r="B45" s="127"/>
      <c r="C45" s="126" t="s">
        <v>37</v>
      </c>
      <c r="D45" s="275">
        <v>1756891</v>
      </c>
      <c r="E45" s="275">
        <v>429009</v>
      </c>
      <c r="F45" s="275">
        <v>241</v>
      </c>
      <c r="G45" s="276">
        <v>32</v>
      </c>
      <c r="H45" s="277">
        <f t="shared" si="0"/>
        <v>2186173</v>
      </c>
      <c r="I45" s="278"/>
    </row>
    <row r="46" spans="1:9" ht="13" x14ac:dyDescent="0.3">
      <c r="A46" s="121"/>
      <c r="B46" s="123">
        <v>2013</v>
      </c>
      <c r="C46" s="123" t="s">
        <v>38</v>
      </c>
      <c r="D46" s="269">
        <v>1754441</v>
      </c>
      <c r="E46" s="269">
        <v>435267</v>
      </c>
      <c r="F46" s="269">
        <v>252</v>
      </c>
      <c r="G46" s="270">
        <v>31</v>
      </c>
      <c r="H46" s="271">
        <f t="shared" si="0"/>
        <v>2189991</v>
      </c>
      <c r="I46" s="278"/>
    </row>
    <row r="47" spans="1:9" ht="13" x14ac:dyDescent="0.3">
      <c r="A47" s="121"/>
      <c r="B47" s="125"/>
      <c r="C47" s="124" t="s">
        <v>39</v>
      </c>
      <c r="D47" s="272">
        <v>1753075</v>
      </c>
      <c r="E47" s="272">
        <v>441566</v>
      </c>
      <c r="F47" s="272">
        <v>271</v>
      </c>
      <c r="G47" s="273">
        <v>30</v>
      </c>
      <c r="H47" s="274">
        <f t="shared" si="0"/>
        <v>2194942</v>
      </c>
      <c r="I47" s="278"/>
    </row>
    <row r="48" spans="1:9" ht="13" x14ac:dyDescent="0.3">
      <c r="A48" s="121"/>
      <c r="B48" s="125"/>
      <c r="C48" s="124" t="s">
        <v>40</v>
      </c>
      <c r="D48" s="272">
        <v>1784434</v>
      </c>
      <c r="E48" s="272">
        <v>450976</v>
      </c>
      <c r="F48" s="272">
        <v>267</v>
      </c>
      <c r="G48" s="273">
        <v>128</v>
      </c>
      <c r="H48" s="274">
        <f t="shared" si="0"/>
        <v>2235805</v>
      </c>
      <c r="I48" s="278"/>
    </row>
    <row r="49" spans="1:9" ht="13" x14ac:dyDescent="0.3">
      <c r="A49" s="121"/>
      <c r="B49" s="124"/>
      <c r="C49" s="124" t="s">
        <v>41</v>
      </c>
      <c r="D49" s="272">
        <v>1764681</v>
      </c>
      <c r="E49" s="272">
        <v>460055</v>
      </c>
      <c r="F49" s="272">
        <v>274</v>
      </c>
      <c r="G49" s="273">
        <v>127</v>
      </c>
      <c r="H49" s="274">
        <f t="shared" si="0"/>
        <v>2225137</v>
      </c>
      <c r="I49" s="278"/>
    </row>
    <row r="50" spans="1:9" ht="13" x14ac:dyDescent="0.3">
      <c r="A50" s="121"/>
      <c r="B50" s="125"/>
      <c r="C50" s="124" t="s">
        <v>42</v>
      </c>
      <c r="D50" s="272">
        <v>1772870</v>
      </c>
      <c r="E50" s="272">
        <v>471235</v>
      </c>
      <c r="F50" s="272">
        <v>292</v>
      </c>
      <c r="G50" s="273">
        <v>130</v>
      </c>
      <c r="H50" s="274">
        <f t="shared" si="0"/>
        <v>2244527</v>
      </c>
      <c r="I50" s="278"/>
    </row>
    <row r="51" spans="1:9" ht="13" x14ac:dyDescent="0.3">
      <c r="A51" s="121"/>
      <c r="B51" s="125"/>
      <c r="C51" s="124" t="s">
        <v>43</v>
      </c>
      <c r="D51" s="272">
        <v>1780716</v>
      </c>
      <c r="E51" s="272">
        <v>479316</v>
      </c>
      <c r="F51" s="272">
        <v>280</v>
      </c>
      <c r="G51" s="273">
        <v>131</v>
      </c>
      <c r="H51" s="274">
        <f t="shared" si="0"/>
        <v>2260443</v>
      </c>
      <c r="I51" s="278"/>
    </row>
    <row r="52" spans="1:9" ht="13" x14ac:dyDescent="0.3">
      <c r="A52" s="121"/>
      <c r="B52" s="124"/>
      <c r="C52" s="124" t="s">
        <v>32</v>
      </c>
      <c r="D52" s="272">
        <v>1793220</v>
      </c>
      <c r="E52" s="272">
        <v>490078</v>
      </c>
      <c r="F52" s="272">
        <v>282</v>
      </c>
      <c r="G52" s="273">
        <v>139</v>
      </c>
      <c r="H52" s="274">
        <f t="shared" si="0"/>
        <v>2283719</v>
      </c>
      <c r="I52" s="278"/>
    </row>
    <row r="53" spans="1:9" ht="13" x14ac:dyDescent="0.3">
      <c r="A53" s="121"/>
      <c r="B53" s="125"/>
      <c r="C53" s="124" t="s">
        <v>33</v>
      </c>
      <c r="D53" s="272">
        <v>1788248</v>
      </c>
      <c r="E53" s="272">
        <v>496350</v>
      </c>
      <c r="F53" s="272">
        <v>294</v>
      </c>
      <c r="G53" s="273">
        <v>145</v>
      </c>
      <c r="H53" s="274">
        <f t="shared" si="0"/>
        <v>2285037</v>
      </c>
      <c r="I53" s="278"/>
    </row>
    <row r="54" spans="1:9" ht="13" x14ac:dyDescent="0.3">
      <c r="A54" s="121"/>
      <c r="B54" s="125"/>
      <c r="C54" s="124" t="s">
        <v>34</v>
      </c>
      <c r="D54" s="272">
        <v>1784562</v>
      </c>
      <c r="E54" s="272">
        <v>503652</v>
      </c>
      <c r="F54" s="272">
        <v>306</v>
      </c>
      <c r="G54" s="273">
        <v>156</v>
      </c>
      <c r="H54" s="274">
        <f t="shared" si="0"/>
        <v>2288676</v>
      </c>
      <c r="I54" s="278"/>
    </row>
    <row r="55" spans="1:9" ht="13" x14ac:dyDescent="0.3">
      <c r="A55" s="121"/>
      <c r="B55" s="124"/>
      <c r="C55" s="124" t="s">
        <v>35</v>
      </c>
      <c r="D55" s="272">
        <v>1797674</v>
      </c>
      <c r="E55" s="272">
        <v>516233</v>
      </c>
      <c r="F55" s="272">
        <v>328</v>
      </c>
      <c r="G55" s="273">
        <v>174</v>
      </c>
      <c r="H55" s="274">
        <f t="shared" si="0"/>
        <v>2314409</v>
      </c>
      <c r="I55" s="278"/>
    </row>
    <row r="56" spans="1:9" ht="13" x14ac:dyDescent="0.3">
      <c r="A56" s="121"/>
      <c r="B56" s="125"/>
      <c r="C56" s="124" t="s">
        <v>36</v>
      </c>
      <c r="D56" s="272">
        <v>1787676</v>
      </c>
      <c r="E56" s="272">
        <v>525418</v>
      </c>
      <c r="F56" s="272">
        <v>348</v>
      </c>
      <c r="G56" s="273">
        <v>176</v>
      </c>
      <c r="H56" s="274">
        <f t="shared" si="0"/>
        <v>2313618</v>
      </c>
      <c r="I56" s="278"/>
    </row>
    <row r="57" spans="1:9" ht="13.5" thickBot="1" x14ac:dyDescent="0.35">
      <c r="A57" s="121"/>
      <c r="B57" s="127"/>
      <c r="C57" s="126" t="s">
        <v>37</v>
      </c>
      <c r="D57" s="275">
        <v>1773091</v>
      </c>
      <c r="E57" s="275">
        <v>534467</v>
      </c>
      <c r="F57" s="275">
        <v>1933</v>
      </c>
      <c r="G57" s="276">
        <v>81</v>
      </c>
      <c r="H57" s="277">
        <f t="shared" si="0"/>
        <v>2309572</v>
      </c>
      <c r="I57" s="278"/>
    </row>
    <row r="58" spans="1:9" ht="13" x14ac:dyDescent="0.3">
      <c r="A58" s="121"/>
      <c r="B58" s="123">
        <v>2014</v>
      </c>
      <c r="C58" s="123" t="s">
        <v>38</v>
      </c>
      <c r="D58" s="269">
        <v>1764354</v>
      </c>
      <c r="E58" s="269">
        <v>541931</v>
      </c>
      <c r="F58" s="269">
        <v>1981</v>
      </c>
      <c r="G58" s="270">
        <v>86</v>
      </c>
      <c r="H58" s="271">
        <f t="shared" si="0"/>
        <v>2308352</v>
      </c>
      <c r="I58" s="278"/>
    </row>
    <row r="59" spans="1:9" ht="13" x14ac:dyDescent="0.3">
      <c r="A59" s="121"/>
      <c r="B59" s="125"/>
      <c r="C59" s="124" t="s">
        <v>39</v>
      </c>
      <c r="D59" s="272">
        <v>1744512</v>
      </c>
      <c r="E59" s="272">
        <v>541300</v>
      </c>
      <c r="F59" s="272">
        <v>1904</v>
      </c>
      <c r="G59" s="273">
        <v>99</v>
      </c>
      <c r="H59" s="274">
        <f t="shared" si="0"/>
        <v>2287815</v>
      </c>
      <c r="I59" s="278"/>
    </row>
    <row r="60" spans="1:9" ht="13" x14ac:dyDescent="0.3">
      <c r="A60" s="121"/>
      <c r="B60" s="125"/>
      <c r="C60" s="124" t="s">
        <v>40</v>
      </c>
      <c r="D60" s="272">
        <v>1781580</v>
      </c>
      <c r="E60" s="272">
        <v>569149</v>
      </c>
      <c r="F60" s="272">
        <v>2047</v>
      </c>
      <c r="G60" s="273">
        <v>99</v>
      </c>
      <c r="H60" s="274">
        <f t="shared" si="0"/>
        <v>2352875</v>
      </c>
      <c r="I60" s="278"/>
    </row>
    <row r="61" spans="1:9" ht="13" x14ac:dyDescent="0.3">
      <c r="A61" s="121"/>
      <c r="B61" s="124"/>
      <c r="C61" s="124" t="s">
        <v>41</v>
      </c>
      <c r="D61" s="272">
        <v>1791612</v>
      </c>
      <c r="E61" s="272">
        <v>581823</v>
      </c>
      <c r="F61" s="272">
        <v>2136</v>
      </c>
      <c r="G61" s="273">
        <v>101</v>
      </c>
      <c r="H61" s="274">
        <f t="shared" si="0"/>
        <v>2375672</v>
      </c>
      <c r="I61" s="278"/>
    </row>
    <row r="62" spans="1:9" ht="13" x14ac:dyDescent="0.3">
      <c r="A62" s="121"/>
      <c r="B62" s="125"/>
      <c r="C62" s="124" t="s">
        <v>42</v>
      </c>
      <c r="D62" s="272">
        <v>1794203</v>
      </c>
      <c r="E62" s="272">
        <v>594544</v>
      </c>
      <c r="F62" s="272">
        <v>2169</v>
      </c>
      <c r="G62" s="273">
        <v>117</v>
      </c>
      <c r="H62" s="274">
        <f t="shared" si="0"/>
        <v>2391033</v>
      </c>
      <c r="I62" s="278"/>
    </row>
    <row r="63" spans="1:9" ht="13" x14ac:dyDescent="0.3">
      <c r="A63" s="121"/>
      <c r="B63" s="125"/>
      <c r="C63" s="124" t="s">
        <v>43</v>
      </c>
      <c r="D63" s="272">
        <v>1795768</v>
      </c>
      <c r="E63" s="272">
        <v>630440</v>
      </c>
      <c r="F63" s="272">
        <v>2266</v>
      </c>
      <c r="G63" s="273">
        <v>118</v>
      </c>
      <c r="H63" s="274">
        <f t="shared" si="0"/>
        <v>2428592</v>
      </c>
      <c r="I63" s="278"/>
    </row>
    <row r="64" spans="1:9" ht="13" x14ac:dyDescent="0.3">
      <c r="A64" s="121"/>
      <c r="B64" s="124"/>
      <c r="C64" s="124" t="s">
        <v>32</v>
      </c>
      <c r="D64" s="272">
        <v>1785291</v>
      </c>
      <c r="E64" s="272">
        <v>660205</v>
      </c>
      <c r="F64" s="272">
        <v>2312</v>
      </c>
      <c r="G64" s="273">
        <v>125</v>
      </c>
      <c r="H64" s="274">
        <f t="shared" si="0"/>
        <v>2447933</v>
      </c>
      <c r="I64" s="278"/>
    </row>
    <row r="65" spans="1:9" ht="13" x14ac:dyDescent="0.3">
      <c r="A65" s="121"/>
      <c r="B65" s="125"/>
      <c r="C65" s="124" t="s">
        <v>33</v>
      </c>
      <c r="D65" s="272">
        <v>1774878</v>
      </c>
      <c r="E65" s="272">
        <v>691923</v>
      </c>
      <c r="F65" s="272">
        <v>2388</v>
      </c>
      <c r="G65" s="273">
        <v>125</v>
      </c>
      <c r="H65" s="274">
        <f t="shared" si="0"/>
        <v>2469314</v>
      </c>
      <c r="I65" s="278"/>
    </row>
    <row r="66" spans="1:9" ht="13" x14ac:dyDescent="0.3">
      <c r="A66" s="121"/>
      <c r="B66" s="125"/>
      <c r="C66" s="124" t="s">
        <v>34</v>
      </c>
      <c r="D66" s="272">
        <v>1763343</v>
      </c>
      <c r="E66" s="272">
        <v>717103</v>
      </c>
      <c r="F66" s="272">
        <v>2421</v>
      </c>
      <c r="G66" s="273">
        <v>129</v>
      </c>
      <c r="H66" s="274">
        <f t="shared" si="0"/>
        <v>2482996</v>
      </c>
      <c r="I66" s="278"/>
    </row>
    <row r="67" spans="1:9" ht="13" x14ac:dyDescent="0.3">
      <c r="A67" s="121"/>
      <c r="B67" s="124"/>
      <c r="C67" s="124" t="s">
        <v>35</v>
      </c>
      <c r="D67" s="272">
        <v>1755407</v>
      </c>
      <c r="E67" s="272">
        <v>739840</v>
      </c>
      <c r="F67" s="272">
        <v>929</v>
      </c>
      <c r="G67" s="273">
        <v>121</v>
      </c>
      <c r="H67" s="274">
        <f t="shared" si="0"/>
        <v>2496297</v>
      </c>
      <c r="I67" s="278"/>
    </row>
    <row r="68" spans="1:9" ht="13" x14ac:dyDescent="0.3">
      <c r="A68" s="121"/>
      <c r="B68" s="125"/>
      <c r="C68" s="124" t="s">
        <v>36</v>
      </c>
      <c r="D68" s="272">
        <v>1733008</v>
      </c>
      <c r="E68" s="272">
        <v>769651</v>
      </c>
      <c r="F68" s="272">
        <v>984</v>
      </c>
      <c r="G68" s="273">
        <v>119</v>
      </c>
      <c r="H68" s="274">
        <f t="shared" si="0"/>
        <v>2503762</v>
      </c>
      <c r="I68" s="278"/>
    </row>
    <row r="69" spans="1:9" ht="13.5" thickBot="1" x14ac:dyDescent="0.35">
      <c r="A69" s="121"/>
      <c r="B69" s="127"/>
      <c r="C69" s="126" t="s">
        <v>37</v>
      </c>
      <c r="D69" s="275">
        <v>1713908</v>
      </c>
      <c r="E69" s="275">
        <v>786307</v>
      </c>
      <c r="F69" s="275">
        <v>1018</v>
      </c>
      <c r="G69" s="276">
        <v>123</v>
      </c>
      <c r="H69" s="277">
        <f t="shared" si="0"/>
        <v>2501356</v>
      </c>
      <c r="I69" s="278"/>
    </row>
    <row r="70" spans="1:9" ht="13" x14ac:dyDescent="0.3">
      <c r="A70" s="121"/>
      <c r="B70" s="123">
        <v>2015</v>
      </c>
      <c r="C70" s="123" t="s">
        <v>38</v>
      </c>
      <c r="D70" s="269">
        <v>1685119</v>
      </c>
      <c r="E70" s="269">
        <v>823460</v>
      </c>
      <c r="F70" s="269">
        <v>1046</v>
      </c>
      <c r="G70" s="270">
        <v>126</v>
      </c>
      <c r="H70" s="271">
        <f t="shared" si="0"/>
        <v>2509751</v>
      </c>
      <c r="I70" s="278"/>
    </row>
    <row r="71" spans="1:9" ht="13" x14ac:dyDescent="0.3">
      <c r="A71" s="121"/>
      <c r="B71" s="125"/>
      <c r="C71" s="124" t="s">
        <v>39</v>
      </c>
      <c r="D71" s="272">
        <v>1663900</v>
      </c>
      <c r="E71" s="272">
        <v>844889</v>
      </c>
      <c r="F71" s="272">
        <v>1078</v>
      </c>
      <c r="G71" s="273">
        <v>123</v>
      </c>
      <c r="H71" s="274">
        <f t="shared" si="0"/>
        <v>2509990</v>
      </c>
      <c r="I71" s="278"/>
    </row>
    <row r="72" spans="1:9" ht="13" x14ac:dyDescent="0.3">
      <c r="A72" s="121"/>
      <c r="B72" s="125"/>
      <c r="C72" s="124" t="s">
        <v>40</v>
      </c>
      <c r="D72" s="272">
        <v>1663572</v>
      </c>
      <c r="E72" s="272">
        <v>892078</v>
      </c>
      <c r="F72" s="272">
        <v>1180</v>
      </c>
      <c r="G72" s="273">
        <v>84</v>
      </c>
      <c r="H72" s="274">
        <f t="shared" si="0"/>
        <v>2556914</v>
      </c>
      <c r="I72" s="278"/>
    </row>
    <row r="73" spans="1:9" ht="13" x14ac:dyDescent="0.3">
      <c r="A73" s="121"/>
      <c r="B73" s="124"/>
      <c r="C73" s="124" t="s">
        <v>41</v>
      </c>
      <c r="D73" s="272">
        <v>1659892</v>
      </c>
      <c r="E73" s="272">
        <v>927949</v>
      </c>
      <c r="F73" s="272">
        <v>1248</v>
      </c>
      <c r="G73" s="273">
        <v>87</v>
      </c>
      <c r="H73" s="274">
        <f t="shared" si="0"/>
        <v>2589176</v>
      </c>
      <c r="I73" s="278"/>
    </row>
    <row r="74" spans="1:9" ht="13" x14ac:dyDescent="0.3">
      <c r="A74" s="121"/>
      <c r="B74" s="125"/>
      <c r="C74" s="124" t="s">
        <v>42</v>
      </c>
      <c r="D74" s="272">
        <v>1673874</v>
      </c>
      <c r="E74" s="272">
        <v>937735</v>
      </c>
      <c r="F74" s="272">
        <v>1232</v>
      </c>
      <c r="G74" s="273">
        <v>127</v>
      </c>
      <c r="H74" s="274">
        <f t="shared" ref="H74:H139" si="1">SUM(D74:G74)</f>
        <v>2612968</v>
      </c>
      <c r="I74" s="278"/>
    </row>
    <row r="75" spans="1:9" ht="13" x14ac:dyDescent="0.3">
      <c r="A75" s="121"/>
      <c r="B75" s="125"/>
      <c r="C75" s="124" t="s">
        <v>43</v>
      </c>
      <c r="D75" s="272">
        <v>1646109</v>
      </c>
      <c r="E75" s="272">
        <v>967397</v>
      </c>
      <c r="F75" s="272">
        <v>1223</v>
      </c>
      <c r="G75" s="273">
        <v>126</v>
      </c>
      <c r="H75" s="274">
        <f t="shared" si="1"/>
        <v>2614855</v>
      </c>
      <c r="I75" s="278"/>
    </row>
    <row r="76" spans="1:9" ht="13" x14ac:dyDescent="0.3">
      <c r="A76" s="121"/>
      <c r="B76" s="124"/>
      <c r="C76" s="124" t="s">
        <v>32</v>
      </c>
      <c r="D76" s="272">
        <v>1659136</v>
      </c>
      <c r="E76" s="272">
        <v>996657</v>
      </c>
      <c r="F76" s="272">
        <v>1247</v>
      </c>
      <c r="G76" s="273">
        <v>139</v>
      </c>
      <c r="H76" s="274">
        <f t="shared" si="1"/>
        <v>2657179</v>
      </c>
      <c r="I76" s="278"/>
    </row>
    <row r="77" spans="1:9" ht="13" x14ac:dyDescent="0.3">
      <c r="A77" s="121"/>
      <c r="B77" s="125"/>
      <c r="C77" s="124" t="s">
        <v>33</v>
      </c>
      <c r="D77" s="272">
        <v>1650603</v>
      </c>
      <c r="E77" s="272">
        <v>1027354</v>
      </c>
      <c r="F77" s="272">
        <v>1393</v>
      </c>
      <c r="G77" s="273">
        <v>145</v>
      </c>
      <c r="H77" s="274">
        <f t="shared" si="1"/>
        <v>2679495</v>
      </c>
      <c r="I77" s="278"/>
    </row>
    <row r="78" spans="1:9" ht="13" x14ac:dyDescent="0.3">
      <c r="A78" s="121"/>
      <c r="B78" s="125"/>
      <c r="C78" s="124" t="s">
        <v>34</v>
      </c>
      <c r="D78" s="272">
        <v>1630255</v>
      </c>
      <c r="E78" s="272">
        <v>1066406</v>
      </c>
      <c r="F78" s="272">
        <v>1442</v>
      </c>
      <c r="G78" s="273">
        <v>150</v>
      </c>
      <c r="H78" s="274">
        <f t="shared" si="1"/>
        <v>2698253</v>
      </c>
      <c r="I78" s="278"/>
    </row>
    <row r="79" spans="1:9" ht="13" x14ac:dyDescent="0.3">
      <c r="A79" s="121"/>
      <c r="B79" s="124"/>
      <c r="C79" s="124" t="s">
        <v>35</v>
      </c>
      <c r="D79" s="272">
        <v>1624249</v>
      </c>
      <c r="E79" s="272">
        <v>1091209</v>
      </c>
      <c r="F79" s="272">
        <v>1508</v>
      </c>
      <c r="G79" s="273">
        <v>159</v>
      </c>
      <c r="H79" s="274">
        <f t="shared" si="1"/>
        <v>2717125</v>
      </c>
      <c r="I79" s="278"/>
    </row>
    <row r="80" spans="1:9" ht="13" x14ac:dyDescent="0.3">
      <c r="A80" s="121"/>
      <c r="B80" s="125"/>
      <c r="C80" s="124" t="s">
        <v>36</v>
      </c>
      <c r="D80" s="272">
        <v>1618498</v>
      </c>
      <c r="E80" s="272">
        <v>1107641</v>
      </c>
      <c r="F80" s="272">
        <v>1510</v>
      </c>
      <c r="G80" s="273">
        <v>162</v>
      </c>
      <c r="H80" s="274">
        <f t="shared" si="1"/>
        <v>2727811</v>
      </c>
      <c r="I80" s="278"/>
    </row>
    <row r="81" spans="1:9" ht="13.5" thickBot="1" x14ac:dyDescent="0.35">
      <c r="A81" s="121"/>
      <c r="B81" s="127"/>
      <c r="C81" s="126" t="s">
        <v>37</v>
      </c>
      <c r="D81" s="275">
        <v>1605199</v>
      </c>
      <c r="E81" s="275">
        <v>1119518</v>
      </c>
      <c r="F81" s="275">
        <v>4378</v>
      </c>
      <c r="G81" s="276">
        <v>156</v>
      </c>
      <c r="H81" s="277">
        <f t="shared" si="1"/>
        <v>2729251</v>
      </c>
      <c r="I81" s="278"/>
    </row>
    <row r="82" spans="1:9" ht="13" x14ac:dyDescent="0.3">
      <c r="A82" s="121"/>
      <c r="B82" s="123">
        <v>2016</v>
      </c>
      <c r="C82" s="123" t="s">
        <v>38</v>
      </c>
      <c r="D82" s="269">
        <v>1574428</v>
      </c>
      <c r="E82" s="269">
        <v>1148381</v>
      </c>
      <c r="F82" s="269">
        <v>10630</v>
      </c>
      <c r="G82" s="270">
        <v>158</v>
      </c>
      <c r="H82" s="271">
        <f t="shared" si="1"/>
        <v>2733597</v>
      </c>
      <c r="I82" s="278"/>
    </row>
    <row r="83" spans="1:9" ht="13" x14ac:dyDescent="0.3">
      <c r="A83" s="121"/>
      <c r="B83" s="125"/>
      <c r="C83" s="124" t="s">
        <v>39</v>
      </c>
      <c r="D83" s="272">
        <v>1524438</v>
      </c>
      <c r="E83" s="272">
        <v>1196090</v>
      </c>
      <c r="F83" s="272">
        <v>15868</v>
      </c>
      <c r="G83" s="273">
        <v>168</v>
      </c>
      <c r="H83" s="274">
        <f t="shared" si="1"/>
        <v>2736564</v>
      </c>
      <c r="I83" s="278"/>
    </row>
    <row r="84" spans="1:9" ht="13" x14ac:dyDescent="0.3">
      <c r="A84" s="121"/>
      <c r="B84" s="125"/>
      <c r="C84" s="124" t="s">
        <v>40</v>
      </c>
      <c r="D84" s="272">
        <v>1460151</v>
      </c>
      <c r="E84" s="272">
        <v>1259596</v>
      </c>
      <c r="F84" s="272">
        <v>23070</v>
      </c>
      <c r="G84" s="273">
        <v>170</v>
      </c>
      <c r="H84" s="274">
        <f t="shared" si="1"/>
        <v>2742987</v>
      </c>
      <c r="I84" s="278"/>
    </row>
    <row r="85" spans="1:9" ht="13" x14ac:dyDescent="0.3">
      <c r="A85" s="121"/>
      <c r="B85" s="124"/>
      <c r="C85" s="124" t="s">
        <v>41</v>
      </c>
      <c r="D85" s="272">
        <v>1432064</v>
      </c>
      <c r="E85" s="272">
        <v>1308870</v>
      </c>
      <c r="F85" s="272">
        <v>30003</v>
      </c>
      <c r="G85" s="273">
        <v>175</v>
      </c>
      <c r="H85" s="274">
        <f t="shared" si="1"/>
        <v>2771112</v>
      </c>
      <c r="I85" s="278"/>
    </row>
    <row r="86" spans="1:9" ht="13" x14ac:dyDescent="0.3">
      <c r="A86" s="121"/>
      <c r="B86" s="125"/>
      <c r="C86" s="124" t="s">
        <v>42</v>
      </c>
      <c r="D86" s="272">
        <v>1431278</v>
      </c>
      <c r="E86" s="272">
        <v>1354251</v>
      </c>
      <c r="F86" s="272">
        <v>32092</v>
      </c>
      <c r="G86" s="273">
        <v>178</v>
      </c>
      <c r="H86" s="274">
        <f t="shared" si="1"/>
        <v>2817799</v>
      </c>
      <c r="I86" s="278"/>
    </row>
    <row r="87" spans="1:9" ht="13" x14ac:dyDescent="0.3">
      <c r="A87" s="121"/>
      <c r="B87" s="125"/>
      <c r="C87" s="124" t="s">
        <v>43</v>
      </c>
      <c r="D87" s="272">
        <v>1407275</v>
      </c>
      <c r="E87" s="272">
        <v>1388548</v>
      </c>
      <c r="F87" s="272">
        <v>34533</v>
      </c>
      <c r="G87" s="273">
        <v>187</v>
      </c>
      <c r="H87" s="274">
        <f t="shared" si="1"/>
        <v>2830543</v>
      </c>
      <c r="I87" s="278"/>
    </row>
    <row r="88" spans="1:9" ht="13" x14ac:dyDescent="0.3">
      <c r="A88" s="121"/>
      <c r="B88" s="125"/>
      <c r="C88" s="124" t="s">
        <v>32</v>
      </c>
      <c r="D88" s="272">
        <v>1396883</v>
      </c>
      <c r="E88" s="272">
        <v>1427210</v>
      </c>
      <c r="F88" s="272">
        <v>36074</v>
      </c>
      <c r="G88" s="273">
        <v>188</v>
      </c>
      <c r="H88" s="274">
        <f t="shared" si="1"/>
        <v>2860355</v>
      </c>
      <c r="I88" s="278"/>
    </row>
    <row r="89" spans="1:9" ht="13" x14ac:dyDescent="0.3">
      <c r="A89" s="121"/>
      <c r="B89" s="125"/>
      <c r="C89" s="124" t="s">
        <v>33</v>
      </c>
      <c r="D89" s="272">
        <v>1370850</v>
      </c>
      <c r="E89" s="272">
        <v>1452044</v>
      </c>
      <c r="F89" s="272">
        <v>37768</v>
      </c>
      <c r="G89" s="273">
        <v>188</v>
      </c>
      <c r="H89" s="274">
        <f t="shared" si="1"/>
        <v>2860850</v>
      </c>
      <c r="I89" s="278"/>
    </row>
    <row r="90" spans="1:9" ht="13" x14ac:dyDescent="0.3">
      <c r="A90" s="121"/>
      <c r="B90" s="124"/>
      <c r="C90" s="124" t="s">
        <v>34</v>
      </c>
      <c r="D90" s="272">
        <v>1359772</v>
      </c>
      <c r="E90" s="272">
        <v>1489451</v>
      </c>
      <c r="F90" s="272">
        <v>39684</v>
      </c>
      <c r="G90" s="273">
        <v>189</v>
      </c>
      <c r="H90" s="274">
        <f t="shared" si="1"/>
        <v>2889096</v>
      </c>
      <c r="I90" s="278"/>
    </row>
    <row r="91" spans="1:9" ht="13" x14ac:dyDescent="0.3">
      <c r="A91" s="121"/>
      <c r="B91" s="125"/>
      <c r="C91" s="124" t="s">
        <v>35</v>
      </c>
      <c r="D91" s="272">
        <v>1344077</v>
      </c>
      <c r="E91" s="272">
        <v>1517098</v>
      </c>
      <c r="F91" s="272">
        <v>42122</v>
      </c>
      <c r="G91" s="273">
        <v>190</v>
      </c>
      <c r="H91" s="274">
        <f t="shared" si="1"/>
        <v>2903487</v>
      </c>
      <c r="I91" s="278"/>
    </row>
    <row r="92" spans="1:9" ht="13" x14ac:dyDescent="0.3">
      <c r="A92" s="121"/>
      <c r="B92" s="124"/>
      <c r="C92" s="124" t="s">
        <v>36</v>
      </c>
      <c r="D92" s="272">
        <v>1330031</v>
      </c>
      <c r="E92" s="272">
        <v>1534959</v>
      </c>
      <c r="F92" s="272">
        <v>47906</v>
      </c>
      <c r="G92" s="273">
        <v>195</v>
      </c>
      <c r="H92" s="274">
        <f t="shared" si="1"/>
        <v>2913091</v>
      </c>
      <c r="I92" s="278"/>
    </row>
    <row r="93" spans="1:9" ht="13.5" thickBot="1" x14ac:dyDescent="0.35">
      <c r="A93" s="121"/>
      <c r="B93" s="127"/>
      <c r="C93" s="126" t="s">
        <v>37</v>
      </c>
      <c r="D93" s="275">
        <v>1307529</v>
      </c>
      <c r="E93" s="275">
        <v>1554103</v>
      </c>
      <c r="F93" s="275">
        <v>50302</v>
      </c>
      <c r="G93" s="276">
        <v>199</v>
      </c>
      <c r="H93" s="277">
        <f t="shared" si="1"/>
        <v>2912133</v>
      </c>
      <c r="I93" s="278"/>
    </row>
    <row r="94" spans="1:9" ht="13" x14ac:dyDescent="0.3">
      <c r="A94" s="121"/>
      <c r="B94" s="123">
        <v>2017</v>
      </c>
      <c r="C94" s="123" t="s">
        <v>38</v>
      </c>
      <c r="D94" s="269">
        <v>1288935</v>
      </c>
      <c r="E94" s="269">
        <v>1569806</v>
      </c>
      <c r="F94" s="269">
        <v>52698</v>
      </c>
      <c r="G94" s="270">
        <v>203</v>
      </c>
      <c r="H94" s="271">
        <f t="shared" si="1"/>
        <v>2911642</v>
      </c>
      <c r="I94" s="278"/>
    </row>
    <row r="95" spans="1:9" ht="13" x14ac:dyDescent="0.3">
      <c r="A95" s="121"/>
      <c r="B95" s="125"/>
      <c r="C95" s="124" t="s">
        <v>39</v>
      </c>
      <c r="D95" s="272">
        <v>1279297</v>
      </c>
      <c r="E95" s="272">
        <v>1179379</v>
      </c>
      <c r="F95" s="272">
        <v>470264</v>
      </c>
      <c r="G95" s="273">
        <v>206</v>
      </c>
      <c r="H95" s="274">
        <f t="shared" si="1"/>
        <v>2929146</v>
      </c>
      <c r="I95" s="278"/>
    </row>
    <row r="96" spans="1:9" ht="13" x14ac:dyDescent="0.3">
      <c r="A96" s="121"/>
      <c r="B96" s="125"/>
      <c r="C96" s="124" t="s">
        <v>40</v>
      </c>
      <c r="D96" s="272">
        <v>1251459</v>
      </c>
      <c r="E96" s="272">
        <v>1199011</v>
      </c>
      <c r="F96" s="272">
        <v>500190</v>
      </c>
      <c r="G96" s="273">
        <v>213</v>
      </c>
      <c r="H96" s="274">
        <f t="shared" si="1"/>
        <v>2950873</v>
      </c>
      <c r="I96" s="278"/>
    </row>
    <row r="97" spans="1:9" ht="13" x14ac:dyDescent="0.3">
      <c r="A97" s="121"/>
      <c r="B97" s="124"/>
      <c r="C97" s="124" t="s">
        <v>41</v>
      </c>
      <c r="D97" s="272">
        <v>1236033</v>
      </c>
      <c r="E97" s="272">
        <v>1222576</v>
      </c>
      <c r="F97" s="272">
        <v>515299</v>
      </c>
      <c r="G97" s="273">
        <v>215</v>
      </c>
      <c r="H97" s="274">
        <f t="shared" si="1"/>
        <v>2974123</v>
      </c>
      <c r="I97" s="278"/>
    </row>
    <row r="98" spans="1:9" ht="13" x14ac:dyDescent="0.3">
      <c r="A98" s="121"/>
      <c r="B98" s="125"/>
      <c r="C98" s="124" t="s">
        <v>42</v>
      </c>
      <c r="D98" s="272">
        <v>1108330</v>
      </c>
      <c r="E98" s="272">
        <v>1180985</v>
      </c>
      <c r="F98" s="272">
        <v>715488</v>
      </c>
      <c r="G98" s="273">
        <v>225</v>
      </c>
      <c r="H98" s="274">
        <f t="shared" si="1"/>
        <v>3005028</v>
      </c>
      <c r="I98" s="278"/>
    </row>
    <row r="99" spans="1:9" ht="13" x14ac:dyDescent="0.3">
      <c r="A99" s="121"/>
      <c r="B99" s="125"/>
      <c r="C99" s="124" t="s">
        <v>43</v>
      </c>
      <c r="D99" s="272">
        <v>1090409</v>
      </c>
      <c r="E99" s="272">
        <v>1125659</v>
      </c>
      <c r="F99" s="272">
        <v>797765</v>
      </c>
      <c r="G99" s="273">
        <v>221</v>
      </c>
      <c r="H99" s="274">
        <f t="shared" si="1"/>
        <v>3014054</v>
      </c>
      <c r="I99" s="278"/>
    </row>
    <row r="100" spans="1:9" ht="13" x14ac:dyDescent="0.3">
      <c r="A100" s="121"/>
      <c r="B100" s="124"/>
      <c r="C100" s="124" t="s">
        <v>32</v>
      </c>
      <c r="D100" s="272">
        <v>1074012</v>
      </c>
      <c r="E100" s="272">
        <v>1155512</v>
      </c>
      <c r="F100" s="272">
        <v>799587</v>
      </c>
      <c r="G100" s="273">
        <v>229</v>
      </c>
      <c r="H100" s="274">
        <f t="shared" si="1"/>
        <v>3029340</v>
      </c>
      <c r="I100" s="278"/>
    </row>
    <row r="101" spans="1:9" ht="13" x14ac:dyDescent="0.3">
      <c r="A101" s="121"/>
      <c r="B101" s="125"/>
      <c r="C101" s="124" t="s">
        <v>33</v>
      </c>
      <c r="D101" s="272">
        <v>1053781</v>
      </c>
      <c r="E101" s="272">
        <v>1193613</v>
      </c>
      <c r="F101" s="272">
        <v>801418</v>
      </c>
      <c r="G101" s="273">
        <v>234</v>
      </c>
      <c r="H101" s="274">
        <f t="shared" si="1"/>
        <v>3049046</v>
      </c>
      <c r="I101" s="278"/>
    </row>
    <row r="102" spans="1:9" ht="13" x14ac:dyDescent="0.3">
      <c r="A102" s="121"/>
      <c r="B102" s="125"/>
      <c r="C102" s="124" t="s">
        <v>34</v>
      </c>
      <c r="D102" s="272">
        <v>1039724</v>
      </c>
      <c r="E102" s="272">
        <v>1223189</v>
      </c>
      <c r="F102" s="272">
        <v>801846</v>
      </c>
      <c r="G102" s="273">
        <v>235</v>
      </c>
      <c r="H102" s="274">
        <f t="shared" si="1"/>
        <v>3064994</v>
      </c>
      <c r="I102" s="278"/>
    </row>
    <row r="103" spans="1:9" ht="13" x14ac:dyDescent="0.3">
      <c r="A103" s="121"/>
      <c r="B103" s="124"/>
      <c r="C103" s="124" t="s">
        <v>35</v>
      </c>
      <c r="D103" s="272">
        <v>1011223</v>
      </c>
      <c r="E103" s="272">
        <v>1255238</v>
      </c>
      <c r="F103" s="272">
        <v>803705</v>
      </c>
      <c r="G103" s="273">
        <v>236</v>
      </c>
      <c r="H103" s="274">
        <f t="shared" si="1"/>
        <v>3070402</v>
      </c>
      <c r="I103" s="278"/>
    </row>
    <row r="104" spans="1:9" ht="13" x14ac:dyDescent="0.3">
      <c r="A104" s="121"/>
      <c r="B104" s="125"/>
      <c r="C104" s="124" t="s">
        <v>36</v>
      </c>
      <c r="D104" s="272">
        <v>985533</v>
      </c>
      <c r="E104" s="272">
        <v>1274466</v>
      </c>
      <c r="F104" s="272">
        <v>807234</v>
      </c>
      <c r="G104" s="273">
        <v>239</v>
      </c>
      <c r="H104" s="274">
        <f t="shared" si="1"/>
        <v>3067472</v>
      </c>
      <c r="I104" s="278"/>
    </row>
    <row r="105" spans="1:9" ht="13.5" thickBot="1" x14ac:dyDescent="0.35">
      <c r="A105" s="121"/>
      <c r="B105" s="127"/>
      <c r="C105" s="126" t="s">
        <v>37</v>
      </c>
      <c r="D105" s="275">
        <v>959300</v>
      </c>
      <c r="E105" s="275">
        <v>1297037</v>
      </c>
      <c r="F105" s="275">
        <v>811945</v>
      </c>
      <c r="G105" s="276">
        <v>246</v>
      </c>
      <c r="H105" s="277">
        <f t="shared" si="1"/>
        <v>3068528</v>
      </c>
      <c r="I105" s="278"/>
    </row>
    <row r="106" spans="1:9" ht="13" x14ac:dyDescent="0.3">
      <c r="A106" s="121"/>
      <c r="B106" s="123">
        <v>2018</v>
      </c>
      <c r="C106" s="123" t="s">
        <v>38</v>
      </c>
      <c r="D106" s="269">
        <v>936291</v>
      </c>
      <c r="E106" s="269">
        <v>1319172</v>
      </c>
      <c r="F106" s="269">
        <v>816541</v>
      </c>
      <c r="G106" s="270">
        <v>246</v>
      </c>
      <c r="H106" s="271">
        <f t="shared" si="1"/>
        <v>3072250</v>
      </c>
      <c r="I106" s="278"/>
    </row>
    <row r="107" spans="1:9" ht="13" x14ac:dyDescent="0.3">
      <c r="A107" s="121"/>
      <c r="B107" s="125"/>
      <c r="C107" s="124" t="s">
        <v>39</v>
      </c>
      <c r="D107" s="272">
        <v>909010</v>
      </c>
      <c r="E107" s="272">
        <v>1329555</v>
      </c>
      <c r="F107" s="272">
        <v>826561</v>
      </c>
      <c r="G107" s="273">
        <v>256</v>
      </c>
      <c r="H107" s="274">
        <f t="shared" si="1"/>
        <v>3065382</v>
      </c>
      <c r="I107" s="278"/>
    </row>
    <row r="108" spans="1:9" ht="13" x14ac:dyDescent="0.3">
      <c r="A108" s="121"/>
      <c r="B108" s="125"/>
      <c r="C108" s="124" t="s">
        <v>40</v>
      </c>
      <c r="D108" s="272">
        <v>880446</v>
      </c>
      <c r="E108" s="272">
        <v>1366526</v>
      </c>
      <c r="F108" s="272">
        <v>850910</v>
      </c>
      <c r="G108" s="273">
        <v>261</v>
      </c>
      <c r="H108" s="274">
        <f t="shared" si="1"/>
        <v>3098143</v>
      </c>
      <c r="I108" s="278"/>
    </row>
    <row r="109" spans="1:9" ht="13" x14ac:dyDescent="0.3">
      <c r="A109" s="121"/>
      <c r="B109" s="124"/>
      <c r="C109" s="124" t="s">
        <v>41</v>
      </c>
      <c r="D109" s="272">
        <v>852986</v>
      </c>
      <c r="E109" s="272">
        <v>1393123</v>
      </c>
      <c r="F109" s="272">
        <v>873925</v>
      </c>
      <c r="G109" s="273">
        <v>262</v>
      </c>
      <c r="H109" s="274">
        <f t="shared" si="1"/>
        <v>3120296</v>
      </c>
      <c r="I109" s="278"/>
    </row>
    <row r="110" spans="1:9" ht="13" x14ac:dyDescent="0.3">
      <c r="A110" s="121"/>
      <c r="B110" s="125"/>
      <c r="C110" s="124" t="s">
        <v>42</v>
      </c>
      <c r="D110" s="272">
        <v>837638</v>
      </c>
      <c r="E110" s="272">
        <v>1409775</v>
      </c>
      <c r="F110" s="272">
        <v>888475</v>
      </c>
      <c r="G110" s="273">
        <v>269</v>
      </c>
      <c r="H110" s="274">
        <f t="shared" si="1"/>
        <v>3136157</v>
      </c>
      <c r="I110" s="278"/>
    </row>
    <row r="111" spans="1:9" ht="13" x14ac:dyDescent="0.3">
      <c r="A111" s="121"/>
      <c r="B111" s="125"/>
      <c r="C111" s="124" t="s">
        <v>43</v>
      </c>
      <c r="D111" s="272">
        <v>750056</v>
      </c>
      <c r="E111" s="272">
        <v>1408932</v>
      </c>
      <c r="F111" s="272">
        <v>996379</v>
      </c>
      <c r="G111" s="273">
        <v>274</v>
      </c>
      <c r="H111" s="274">
        <f t="shared" si="1"/>
        <v>3155641</v>
      </c>
      <c r="I111" s="278"/>
    </row>
    <row r="112" spans="1:9" ht="13" x14ac:dyDescent="0.3">
      <c r="A112" s="121"/>
      <c r="B112" s="124"/>
      <c r="C112" s="124" t="s">
        <v>32</v>
      </c>
      <c r="D112" s="272">
        <v>651547</v>
      </c>
      <c r="E112" s="272">
        <v>1347299</v>
      </c>
      <c r="F112" s="272">
        <v>1171212</v>
      </c>
      <c r="G112" s="273">
        <v>288</v>
      </c>
      <c r="H112" s="274">
        <f t="shared" si="1"/>
        <v>3170346</v>
      </c>
      <c r="I112" s="278"/>
    </row>
    <row r="113" spans="1:9" ht="13" x14ac:dyDescent="0.3">
      <c r="A113" s="121"/>
      <c r="B113" s="125"/>
      <c r="C113" s="124" t="s">
        <v>33</v>
      </c>
      <c r="D113" s="272">
        <v>643350</v>
      </c>
      <c r="E113" s="272">
        <v>1325286</v>
      </c>
      <c r="F113" s="272">
        <v>1228445</v>
      </c>
      <c r="G113" s="273">
        <v>306</v>
      </c>
      <c r="H113" s="274">
        <f t="shared" si="1"/>
        <v>3197387</v>
      </c>
      <c r="I113" s="278"/>
    </row>
    <row r="114" spans="1:9" ht="13" x14ac:dyDescent="0.3">
      <c r="A114" s="121"/>
      <c r="B114" s="125"/>
      <c r="C114" s="124" t="s">
        <v>34</v>
      </c>
      <c r="D114" s="272">
        <v>641089</v>
      </c>
      <c r="E114" s="272">
        <v>1352794</v>
      </c>
      <c r="F114" s="272">
        <v>1209611</v>
      </c>
      <c r="G114" s="273">
        <v>324</v>
      </c>
      <c r="H114" s="274">
        <f t="shared" si="1"/>
        <v>3203818</v>
      </c>
      <c r="I114" s="278"/>
    </row>
    <row r="115" spans="1:9" ht="13" x14ac:dyDescent="0.3">
      <c r="A115" s="121"/>
      <c r="B115" s="124"/>
      <c r="C115" s="124" t="s">
        <v>35</v>
      </c>
      <c r="D115" s="272">
        <v>651433</v>
      </c>
      <c r="E115" s="272">
        <v>1373378</v>
      </c>
      <c r="F115" s="272">
        <v>1201495</v>
      </c>
      <c r="G115" s="273">
        <v>574</v>
      </c>
      <c r="H115" s="274">
        <f t="shared" si="1"/>
        <v>3226880</v>
      </c>
      <c r="I115" s="278"/>
    </row>
    <row r="116" spans="1:9" ht="13" x14ac:dyDescent="0.3">
      <c r="A116" s="121"/>
      <c r="B116" s="125"/>
      <c r="C116" s="124" t="s">
        <v>36</v>
      </c>
      <c r="D116" s="272">
        <v>828847</v>
      </c>
      <c r="E116" s="272">
        <v>1435334</v>
      </c>
      <c r="F116" s="272">
        <v>969406</v>
      </c>
      <c r="G116" s="273">
        <v>332</v>
      </c>
      <c r="H116" s="274">
        <f t="shared" si="1"/>
        <v>3233919</v>
      </c>
      <c r="I116" s="278"/>
    </row>
    <row r="117" spans="1:9" ht="13.15" customHeight="1" thickBot="1" x14ac:dyDescent="0.35">
      <c r="A117" s="121"/>
      <c r="B117" s="127"/>
      <c r="C117" s="126" t="s">
        <v>37</v>
      </c>
      <c r="D117" s="275">
        <v>792494</v>
      </c>
      <c r="E117" s="275">
        <v>1479422</v>
      </c>
      <c r="F117" s="275">
        <v>983849</v>
      </c>
      <c r="G117" s="276">
        <v>332</v>
      </c>
      <c r="H117" s="277">
        <f t="shared" si="1"/>
        <v>3256097</v>
      </c>
      <c r="I117" s="278"/>
    </row>
    <row r="118" spans="1:9" ht="13.15" customHeight="1" x14ac:dyDescent="0.3">
      <c r="A118" s="121"/>
      <c r="B118" s="123">
        <v>2019</v>
      </c>
      <c r="C118" s="21" t="s">
        <v>38</v>
      </c>
      <c r="D118" s="269">
        <v>783917</v>
      </c>
      <c r="E118" s="269">
        <v>1537985</v>
      </c>
      <c r="F118" s="269">
        <v>1003417</v>
      </c>
      <c r="G118" s="270">
        <v>333</v>
      </c>
      <c r="H118" s="271">
        <f t="shared" si="1"/>
        <v>3325652</v>
      </c>
      <c r="I118" s="278"/>
    </row>
    <row r="119" spans="1:9" ht="13.15" customHeight="1" x14ac:dyDescent="0.3">
      <c r="A119" s="121"/>
      <c r="B119" s="125"/>
      <c r="C119" s="22" t="s">
        <v>39</v>
      </c>
      <c r="D119" s="272">
        <v>758435</v>
      </c>
      <c r="E119" s="272">
        <v>1549942</v>
      </c>
      <c r="F119" s="272">
        <v>1022756</v>
      </c>
      <c r="G119" s="273">
        <v>333</v>
      </c>
      <c r="H119" s="274">
        <f t="shared" si="1"/>
        <v>3331466</v>
      </c>
      <c r="I119" s="278"/>
    </row>
    <row r="120" spans="1:9" ht="13.15" customHeight="1" x14ac:dyDescent="0.3">
      <c r="A120" s="121"/>
      <c r="B120" s="125"/>
      <c r="C120" s="22" t="s">
        <v>40</v>
      </c>
      <c r="D120" s="272">
        <v>753800</v>
      </c>
      <c r="E120" s="272">
        <v>1527277</v>
      </c>
      <c r="F120" s="272">
        <v>1080762</v>
      </c>
      <c r="G120" s="273">
        <v>349</v>
      </c>
      <c r="H120" s="274">
        <f t="shared" si="1"/>
        <v>3362188</v>
      </c>
      <c r="I120" s="278"/>
    </row>
    <row r="121" spans="1:9" ht="13.15" customHeight="1" x14ac:dyDescent="0.3">
      <c r="A121" s="121"/>
      <c r="B121" s="124"/>
      <c r="C121" s="22" t="s">
        <v>41</v>
      </c>
      <c r="D121" s="272">
        <v>740804</v>
      </c>
      <c r="E121" s="272">
        <v>1523165</v>
      </c>
      <c r="F121" s="272">
        <v>1105255</v>
      </c>
      <c r="G121" s="273">
        <v>353</v>
      </c>
      <c r="H121" s="274">
        <f t="shared" si="1"/>
        <v>3369577</v>
      </c>
      <c r="I121" s="278"/>
    </row>
    <row r="122" spans="1:9" ht="13.15" customHeight="1" x14ac:dyDescent="0.3">
      <c r="A122" s="121"/>
      <c r="B122" s="125"/>
      <c r="C122" s="22" t="s">
        <v>42</v>
      </c>
      <c r="D122" s="272">
        <v>719095</v>
      </c>
      <c r="E122" s="272">
        <v>1516197</v>
      </c>
      <c r="F122" s="272">
        <v>1140498</v>
      </c>
      <c r="G122" s="273">
        <v>348</v>
      </c>
      <c r="H122" s="274">
        <f t="shared" si="1"/>
        <v>3376138</v>
      </c>
      <c r="I122" s="278"/>
    </row>
    <row r="123" spans="1:9" ht="13.15" customHeight="1" x14ac:dyDescent="0.3">
      <c r="A123" s="121"/>
      <c r="B123" s="125"/>
      <c r="C123" s="22" t="s">
        <v>43</v>
      </c>
      <c r="D123" s="272">
        <v>712499</v>
      </c>
      <c r="E123" s="272">
        <v>1509182</v>
      </c>
      <c r="F123" s="272">
        <v>1178094</v>
      </c>
      <c r="G123" s="273">
        <v>419</v>
      </c>
      <c r="H123" s="274">
        <f t="shared" si="1"/>
        <v>3400194</v>
      </c>
      <c r="I123" s="278"/>
    </row>
    <row r="124" spans="1:9" ht="13.15" customHeight="1" x14ac:dyDescent="0.3">
      <c r="A124" s="121"/>
      <c r="B124" s="124"/>
      <c r="C124" s="22" t="s">
        <v>32</v>
      </c>
      <c r="D124" s="272">
        <v>705789</v>
      </c>
      <c r="E124" s="272">
        <v>1505409</v>
      </c>
      <c r="F124" s="272">
        <v>1204143</v>
      </c>
      <c r="G124" s="273">
        <v>425</v>
      </c>
      <c r="H124" s="274">
        <f t="shared" si="1"/>
        <v>3415766</v>
      </c>
      <c r="I124" s="278"/>
    </row>
    <row r="125" spans="1:9" ht="13.15" customHeight="1" x14ac:dyDescent="0.3">
      <c r="A125" s="121"/>
      <c r="B125" s="125"/>
      <c r="C125" s="22" t="s">
        <v>33</v>
      </c>
      <c r="D125" s="272">
        <v>698393</v>
      </c>
      <c r="E125" s="272">
        <v>1482390</v>
      </c>
      <c r="F125" s="272">
        <v>1249674</v>
      </c>
      <c r="G125" s="273">
        <v>465</v>
      </c>
      <c r="H125" s="274">
        <f t="shared" si="1"/>
        <v>3430922</v>
      </c>
      <c r="I125" s="278"/>
    </row>
    <row r="126" spans="1:9" ht="13.15" customHeight="1" x14ac:dyDescent="0.3">
      <c r="A126" s="121"/>
      <c r="B126" s="125"/>
      <c r="C126" s="22" t="s">
        <v>34</v>
      </c>
      <c r="D126" s="272">
        <v>685511</v>
      </c>
      <c r="E126" s="272">
        <v>1480695</v>
      </c>
      <c r="F126" s="272">
        <v>1265281</v>
      </c>
      <c r="G126" s="273">
        <v>469</v>
      </c>
      <c r="H126" s="274">
        <f t="shared" si="1"/>
        <v>3431956</v>
      </c>
      <c r="I126" s="278"/>
    </row>
    <row r="127" spans="1:9" ht="13.15" customHeight="1" x14ac:dyDescent="0.3">
      <c r="A127" s="121"/>
      <c r="B127" s="124"/>
      <c r="C127" s="124" t="s">
        <v>35</v>
      </c>
      <c r="D127" s="272">
        <v>675445</v>
      </c>
      <c r="E127" s="272">
        <v>1478707</v>
      </c>
      <c r="F127" s="272">
        <v>1279507</v>
      </c>
      <c r="G127" s="273">
        <v>490</v>
      </c>
      <c r="H127" s="274">
        <f t="shared" si="1"/>
        <v>3434149</v>
      </c>
      <c r="I127" s="278"/>
    </row>
    <row r="128" spans="1:9" ht="13.15" customHeight="1" x14ac:dyDescent="0.3">
      <c r="A128" s="121"/>
      <c r="B128" s="125"/>
      <c r="C128" s="124" t="s">
        <v>36</v>
      </c>
      <c r="D128" s="272">
        <v>665239</v>
      </c>
      <c r="E128" s="272">
        <v>1482276</v>
      </c>
      <c r="F128" s="272">
        <v>1288407</v>
      </c>
      <c r="G128" s="273">
        <v>509</v>
      </c>
      <c r="H128" s="274">
        <f t="shared" si="1"/>
        <v>3436431</v>
      </c>
      <c r="I128" s="278"/>
    </row>
    <row r="129" spans="1:9" ht="13.15" customHeight="1" thickBot="1" x14ac:dyDescent="0.35">
      <c r="A129" s="121"/>
      <c r="B129" s="127"/>
      <c r="C129" s="126" t="s">
        <v>37</v>
      </c>
      <c r="D129" s="275">
        <v>656133</v>
      </c>
      <c r="E129" s="275">
        <v>1448431</v>
      </c>
      <c r="F129" s="275">
        <v>1329681</v>
      </c>
      <c r="G129" s="276">
        <v>522</v>
      </c>
      <c r="H129" s="277">
        <f t="shared" si="1"/>
        <v>3434767</v>
      </c>
      <c r="I129" s="278"/>
    </row>
    <row r="130" spans="1:9" ht="13.15" customHeight="1" thickBot="1" x14ac:dyDescent="0.3">
      <c r="A130" s="121"/>
      <c r="B130" s="121"/>
      <c r="C130" s="121"/>
      <c r="D130" s="121"/>
      <c r="E130" s="121"/>
      <c r="F130" s="121"/>
      <c r="G130" s="121"/>
      <c r="H130" s="121"/>
      <c r="I130" s="121"/>
    </row>
    <row r="131" spans="1:9" ht="23.5" thickBot="1" x14ac:dyDescent="0.3">
      <c r="A131" s="121"/>
      <c r="B131" s="216" t="s">
        <v>0</v>
      </c>
      <c r="C131" s="216" t="s">
        <v>31</v>
      </c>
      <c r="D131" s="217" t="s">
        <v>555</v>
      </c>
      <c r="E131" s="217" t="s">
        <v>556</v>
      </c>
      <c r="F131" s="217" t="s">
        <v>557</v>
      </c>
      <c r="G131" s="217" t="s">
        <v>491</v>
      </c>
      <c r="H131" s="218" t="s">
        <v>77</v>
      </c>
      <c r="I131" s="278"/>
    </row>
    <row r="132" spans="1:9" ht="13.15" customHeight="1" x14ac:dyDescent="0.3">
      <c r="A132" s="121"/>
      <c r="B132" s="123">
        <v>2020</v>
      </c>
      <c r="C132" s="21" t="s">
        <v>38</v>
      </c>
      <c r="D132" s="269">
        <v>2074270</v>
      </c>
      <c r="E132" s="269">
        <v>1278098</v>
      </c>
      <c r="F132" s="269">
        <v>80087</v>
      </c>
      <c r="G132" s="270">
        <v>551</v>
      </c>
      <c r="H132" s="271">
        <f t="shared" si="1"/>
        <v>3433006</v>
      </c>
      <c r="I132" s="278"/>
    </row>
    <row r="133" spans="1:9" ht="13.15" customHeight="1" x14ac:dyDescent="0.3">
      <c r="A133" s="121"/>
      <c r="B133" s="125"/>
      <c r="C133" s="22" t="s">
        <v>39</v>
      </c>
      <c r="D133" s="272">
        <v>2079526</v>
      </c>
      <c r="E133" s="272">
        <v>1279284</v>
      </c>
      <c r="F133" s="272">
        <v>84136</v>
      </c>
      <c r="G133" s="273">
        <v>422</v>
      </c>
      <c r="H133" s="274">
        <f t="shared" si="1"/>
        <v>3443368</v>
      </c>
      <c r="I133" s="278"/>
    </row>
    <row r="134" spans="1:9" ht="13.15" customHeight="1" x14ac:dyDescent="0.3">
      <c r="A134" s="121"/>
      <c r="B134" s="125"/>
      <c r="C134" s="22" t="s">
        <v>40</v>
      </c>
      <c r="D134" s="272">
        <v>1987952</v>
      </c>
      <c r="E134" s="272">
        <v>1410307</v>
      </c>
      <c r="F134" s="272">
        <v>90359</v>
      </c>
      <c r="G134" s="273">
        <v>429</v>
      </c>
      <c r="H134" s="274">
        <f t="shared" si="1"/>
        <v>3489047</v>
      </c>
      <c r="I134" s="278"/>
    </row>
    <row r="135" spans="1:9" ht="13.15" customHeight="1" x14ac:dyDescent="0.3">
      <c r="A135" s="121"/>
      <c r="B135" s="124"/>
      <c r="C135" s="22" t="s">
        <v>41</v>
      </c>
      <c r="D135" s="272">
        <v>1903711</v>
      </c>
      <c r="E135" s="272">
        <v>1525662</v>
      </c>
      <c r="F135" s="272">
        <v>102692</v>
      </c>
      <c r="G135" s="273">
        <v>445</v>
      </c>
      <c r="H135" s="274">
        <f t="shared" si="1"/>
        <v>3532510</v>
      </c>
      <c r="I135" s="278"/>
    </row>
    <row r="136" spans="1:9" ht="13.15" customHeight="1" x14ac:dyDescent="0.3">
      <c r="A136" s="121"/>
      <c r="B136" s="125"/>
      <c r="C136" s="22" t="s">
        <v>42</v>
      </c>
      <c r="D136" s="272">
        <v>1794937</v>
      </c>
      <c r="E136" s="272">
        <v>1652414</v>
      </c>
      <c r="F136" s="272">
        <v>112906</v>
      </c>
      <c r="G136" s="273">
        <v>463</v>
      </c>
      <c r="H136" s="274">
        <f t="shared" si="1"/>
        <v>3560720</v>
      </c>
      <c r="I136" s="278"/>
    </row>
    <row r="137" spans="1:9" ht="13.15" customHeight="1" x14ac:dyDescent="0.3">
      <c r="A137" s="121"/>
      <c r="B137" s="125"/>
      <c r="C137" s="22" t="s">
        <v>43</v>
      </c>
      <c r="D137" s="272">
        <v>1654700</v>
      </c>
      <c r="E137" s="272">
        <v>1798037</v>
      </c>
      <c r="F137" s="272">
        <v>135056</v>
      </c>
      <c r="G137" s="273">
        <v>468</v>
      </c>
      <c r="H137" s="274">
        <f t="shared" si="1"/>
        <v>3588261</v>
      </c>
      <c r="I137" s="278"/>
    </row>
    <row r="138" spans="1:9" ht="13.15" customHeight="1" x14ac:dyDescent="0.3">
      <c r="A138" s="121"/>
      <c r="B138" s="124"/>
      <c r="C138" s="22" t="s">
        <v>32</v>
      </c>
      <c r="D138" s="272">
        <v>1677938</v>
      </c>
      <c r="E138" s="272">
        <v>1797674</v>
      </c>
      <c r="F138" s="272">
        <v>145123</v>
      </c>
      <c r="G138" s="273">
        <v>531</v>
      </c>
      <c r="H138" s="274">
        <f t="shared" si="1"/>
        <v>3621266</v>
      </c>
      <c r="I138" s="278"/>
    </row>
    <row r="139" spans="1:9" ht="13.15" customHeight="1" x14ac:dyDescent="0.3">
      <c r="A139" s="121"/>
      <c r="B139" s="125"/>
      <c r="C139" s="22" t="s">
        <v>33</v>
      </c>
      <c r="D139" s="272">
        <v>1635441</v>
      </c>
      <c r="E139" s="272">
        <v>1865979</v>
      </c>
      <c r="F139" s="272">
        <v>151884</v>
      </c>
      <c r="G139" s="273">
        <v>569</v>
      </c>
      <c r="H139" s="274">
        <f t="shared" si="1"/>
        <v>3653873</v>
      </c>
      <c r="I139" s="278"/>
    </row>
    <row r="140" spans="1:9" ht="13.15" customHeight="1" x14ac:dyDescent="0.3">
      <c r="A140" s="121"/>
      <c r="B140" s="125"/>
      <c r="C140" s="22" t="s">
        <v>34</v>
      </c>
      <c r="D140" s="272">
        <v>1608679</v>
      </c>
      <c r="E140" s="272">
        <v>1926828</v>
      </c>
      <c r="F140" s="272">
        <v>165288</v>
      </c>
      <c r="G140" s="273">
        <v>653</v>
      </c>
      <c r="H140" s="274">
        <f t="shared" ref="H140:H164" si="2">SUM(D140:G140)</f>
        <v>3701448</v>
      </c>
      <c r="I140" s="278"/>
    </row>
    <row r="141" spans="1:9" ht="13.15" customHeight="1" x14ac:dyDescent="0.3">
      <c r="A141" s="121"/>
      <c r="B141" s="124"/>
      <c r="C141" s="124" t="s">
        <v>35</v>
      </c>
      <c r="D141" s="272">
        <v>1572703</v>
      </c>
      <c r="E141" s="272">
        <v>1996201</v>
      </c>
      <c r="F141" s="272">
        <v>178776</v>
      </c>
      <c r="G141" s="273">
        <v>716</v>
      </c>
      <c r="H141" s="274">
        <f t="shared" si="2"/>
        <v>3748396</v>
      </c>
      <c r="I141" s="278"/>
    </row>
    <row r="142" spans="1:9" ht="13.15" customHeight="1" x14ac:dyDescent="0.3">
      <c r="A142" s="121"/>
      <c r="B142" s="125"/>
      <c r="C142" s="124" t="s">
        <v>36</v>
      </c>
      <c r="D142" s="272">
        <v>1454048</v>
      </c>
      <c r="E142" s="272">
        <v>2117553</v>
      </c>
      <c r="F142" s="272">
        <v>208228</v>
      </c>
      <c r="G142" s="273">
        <v>821</v>
      </c>
      <c r="H142" s="274">
        <f t="shared" si="2"/>
        <v>3780650</v>
      </c>
      <c r="I142" s="278"/>
    </row>
    <row r="143" spans="1:9" ht="13.15" customHeight="1" thickBot="1" x14ac:dyDescent="0.35">
      <c r="A143" s="121"/>
      <c r="B143" s="127"/>
      <c r="C143" s="126" t="s">
        <v>37</v>
      </c>
      <c r="D143" s="275">
        <v>1384967</v>
      </c>
      <c r="E143" s="275">
        <v>2164979</v>
      </c>
      <c r="F143" s="275">
        <v>251202</v>
      </c>
      <c r="G143" s="276">
        <v>885</v>
      </c>
      <c r="H143" s="277">
        <f t="shared" si="2"/>
        <v>3802033</v>
      </c>
      <c r="I143" s="278"/>
    </row>
    <row r="144" spans="1:9" ht="13.15" customHeight="1" x14ac:dyDescent="0.3">
      <c r="A144" s="121"/>
      <c r="B144" s="123">
        <v>2021</v>
      </c>
      <c r="C144" s="21" t="s">
        <v>38</v>
      </c>
      <c r="D144" s="269">
        <v>1456650</v>
      </c>
      <c r="E144" s="269">
        <v>2113944</v>
      </c>
      <c r="F144" s="269">
        <v>254204</v>
      </c>
      <c r="G144" s="270">
        <v>986</v>
      </c>
      <c r="H144" s="271">
        <f t="shared" si="2"/>
        <v>3825784</v>
      </c>
      <c r="I144" s="278"/>
    </row>
    <row r="145" spans="1:9" ht="13.15" customHeight="1" x14ac:dyDescent="0.3">
      <c r="A145" s="121"/>
      <c r="B145" s="125"/>
      <c r="C145" s="22" t="s">
        <v>39</v>
      </c>
      <c r="D145" s="272">
        <v>1412121</v>
      </c>
      <c r="E145" s="272">
        <v>2130727</v>
      </c>
      <c r="F145" s="272">
        <v>326958</v>
      </c>
      <c r="G145" s="273">
        <v>1133</v>
      </c>
      <c r="H145" s="274">
        <f t="shared" si="2"/>
        <v>3870939</v>
      </c>
      <c r="I145" s="278"/>
    </row>
    <row r="146" spans="1:9" ht="13.15" customHeight="1" x14ac:dyDescent="0.3">
      <c r="A146" s="121"/>
      <c r="B146" s="125"/>
      <c r="C146" s="22" t="s">
        <v>40</v>
      </c>
      <c r="D146" s="272">
        <v>1372285</v>
      </c>
      <c r="E146" s="272">
        <v>2205816</v>
      </c>
      <c r="F146" s="272">
        <v>358273</v>
      </c>
      <c r="G146" s="273">
        <v>1229</v>
      </c>
      <c r="H146" s="274">
        <f t="shared" si="2"/>
        <v>3937603</v>
      </c>
      <c r="I146" s="278"/>
    </row>
    <row r="147" spans="1:9" ht="13.15" customHeight="1" x14ac:dyDescent="0.3">
      <c r="A147" s="121"/>
      <c r="B147" s="124"/>
      <c r="C147" s="22" t="s">
        <v>41</v>
      </c>
      <c r="D147" s="272">
        <v>1342242</v>
      </c>
      <c r="E147" s="272">
        <v>2252232</v>
      </c>
      <c r="F147" s="272">
        <v>409824</v>
      </c>
      <c r="G147" s="273">
        <v>1344</v>
      </c>
      <c r="H147" s="274">
        <f t="shared" si="2"/>
        <v>4005642</v>
      </c>
      <c r="I147" s="278"/>
    </row>
    <row r="148" spans="1:9" ht="13.15" customHeight="1" x14ac:dyDescent="0.3">
      <c r="A148" s="121"/>
      <c r="B148" s="125"/>
      <c r="C148" s="22" t="s">
        <v>42</v>
      </c>
      <c r="D148" s="272">
        <v>1295293</v>
      </c>
      <c r="E148" s="272">
        <v>2279515</v>
      </c>
      <c r="F148" s="272">
        <v>472552</v>
      </c>
      <c r="G148" s="273">
        <v>1877</v>
      </c>
      <c r="H148" s="274">
        <f t="shared" si="2"/>
        <v>4049237</v>
      </c>
      <c r="I148" s="278"/>
    </row>
    <row r="149" spans="1:9" ht="13.15" customHeight="1" x14ac:dyDescent="0.3">
      <c r="A149" s="121"/>
      <c r="B149" s="125"/>
      <c r="C149" s="22" t="s">
        <v>43</v>
      </c>
      <c r="D149" s="272">
        <v>1138643</v>
      </c>
      <c r="E149" s="272">
        <v>2228155</v>
      </c>
      <c r="F149" s="272">
        <v>721246</v>
      </c>
      <c r="G149" s="273">
        <v>1556</v>
      </c>
      <c r="H149" s="274">
        <f t="shared" si="2"/>
        <v>4089600</v>
      </c>
      <c r="I149" s="278"/>
    </row>
    <row r="150" spans="1:9" ht="13.15" customHeight="1" x14ac:dyDescent="0.3">
      <c r="A150" s="121"/>
      <c r="B150" s="124"/>
      <c r="C150" s="22" t="s">
        <v>32</v>
      </c>
      <c r="D150" s="272">
        <v>1091093</v>
      </c>
      <c r="E150" s="272">
        <v>2268485</v>
      </c>
      <c r="F150" s="272">
        <v>763152</v>
      </c>
      <c r="G150" s="273">
        <v>1663</v>
      </c>
      <c r="H150" s="274">
        <f t="shared" si="2"/>
        <v>4124393</v>
      </c>
      <c r="I150" s="278"/>
    </row>
    <row r="151" spans="1:9" ht="13.15" customHeight="1" x14ac:dyDescent="0.3">
      <c r="A151" s="121"/>
      <c r="B151" s="125"/>
      <c r="C151" s="22" t="s">
        <v>33</v>
      </c>
      <c r="D151" s="272">
        <v>1052379</v>
      </c>
      <c r="E151" s="272">
        <v>2290376</v>
      </c>
      <c r="F151" s="272">
        <v>801295</v>
      </c>
      <c r="G151" s="273">
        <v>1764</v>
      </c>
      <c r="H151" s="274">
        <f t="shared" si="2"/>
        <v>4145814</v>
      </c>
      <c r="I151" s="278"/>
    </row>
    <row r="152" spans="1:9" ht="13.15" customHeight="1" x14ac:dyDescent="0.3">
      <c r="A152" s="121"/>
      <c r="B152" s="125"/>
      <c r="C152" s="22" t="s">
        <v>34</v>
      </c>
      <c r="D152" s="272">
        <v>1019795</v>
      </c>
      <c r="E152" s="272">
        <v>2314479</v>
      </c>
      <c r="F152" s="272">
        <v>862313</v>
      </c>
      <c r="G152" s="273">
        <v>1861</v>
      </c>
      <c r="H152" s="274">
        <f t="shared" si="2"/>
        <v>4198448</v>
      </c>
      <c r="I152" s="278"/>
    </row>
    <row r="153" spans="1:9" ht="13.15" customHeight="1" x14ac:dyDescent="0.3">
      <c r="A153" s="121"/>
      <c r="B153" s="124"/>
      <c r="C153" s="124" t="s">
        <v>35</v>
      </c>
      <c r="D153" s="272">
        <v>997644</v>
      </c>
      <c r="E153" s="272">
        <v>2337303</v>
      </c>
      <c r="F153" s="272">
        <v>899095</v>
      </c>
      <c r="G153" s="273">
        <v>2019</v>
      </c>
      <c r="H153" s="274">
        <f t="shared" si="2"/>
        <v>4236061</v>
      </c>
      <c r="I153" s="278"/>
    </row>
    <row r="154" spans="1:9" ht="13.15" customHeight="1" x14ac:dyDescent="0.3">
      <c r="A154" s="121"/>
      <c r="B154" s="125"/>
      <c r="C154" s="124" t="s">
        <v>36</v>
      </c>
      <c r="D154" s="272">
        <v>974801</v>
      </c>
      <c r="E154" s="272">
        <v>2341138</v>
      </c>
      <c r="F154" s="272">
        <v>937681</v>
      </c>
      <c r="G154" s="273">
        <v>2152</v>
      </c>
      <c r="H154" s="274">
        <f t="shared" si="2"/>
        <v>4255772</v>
      </c>
      <c r="I154" s="278"/>
    </row>
    <row r="155" spans="1:9" ht="13.15" customHeight="1" thickBot="1" x14ac:dyDescent="0.35">
      <c r="A155" s="121"/>
      <c r="B155" s="127"/>
      <c r="C155" s="126" t="s">
        <v>37</v>
      </c>
      <c r="D155" s="275">
        <v>799403</v>
      </c>
      <c r="E155" s="275">
        <v>2423723</v>
      </c>
      <c r="F155" s="275">
        <v>1061951</v>
      </c>
      <c r="G155" s="276">
        <v>2414</v>
      </c>
      <c r="H155" s="277">
        <f t="shared" si="2"/>
        <v>4287491</v>
      </c>
      <c r="I155" s="278"/>
    </row>
    <row r="156" spans="1:9" ht="13.15" customHeight="1" x14ac:dyDescent="0.3">
      <c r="A156" s="121"/>
      <c r="B156" s="123">
        <v>2022</v>
      </c>
      <c r="C156" s="21" t="s">
        <v>38</v>
      </c>
      <c r="D156" s="269">
        <v>751999</v>
      </c>
      <c r="E156" s="269">
        <v>2436196</v>
      </c>
      <c r="F156" s="269">
        <v>1105553</v>
      </c>
      <c r="G156" s="270">
        <v>2416</v>
      </c>
      <c r="H156" s="271">
        <f t="shared" si="2"/>
        <v>4296164</v>
      </c>
      <c r="I156" s="278"/>
    </row>
    <row r="157" spans="1:9" ht="13.15" customHeight="1" x14ac:dyDescent="0.3">
      <c r="A157" s="121"/>
      <c r="B157" s="125"/>
      <c r="C157" s="22" t="s">
        <v>39</v>
      </c>
      <c r="D157" s="272">
        <v>730276</v>
      </c>
      <c r="E157" s="272">
        <v>2441202</v>
      </c>
      <c r="F157" s="272">
        <v>1112954</v>
      </c>
      <c r="G157" s="273">
        <v>2586</v>
      </c>
      <c r="H157" s="274">
        <f t="shared" si="2"/>
        <v>4287018</v>
      </c>
      <c r="I157" s="278"/>
    </row>
    <row r="158" spans="1:9" ht="13.15" customHeight="1" x14ac:dyDescent="0.3">
      <c r="A158" s="121"/>
      <c r="B158" s="125"/>
      <c r="C158" s="22" t="s">
        <v>40</v>
      </c>
      <c r="D158" s="272">
        <v>729651</v>
      </c>
      <c r="E158" s="272">
        <v>2564689</v>
      </c>
      <c r="F158" s="272">
        <v>1059321</v>
      </c>
      <c r="G158" s="273">
        <v>2635</v>
      </c>
      <c r="H158" s="274">
        <f t="shared" si="2"/>
        <v>4356296</v>
      </c>
      <c r="I158" s="278"/>
    </row>
    <row r="159" spans="1:9" ht="13.15" customHeight="1" x14ac:dyDescent="0.3">
      <c r="A159" s="121"/>
      <c r="B159" s="124"/>
      <c r="C159" s="22" t="s">
        <v>41</v>
      </c>
      <c r="D159" s="272">
        <v>690292</v>
      </c>
      <c r="E159" s="272">
        <v>2645312</v>
      </c>
      <c r="F159" s="272">
        <v>1033039</v>
      </c>
      <c r="G159" s="273">
        <v>3218</v>
      </c>
      <c r="H159" s="274">
        <f t="shared" si="2"/>
        <v>4371861</v>
      </c>
      <c r="I159" s="278"/>
    </row>
    <row r="160" spans="1:9" ht="13.15" customHeight="1" x14ac:dyDescent="0.3">
      <c r="A160" s="121"/>
      <c r="B160" s="124"/>
      <c r="C160" s="22" t="s">
        <v>42</v>
      </c>
      <c r="D160" s="272">
        <v>657283</v>
      </c>
      <c r="E160" s="272">
        <v>2626895</v>
      </c>
      <c r="F160" s="272">
        <v>1093424</v>
      </c>
      <c r="G160" s="273">
        <v>3547</v>
      </c>
      <c r="H160" s="274">
        <f t="shared" si="2"/>
        <v>4381149</v>
      </c>
      <c r="I160" s="278"/>
    </row>
    <row r="161" spans="1:9" ht="13.15" customHeight="1" x14ac:dyDescent="0.3">
      <c r="A161" s="121"/>
      <c r="B161" s="125"/>
      <c r="C161" s="22" t="s">
        <v>43</v>
      </c>
      <c r="D161" s="272">
        <v>632579</v>
      </c>
      <c r="E161" s="272">
        <v>2542314</v>
      </c>
      <c r="F161" s="272">
        <v>1244016</v>
      </c>
      <c r="G161" s="273">
        <v>3716</v>
      </c>
      <c r="H161" s="274">
        <f t="shared" si="2"/>
        <v>4422625</v>
      </c>
      <c r="I161" s="278"/>
    </row>
    <row r="162" spans="1:9" ht="13.15" customHeight="1" x14ac:dyDescent="0.3">
      <c r="A162" s="121"/>
      <c r="B162" s="124"/>
      <c r="C162" s="22" t="s">
        <v>32</v>
      </c>
      <c r="D162" s="272">
        <v>595389</v>
      </c>
      <c r="E162" s="272">
        <v>2548562</v>
      </c>
      <c r="F162" s="272">
        <v>1299171</v>
      </c>
      <c r="G162" s="273">
        <v>3975</v>
      </c>
      <c r="H162" s="274">
        <f t="shared" si="2"/>
        <v>4447097</v>
      </c>
      <c r="I162" s="278"/>
    </row>
    <row r="163" spans="1:9" ht="13.15" customHeight="1" x14ac:dyDescent="0.3">
      <c r="A163" s="121"/>
      <c r="B163" s="125"/>
      <c r="C163" s="22" t="s">
        <v>33</v>
      </c>
      <c r="D163" s="272">
        <v>571130</v>
      </c>
      <c r="E163" s="272">
        <v>2578670</v>
      </c>
      <c r="F163" s="272">
        <v>1321907</v>
      </c>
      <c r="G163" s="273">
        <v>4179</v>
      </c>
      <c r="H163" s="274">
        <f t="shared" si="2"/>
        <v>4475886</v>
      </c>
      <c r="I163" s="278"/>
    </row>
    <row r="164" spans="1:9" ht="13.15" customHeight="1" x14ac:dyDescent="0.3">
      <c r="A164" s="121"/>
      <c r="B164" s="125"/>
      <c r="C164" s="22" t="s">
        <v>34</v>
      </c>
      <c r="D164" s="272">
        <v>521152</v>
      </c>
      <c r="E164" s="272">
        <v>2648414</v>
      </c>
      <c r="F164" s="272">
        <v>1307313</v>
      </c>
      <c r="G164" s="273">
        <v>4295</v>
      </c>
      <c r="H164" s="274">
        <f t="shared" si="2"/>
        <v>4481174</v>
      </c>
      <c r="I164" s="278"/>
    </row>
    <row r="165" spans="1:9" ht="13.15" customHeight="1" x14ac:dyDescent="0.3">
      <c r="A165" s="121"/>
      <c r="B165" s="124"/>
      <c r="C165" s="22" t="s">
        <v>35</v>
      </c>
      <c r="D165" s="272">
        <v>501778</v>
      </c>
      <c r="E165" s="272">
        <v>2658316</v>
      </c>
      <c r="F165" s="272">
        <v>1339264</v>
      </c>
      <c r="G165" s="273">
        <v>4519</v>
      </c>
      <c r="H165" s="274">
        <f t="shared" ref="H165:H169" si="3">SUM(D165:G165)</f>
        <v>4503877</v>
      </c>
      <c r="I165" s="278"/>
    </row>
    <row r="166" spans="1:9" ht="13.15" customHeight="1" x14ac:dyDescent="0.3">
      <c r="A166" s="121"/>
      <c r="B166" s="125"/>
      <c r="C166" s="22" t="s">
        <v>36</v>
      </c>
      <c r="D166" s="272">
        <v>446975</v>
      </c>
      <c r="E166" s="272">
        <v>2699894</v>
      </c>
      <c r="F166" s="272">
        <v>1372406</v>
      </c>
      <c r="G166" s="273">
        <v>4757</v>
      </c>
      <c r="H166" s="274">
        <f t="shared" si="3"/>
        <v>4524032</v>
      </c>
      <c r="I166" s="278"/>
    </row>
    <row r="167" spans="1:9" ht="13.15" customHeight="1" thickBot="1" x14ac:dyDescent="0.35">
      <c r="A167" s="121"/>
      <c r="B167" s="127"/>
      <c r="C167" s="27" t="s">
        <v>37</v>
      </c>
      <c r="D167" s="275">
        <v>357984</v>
      </c>
      <c r="E167" s="275">
        <v>2683878</v>
      </c>
      <c r="F167" s="275">
        <v>1413421</v>
      </c>
      <c r="G167" s="276">
        <v>4929</v>
      </c>
      <c r="H167" s="277">
        <f t="shared" si="3"/>
        <v>4460212</v>
      </c>
      <c r="I167" s="278"/>
    </row>
    <row r="168" spans="1:9" ht="13.15" customHeight="1" x14ac:dyDescent="0.3">
      <c r="A168" s="121"/>
      <c r="B168" s="123">
        <v>2023</v>
      </c>
      <c r="C168" s="21" t="s">
        <v>38</v>
      </c>
      <c r="D168" s="269">
        <v>336670</v>
      </c>
      <c r="E168" s="269">
        <v>2633906</v>
      </c>
      <c r="F168" s="269">
        <v>1452336</v>
      </c>
      <c r="G168" s="270">
        <v>5065</v>
      </c>
      <c r="H168" s="271">
        <f t="shared" si="3"/>
        <v>4427977</v>
      </c>
      <c r="I168" s="278"/>
    </row>
    <row r="169" spans="1:9" ht="13.15" customHeight="1" x14ac:dyDescent="0.3">
      <c r="A169" s="121"/>
      <c r="B169" s="125"/>
      <c r="C169" s="22" t="s">
        <v>39</v>
      </c>
      <c r="D169" s="272">
        <v>330471</v>
      </c>
      <c r="E169" s="272">
        <v>2609992</v>
      </c>
      <c r="F169" s="272">
        <v>1482389</v>
      </c>
      <c r="G169" s="273">
        <v>4981</v>
      </c>
      <c r="H169" s="274">
        <f t="shared" si="3"/>
        <v>4427833</v>
      </c>
      <c r="I169" s="278"/>
    </row>
    <row r="170" spans="1:9" ht="13.15" customHeight="1" x14ac:dyDescent="0.3">
      <c r="A170" s="121"/>
      <c r="B170" s="124"/>
      <c r="C170" s="22" t="s">
        <v>40</v>
      </c>
      <c r="D170" s="272">
        <v>283578</v>
      </c>
      <c r="E170" s="272">
        <v>2380783</v>
      </c>
      <c r="F170" s="272">
        <v>1803907</v>
      </c>
      <c r="G170" s="273">
        <v>5378</v>
      </c>
      <c r="H170" s="274">
        <f t="shared" ref="H170:H180" si="4">SUM(D170:G170)</f>
        <v>4473646</v>
      </c>
      <c r="I170" s="278"/>
    </row>
    <row r="171" spans="1:9" ht="13.15" customHeight="1" x14ac:dyDescent="0.3">
      <c r="A171" s="121"/>
      <c r="B171" s="124"/>
      <c r="C171" s="22" t="s">
        <v>41</v>
      </c>
      <c r="D171" s="272">
        <v>272049</v>
      </c>
      <c r="E171" s="272">
        <v>2370738</v>
      </c>
      <c r="F171" s="272">
        <v>1824689</v>
      </c>
      <c r="G171" s="273">
        <v>5467</v>
      </c>
      <c r="H171" s="274">
        <f t="shared" si="4"/>
        <v>4472943</v>
      </c>
      <c r="I171" s="278"/>
    </row>
    <row r="172" spans="1:9" ht="13.15" customHeight="1" x14ac:dyDescent="0.3">
      <c r="A172" s="121"/>
      <c r="B172" s="124"/>
      <c r="C172" s="22" t="s">
        <v>42</v>
      </c>
      <c r="D172" s="272">
        <v>266706</v>
      </c>
      <c r="E172" s="272">
        <v>2301336</v>
      </c>
      <c r="F172" s="272">
        <v>1889161</v>
      </c>
      <c r="G172" s="273">
        <v>5635</v>
      </c>
      <c r="H172" s="274">
        <f t="shared" si="4"/>
        <v>4462838</v>
      </c>
      <c r="I172" s="278"/>
    </row>
    <row r="173" spans="1:9" ht="13.15" customHeight="1" x14ac:dyDescent="0.3">
      <c r="A173" s="121"/>
      <c r="B173" s="124"/>
      <c r="C173" s="22" t="s">
        <v>43</v>
      </c>
      <c r="D173" s="272">
        <v>259395</v>
      </c>
      <c r="E173" s="272">
        <v>1935302</v>
      </c>
      <c r="F173" s="272">
        <v>2259195</v>
      </c>
      <c r="G173" s="273">
        <v>5950</v>
      </c>
      <c r="H173" s="274">
        <f t="shared" si="4"/>
        <v>4459842</v>
      </c>
      <c r="I173" s="278"/>
    </row>
    <row r="174" spans="1:9" ht="13.15" customHeight="1" x14ac:dyDescent="0.3">
      <c r="A174" s="121"/>
      <c r="B174" s="124"/>
      <c r="C174" s="22" t="s">
        <v>32</v>
      </c>
      <c r="D174" s="272">
        <v>253098</v>
      </c>
      <c r="E174" s="272">
        <v>1962038</v>
      </c>
      <c r="F174" s="272">
        <v>2240714</v>
      </c>
      <c r="G174" s="273">
        <v>5981</v>
      </c>
      <c r="H174" s="274">
        <f t="shared" si="4"/>
        <v>4461831</v>
      </c>
      <c r="I174" s="278"/>
    </row>
    <row r="175" spans="1:9" ht="13.15" customHeight="1" x14ac:dyDescent="0.3">
      <c r="A175" s="121"/>
      <c r="B175" s="125"/>
      <c r="C175" s="22" t="s">
        <v>33</v>
      </c>
      <c r="D175" s="272">
        <v>235258</v>
      </c>
      <c r="E175" s="272">
        <v>2020302</v>
      </c>
      <c r="F175" s="272">
        <v>2242011</v>
      </c>
      <c r="G175" s="273">
        <v>6130</v>
      </c>
      <c r="H175" s="274">
        <f t="shared" si="4"/>
        <v>4503701</v>
      </c>
      <c r="I175" s="278"/>
    </row>
    <row r="176" spans="1:9" ht="13.15" customHeight="1" x14ac:dyDescent="0.3">
      <c r="A176" s="121"/>
      <c r="B176" s="124"/>
      <c r="C176" s="22" t="s">
        <v>34</v>
      </c>
      <c r="D176" s="272">
        <v>231411</v>
      </c>
      <c r="E176" s="272">
        <v>1996185</v>
      </c>
      <c r="F176" s="272">
        <v>2273418</v>
      </c>
      <c r="G176" s="273">
        <v>6255</v>
      </c>
      <c r="H176" s="274">
        <f t="shared" si="4"/>
        <v>4507269</v>
      </c>
      <c r="I176" s="278"/>
    </row>
    <row r="177" spans="1:9" ht="13.15" customHeight="1" x14ac:dyDescent="0.3">
      <c r="A177" s="121"/>
      <c r="B177" s="124"/>
      <c r="C177" s="22" t="s">
        <v>35</v>
      </c>
      <c r="D177" s="272">
        <v>226419</v>
      </c>
      <c r="E177" s="272">
        <v>1990379</v>
      </c>
      <c r="F177" s="272">
        <v>2297727</v>
      </c>
      <c r="G177" s="273">
        <v>6436</v>
      </c>
      <c r="H177" s="274">
        <f t="shared" si="4"/>
        <v>4520961</v>
      </c>
      <c r="I177" s="278"/>
    </row>
    <row r="178" spans="1:9" ht="13.15" customHeight="1" x14ac:dyDescent="0.3">
      <c r="A178" s="121"/>
      <c r="B178" s="22"/>
      <c r="C178" s="22" t="s">
        <v>36</v>
      </c>
      <c r="D178" s="272">
        <v>229807</v>
      </c>
      <c r="E178" s="272">
        <v>1938303</v>
      </c>
      <c r="F178" s="272">
        <v>2348679</v>
      </c>
      <c r="G178" s="273">
        <v>6738</v>
      </c>
      <c r="H178" s="274">
        <f t="shared" si="4"/>
        <v>4523527</v>
      </c>
      <c r="I178" s="278"/>
    </row>
    <row r="179" spans="1:9" ht="13.15" customHeight="1" thickBot="1" x14ac:dyDescent="0.35">
      <c r="A179" s="121"/>
      <c r="B179" s="126"/>
      <c r="C179" s="27" t="s">
        <v>37</v>
      </c>
      <c r="D179" s="275">
        <v>225718</v>
      </c>
      <c r="E179" s="275">
        <v>1924612</v>
      </c>
      <c r="F179" s="275">
        <v>2367358</v>
      </c>
      <c r="G179" s="276">
        <v>6891</v>
      </c>
      <c r="H179" s="277">
        <f t="shared" si="4"/>
        <v>4524579</v>
      </c>
      <c r="I179" s="278"/>
    </row>
    <row r="180" spans="1:9" ht="13.15" customHeight="1" x14ac:dyDescent="0.3">
      <c r="A180" s="121"/>
      <c r="B180" s="123">
        <v>2024</v>
      </c>
      <c r="C180" s="21" t="s">
        <v>38</v>
      </c>
      <c r="D180" s="269">
        <v>222605</v>
      </c>
      <c r="E180" s="269">
        <v>1909680</v>
      </c>
      <c r="F180" s="269">
        <v>2388820</v>
      </c>
      <c r="G180" s="270">
        <v>7216</v>
      </c>
      <c r="H180" s="271">
        <f t="shared" si="4"/>
        <v>4528321</v>
      </c>
      <c r="I180" s="278"/>
    </row>
    <row r="181" spans="1:9" ht="13.15" customHeight="1" x14ac:dyDescent="0.3">
      <c r="A181" s="121"/>
      <c r="B181" s="124"/>
      <c r="C181" s="22" t="s">
        <v>39</v>
      </c>
      <c r="D181" s="272">
        <v>219469</v>
      </c>
      <c r="E181" s="272">
        <v>1843675</v>
      </c>
      <c r="F181" s="272">
        <v>2452194</v>
      </c>
      <c r="G181" s="273">
        <v>7384</v>
      </c>
      <c r="H181" s="274">
        <f t="shared" ref="H181:H192" si="5">SUM(D181:G181)</f>
        <v>4522722</v>
      </c>
      <c r="I181" s="278"/>
    </row>
    <row r="182" spans="1:9" ht="13.15" customHeight="1" x14ac:dyDescent="0.3">
      <c r="A182" s="121"/>
      <c r="B182" s="124"/>
      <c r="C182" s="22" t="s">
        <v>40</v>
      </c>
      <c r="D182" s="272">
        <v>218336</v>
      </c>
      <c r="E182" s="272">
        <v>1837946</v>
      </c>
      <c r="F182" s="272">
        <v>2484273</v>
      </c>
      <c r="G182" s="273">
        <v>7504</v>
      </c>
      <c r="H182" s="274">
        <f t="shared" si="5"/>
        <v>4548059</v>
      </c>
      <c r="I182" s="278"/>
    </row>
    <row r="183" spans="1:9" ht="13.15" customHeight="1" x14ac:dyDescent="0.3">
      <c r="A183" s="121"/>
      <c r="B183" s="124"/>
      <c r="C183" s="22" t="s">
        <v>41</v>
      </c>
      <c r="D183" s="272">
        <v>215324</v>
      </c>
      <c r="E183" s="272">
        <v>1831825</v>
      </c>
      <c r="F183" s="272">
        <v>2522116</v>
      </c>
      <c r="G183" s="273">
        <v>8472</v>
      </c>
      <c r="H183" s="274">
        <f t="shared" si="5"/>
        <v>4577737</v>
      </c>
      <c r="I183" s="278"/>
    </row>
    <row r="184" spans="1:9" ht="13.15" customHeight="1" x14ac:dyDescent="0.3">
      <c r="A184" s="121"/>
      <c r="B184" s="124"/>
      <c r="C184" s="22" t="s">
        <v>42</v>
      </c>
      <c r="D184" s="272">
        <v>212656</v>
      </c>
      <c r="E184" s="272">
        <v>2049107</v>
      </c>
      <c r="F184" s="272">
        <v>2325246</v>
      </c>
      <c r="G184" s="273">
        <v>9280</v>
      </c>
      <c r="H184" s="274">
        <f t="shared" si="5"/>
        <v>4596289</v>
      </c>
      <c r="I184" s="278"/>
    </row>
    <row r="185" spans="1:9" ht="13.15" customHeight="1" x14ac:dyDescent="0.3">
      <c r="A185" s="121"/>
      <c r="B185" s="124"/>
      <c r="C185" s="22" t="s">
        <v>43</v>
      </c>
      <c r="D185" s="272">
        <v>211568</v>
      </c>
      <c r="E185" s="272">
        <v>2020926</v>
      </c>
      <c r="F185" s="272">
        <v>2368038</v>
      </c>
      <c r="G185" s="273">
        <v>10308</v>
      </c>
      <c r="H185" s="274">
        <f t="shared" si="5"/>
        <v>4610840</v>
      </c>
      <c r="I185" s="278"/>
    </row>
    <row r="186" spans="1:9" ht="13.15" customHeight="1" x14ac:dyDescent="0.3">
      <c r="A186" s="121"/>
      <c r="B186" s="124"/>
      <c r="C186" s="22" t="s">
        <v>32</v>
      </c>
      <c r="D186" s="272">
        <v>208127</v>
      </c>
      <c r="E186" s="272">
        <v>2275714</v>
      </c>
      <c r="F186" s="272">
        <v>2124399</v>
      </c>
      <c r="G186" s="273">
        <v>11820</v>
      </c>
      <c r="H186" s="274">
        <f t="shared" si="5"/>
        <v>4620060</v>
      </c>
      <c r="I186" s="278"/>
    </row>
    <row r="187" spans="1:9" ht="13.15" customHeight="1" x14ac:dyDescent="0.3">
      <c r="A187" s="121"/>
      <c r="B187" s="124"/>
      <c r="C187" s="22" t="s">
        <v>33</v>
      </c>
      <c r="D187" s="272">
        <v>208330</v>
      </c>
      <c r="E187" s="272">
        <v>1933029</v>
      </c>
      <c r="F187" s="272">
        <v>2487701</v>
      </c>
      <c r="G187" s="273">
        <v>16719</v>
      </c>
      <c r="H187" s="274">
        <f t="shared" si="5"/>
        <v>4645779</v>
      </c>
      <c r="I187" s="278"/>
    </row>
    <row r="188" spans="1:9" ht="13.15" customHeight="1" x14ac:dyDescent="0.3">
      <c r="A188" s="121"/>
      <c r="B188" s="124"/>
      <c r="C188" s="22" t="s">
        <v>34</v>
      </c>
      <c r="D188" s="272">
        <v>210806</v>
      </c>
      <c r="E188" s="272">
        <v>1904666</v>
      </c>
      <c r="F188" s="272">
        <v>2520687</v>
      </c>
      <c r="G188" s="273">
        <v>14832</v>
      </c>
      <c r="H188" s="274">
        <f t="shared" si="5"/>
        <v>4650991</v>
      </c>
      <c r="I188" s="278"/>
    </row>
    <row r="189" spans="1:9" ht="13.15" customHeight="1" x14ac:dyDescent="0.3">
      <c r="A189" s="121"/>
      <c r="B189" s="22"/>
      <c r="C189" s="22" t="s">
        <v>35</v>
      </c>
      <c r="D189" s="272">
        <v>178118</v>
      </c>
      <c r="E189" s="272">
        <v>1886430</v>
      </c>
      <c r="F189" s="272">
        <v>2593689</v>
      </c>
      <c r="G189" s="273">
        <v>7885</v>
      </c>
      <c r="H189" s="274">
        <f t="shared" si="5"/>
        <v>4666122</v>
      </c>
      <c r="I189" s="278"/>
    </row>
    <row r="190" spans="1:9" ht="13.15" customHeight="1" x14ac:dyDescent="0.3">
      <c r="A190" s="121"/>
      <c r="B190" s="22"/>
      <c r="C190" s="22" t="s">
        <v>36</v>
      </c>
      <c r="D190" s="272">
        <v>173812</v>
      </c>
      <c r="E190" s="272">
        <v>1823987</v>
      </c>
      <c r="F190" s="272">
        <v>2658513</v>
      </c>
      <c r="G190" s="273">
        <v>8639</v>
      </c>
      <c r="H190" s="274">
        <f t="shared" si="5"/>
        <v>4664951</v>
      </c>
      <c r="I190" s="278"/>
    </row>
    <row r="191" spans="1:9" ht="13.15" customHeight="1" thickBot="1" x14ac:dyDescent="0.35">
      <c r="A191" s="121"/>
      <c r="B191" s="126"/>
      <c r="C191" s="27" t="s">
        <v>37</v>
      </c>
      <c r="D191" s="275">
        <v>171888</v>
      </c>
      <c r="E191" s="275">
        <v>1848405</v>
      </c>
      <c r="F191" s="275">
        <v>2661081</v>
      </c>
      <c r="G191" s="276">
        <v>9517</v>
      </c>
      <c r="H191" s="277">
        <f t="shared" si="5"/>
        <v>4690891</v>
      </c>
      <c r="I191" s="278"/>
    </row>
    <row r="192" spans="1:9" ht="13.15" customHeight="1" x14ac:dyDescent="0.3">
      <c r="A192" s="121"/>
      <c r="B192" s="123">
        <v>2025</v>
      </c>
      <c r="C192" s="21" t="s">
        <v>38</v>
      </c>
      <c r="D192" s="269">
        <v>172560</v>
      </c>
      <c r="E192" s="269">
        <v>1793958</v>
      </c>
      <c r="F192" s="269">
        <v>2699476</v>
      </c>
      <c r="G192" s="270">
        <v>9974</v>
      </c>
      <c r="H192" s="271">
        <f t="shared" si="5"/>
        <v>4675968</v>
      </c>
      <c r="I192" s="278"/>
    </row>
    <row r="193" spans="1:9" ht="13.15" customHeight="1" x14ac:dyDescent="0.3">
      <c r="A193" s="121"/>
      <c r="B193" s="124"/>
      <c r="C193" s="22" t="s">
        <v>39</v>
      </c>
      <c r="D193" s="272">
        <v>173052</v>
      </c>
      <c r="E193" s="272">
        <v>1797780</v>
      </c>
      <c r="F193" s="272">
        <v>2729344</v>
      </c>
      <c r="G193" s="273">
        <v>10279</v>
      </c>
      <c r="H193" s="274">
        <f t="shared" ref="H193:H200" si="6">SUM(D193:G193)</f>
        <v>4710455</v>
      </c>
      <c r="I193" s="278"/>
    </row>
    <row r="194" spans="1:9" ht="13.15" customHeight="1" x14ac:dyDescent="0.3">
      <c r="A194" s="121"/>
      <c r="B194" s="124"/>
      <c r="C194" s="22" t="s">
        <v>40</v>
      </c>
      <c r="D194" s="272">
        <v>175052</v>
      </c>
      <c r="E194" s="272">
        <v>1771423</v>
      </c>
      <c r="F194" s="272">
        <v>2764184</v>
      </c>
      <c r="G194" s="273">
        <v>10558</v>
      </c>
      <c r="H194" s="274">
        <f t="shared" si="6"/>
        <v>4721217</v>
      </c>
      <c r="I194" s="278"/>
    </row>
    <row r="195" spans="1:9" ht="13.15" customHeight="1" x14ac:dyDescent="0.3">
      <c r="A195" s="121"/>
      <c r="B195" s="124"/>
      <c r="C195" s="22" t="s">
        <v>41</v>
      </c>
      <c r="D195" s="272">
        <v>176641</v>
      </c>
      <c r="E195" s="272">
        <v>1754781</v>
      </c>
      <c r="F195" s="272">
        <v>2789376</v>
      </c>
      <c r="G195" s="273">
        <v>10851</v>
      </c>
      <c r="H195" s="274">
        <f t="shared" si="6"/>
        <v>4731649</v>
      </c>
      <c r="I195" s="278"/>
    </row>
    <row r="196" spans="1:9" ht="13.15" customHeight="1" x14ac:dyDescent="0.3">
      <c r="A196" s="121"/>
      <c r="B196" s="124"/>
      <c r="C196" s="22" t="s">
        <v>42</v>
      </c>
      <c r="D196" s="272">
        <v>178900</v>
      </c>
      <c r="E196" s="272">
        <v>1734153</v>
      </c>
      <c r="F196" s="272">
        <v>2821312</v>
      </c>
      <c r="G196" s="273">
        <v>11532</v>
      </c>
      <c r="H196" s="274">
        <f t="shared" si="6"/>
        <v>4745897</v>
      </c>
      <c r="I196" s="278"/>
    </row>
    <row r="197" spans="1:9" ht="13.15" customHeight="1" x14ac:dyDescent="0.3">
      <c r="A197" s="121"/>
      <c r="B197" s="124"/>
      <c r="C197" s="22" t="s">
        <v>43</v>
      </c>
      <c r="D197" s="272">
        <v>181537</v>
      </c>
      <c r="E197" s="272">
        <v>1724379</v>
      </c>
      <c r="F197" s="272">
        <v>2826427</v>
      </c>
      <c r="G197" s="273">
        <v>11833</v>
      </c>
      <c r="H197" s="274">
        <f t="shared" si="6"/>
        <v>4744176</v>
      </c>
      <c r="I197" s="278"/>
    </row>
    <row r="198" spans="1:9" ht="13.15" customHeight="1" x14ac:dyDescent="0.3">
      <c r="A198" s="121"/>
      <c r="B198" s="124"/>
      <c r="C198" s="22" t="s">
        <v>32</v>
      </c>
      <c r="D198" s="272">
        <v>167218</v>
      </c>
      <c r="E198" s="272">
        <v>1580774</v>
      </c>
      <c r="F198" s="272">
        <v>2977440</v>
      </c>
      <c r="G198" s="273">
        <v>12229</v>
      </c>
      <c r="H198" s="274">
        <f t="shared" si="6"/>
        <v>4737661</v>
      </c>
      <c r="I198" s="278"/>
    </row>
    <row r="199" spans="1:9" ht="13.15" customHeight="1" x14ac:dyDescent="0.3">
      <c r="A199" s="121"/>
      <c r="B199" s="124"/>
      <c r="C199" s="22" t="s">
        <v>33</v>
      </c>
      <c r="D199" s="272">
        <v>168772</v>
      </c>
      <c r="E199" s="272">
        <v>1569264</v>
      </c>
      <c r="F199" s="272">
        <v>3012109</v>
      </c>
      <c r="G199" s="273">
        <v>12082</v>
      </c>
      <c r="H199" s="274">
        <f t="shared" si="6"/>
        <v>4762227</v>
      </c>
      <c r="I199" s="278"/>
    </row>
    <row r="200" spans="1:9" ht="13.15" customHeight="1" thickBot="1" x14ac:dyDescent="0.35">
      <c r="A200" s="121"/>
      <c r="B200" s="126"/>
      <c r="C200" s="27" t="s">
        <v>34</v>
      </c>
      <c r="D200" s="275">
        <v>186127</v>
      </c>
      <c r="E200" s="275">
        <v>1530374</v>
      </c>
      <c r="F200" s="275">
        <v>3044459</v>
      </c>
      <c r="G200" s="276">
        <v>13240</v>
      </c>
      <c r="H200" s="277">
        <f t="shared" si="6"/>
        <v>4774200</v>
      </c>
      <c r="I200" s="278"/>
    </row>
    <row r="201" spans="1:9" ht="13" thickBot="1" x14ac:dyDescent="0.3">
      <c r="A201" s="121"/>
      <c r="B201" s="122"/>
    </row>
    <row r="202" spans="1:9" ht="13" thickBot="1" x14ac:dyDescent="0.3">
      <c r="A202" s="121"/>
      <c r="B202" s="265" t="str">
        <f>VAR</f>
        <v>VAR. SEP.24-SEP.25</v>
      </c>
      <c r="C202" s="190"/>
      <c r="D202" s="188">
        <f>+D200/D188-1</f>
        <v>-0.11706972287316297</v>
      </c>
      <c r="E202" s="188">
        <f>+E200/E188-1</f>
        <v>-0.19651319443934001</v>
      </c>
      <c r="F202" s="188">
        <f>+F200/F188-1</f>
        <v>0.20778938440195072</v>
      </c>
      <c r="G202" s="188">
        <f>+G200/G188-1</f>
        <v>-0.10733549083063643</v>
      </c>
      <c r="H202" s="189">
        <f>+H200/H188-1</f>
        <v>2.6490913441888031E-2</v>
      </c>
    </row>
    <row r="203" spans="1:9" ht="13" thickBot="1" x14ac:dyDescent="0.3">
      <c r="A203" s="121"/>
      <c r="B203" s="214" t="str">
        <f>"PART. TRAMO-VELOC. "&amp;RIGHT(VAR,6)</f>
        <v>PART. TRAMO-VELOC. SEP.25</v>
      </c>
      <c r="C203" s="215"/>
      <c r="D203" s="188">
        <f>D200/$H$200</f>
        <v>3.8986008127016046E-2</v>
      </c>
      <c r="E203" s="188">
        <f t="shared" ref="E203:H203" si="7">E200/$H$200</f>
        <v>0.32055087763394913</v>
      </c>
      <c r="F203" s="188">
        <f t="shared" si="7"/>
        <v>0.63768987474341254</v>
      </c>
      <c r="G203" s="188">
        <f t="shared" si="7"/>
        <v>2.773239495622303E-3</v>
      </c>
      <c r="H203" s="189">
        <f t="shared" si="7"/>
        <v>1</v>
      </c>
    </row>
    <row r="204" spans="1:9" ht="12.5" x14ac:dyDescent="0.25">
      <c r="A204" s="121"/>
      <c r="B204" s="122"/>
    </row>
    <row r="205" spans="1:9" ht="12.5" x14ac:dyDescent="0.25">
      <c r="A205" s="121"/>
      <c r="B205" s="25" t="s">
        <v>23</v>
      </c>
      <c r="C205" s="121"/>
    </row>
    <row r="206" spans="1:9" ht="12.5" x14ac:dyDescent="0.25">
      <c r="A206" s="121"/>
      <c r="B206" s="122"/>
    </row>
    <row r="207" spans="1:9" ht="12.5" x14ac:dyDescent="0.25">
      <c r="B207" s="129"/>
    </row>
    <row r="208" spans="1:9" ht="12.5" x14ac:dyDescent="0.25">
      <c r="B208" s="129"/>
    </row>
    <row r="209" spans="2:2" ht="12.5" x14ac:dyDescent="0.25">
      <c r="B209" s="129"/>
    </row>
    <row r="210" spans="2:2" ht="12.5" x14ac:dyDescent="0.25">
      <c r="B210" s="129"/>
    </row>
    <row r="211" spans="2:2" ht="12.5" x14ac:dyDescent="0.25">
      <c r="B211" s="129"/>
    </row>
    <row r="212" spans="2:2" ht="12.5" x14ac:dyDescent="0.25">
      <c r="B212" s="129"/>
    </row>
    <row r="213" spans="2:2" ht="12.5" x14ac:dyDescent="0.25">
      <c r="B213" s="129"/>
    </row>
    <row r="214" spans="2:2" ht="12.5" x14ac:dyDescent="0.25">
      <c r="B214" s="129"/>
    </row>
    <row r="215" spans="2:2" ht="12.5" x14ac:dyDescent="0.25">
      <c r="B215" s="129"/>
    </row>
    <row r="216" spans="2:2" ht="12.5" x14ac:dyDescent="0.25">
      <c r="B216" s="129"/>
    </row>
    <row r="217" spans="2:2" ht="12.5" x14ac:dyDescent="0.25">
      <c r="B217" s="129"/>
    </row>
    <row r="218" spans="2:2" ht="12.5" x14ac:dyDescent="0.25">
      <c r="B218" s="129"/>
    </row>
    <row r="219" spans="2:2" ht="12.5" x14ac:dyDescent="0.25"/>
    <row r="220" spans="2:2" ht="12.5" x14ac:dyDescent="0.25"/>
    <row r="221" spans="2:2" ht="12.5" x14ac:dyDescent="0.25"/>
    <row r="222" spans="2:2" ht="12.5" x14ac:dyDescent="0.25"/>
    <row r="223" spans="2:2" ht="12.5" x14ac:dyDescent="0.25"/>
    <row r="224" spans="2:2" ht="12.5" x14ac:dyDescent="0.25"/>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row r="296" ht="12.75" hidden="1" customHeight="1" x14ac:dyDescent="0.25"/>
    <row r="297" ht="12.75" hidden="1" customHeight="1" x14ac:dyDescent="0.25"/>
    <row r="298" ht="12.75" hidden="1" customHeight="1" x14ac:dyDescent="0.25"/>
    <row r="299" ht="12.75" hidden="1" customHeight="1" x14ac:dyDescent="0.25"/>
    <row r="300" ht="12.75" hidden="1" customHeight="1" x14ac:dyDescent="0.25"/>
    <row r="301" ht="12.75" hidden="1" customHeight="1" x14ac:dyDescent="0.25"/>
    <row r="302" ht="12.75" hidden="1" customHeight="1" x14ac:dyDescent="0.25"/>
    <row r="303" ht="12.75" hidden="1" customHeight="1" x14ac:dyDescent="0.25"/>
  </sheetData>
  <phoneticPr fontId="6" type="noConversion"/>
  <hyperlinks>
    <hyperlink ref="B6" location="ÍNDICE!A1" display="&lt;&lt; VOLVER" xr:uid="{00000000-0004-0000-0800-000000000000}"/>
    <hyperlink ref="B205" location="ÍNDICE!A1" display="&lt;&lt; VOLVER" xr:uid="{00000000-0004-0000-0800-000001000000}"/>
  </hyperlinks>
  <pageMargins left="0.75" right="0.75" top="1" bottom="1" header="0" footer="0"/>
  <pageSetup paperSize="9" scale="71" orientation="portrait" r:id="rId1"/>
  <headerFooter alignWithMargins="0"/>
  <ignoredErrors>
    <ignoredError sqref="H132:H164 H9:H129"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7.15.CO_FIJAS_TCL_TECN</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2025-11-28T12:58:52Z</dcterms:modified>
</cp:coreProperties>
</file>