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Diciembre 2022\"/>
    </mc:Choice>
  </mc:AlternateContent>
  <bookViews>
    <workbookView xWindow="1050" yWindow="600" windowWidth="19440" windowHeight="7160" activeTab="4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</definedNames>
  <calcPr calcId="152511"/>
</workbook>
</file>

<file path=xl/calcChain.xml><?xml version="1.0" encoding="utf-8"?>
<calcChain xmlns="http://schemas.openxmlformats.org/spreadsheetml/2006/main">
  <c r="P60" i="7" l="1"/>
  <c r="O60" i="7"/>
  <c r="N60" i="7"/>
  <c r="M60" i="7"/>
  <c r="L60" i="7"/>
  <c r="K60" i="7"/>
  <c r="J60" i="7"/>
  <c r="I60" i="7"/>
  <c r="H60" i="7"/>
  <c r="G60" i="7"/>
  <c r="F60" i="7"/>
  <c r="E60" i="7"/>
  <c r="P59" i="7"/>
  <c r="O59" i="7"/>
  <c r="N59" i="7"/>
  <c r="M59" i="7"/>
  <c r="L59" i="7"/>
  <c r="K59" i="7"/>
  <c r="J59" i="7"/>
  <c r="I59" i="7"/>
  <c r="H59" i="7"/>
  <c r="G59" i="7"/>
  <c r="F59" i="7"/>
  <c r="E59" i="7"/>
  <c r="D60" i="7"/>
  <c r="D59" i="7"/>
  <c r="Q56" i="7"/>
  <c r="Q57" i="7"/>
  <c r="Q58" i="7"/>
  <c r="F60" i="4"/>
  <c r="E60" i="4"/>
  <c r="F59" i="4"/>
  <c r="E59" i="4"/>
  <c r="D60" i="4"/>
  <c r="D59" i="4"/>
  <c r="G56" i="4"/>
  <c r="G57" i="4"/>
  <c r="G58" i="4"/>
  <c r="E60" i="2"/>
  <c r="E59" i="2"/>
  <c r="D60" i="2"/>
  <c r="D59" i="2"/>
  <c r="F56" i="2"/>
  <c r="F57" i="2"/>
  <c r="F58" i="2"/>
  <c r="E60" i="1"/>
  <c r="E59" i="1"/>
  <c r="D60" i="1"/>
  <c r="D59" i="1"/>
  <c r="F56" i="1"/>
  <c r="F57" i="1"/>
  <c r="G57" i="1" s="1"/>
  <c r="F58" i="1"/>
  <c r="G58" i="1" s="1"/>
  <c r="P61" i="7" l="1"/>
  <c r="O61" i="7"/>
  <c r="Q60" i="7"/>
  <c r="F61" i="7"/>
  <c r="F59" i="1"/>
  <c r="G61" i="4"/>
  <c r="E61" i="2"/>
  <c r="F60" i="1"/>
  <c r="E61" i="1"/>
  <c r="F61" i="1"/>
  <c r="D61" i="1"/>
  <c r="Q61" i="7"/>
  <c r="J61" i="7"/>
  <c r="H61" i="7"/>
  <c r="L61" i="7"/>
  <c r="G61" i="7"/>
  <c r="K61" i="7"/>
  <c r="E61" i="7"/>
  <c r="Q59" i="7"/>
  <c r="I61" i="7"/>
  <c r="D61" i="7"/>
  <c r="M61" i="7"/>
  <c r="N61" i="7"/>
  <c r="D61" i="2"/>
  <c r="D61" i="4"/>
  <c r="G59" i="4"/>
  <c r="G60" i="4"/>
  <c r="E61" i="4"/>
  <c r="F61" i="4"/>
  <c r="F61" i="2"/>
  <c r="F59" i="2"/>
  <c r="F60" i="2"/>
  <c r="G56" i="1"/>
  <c r="Q53" i="7"/>
  <c r="Q54" i="7"/>
  <c r="Q55" i="7"/>
  <c r="G53" i="4"/>
  <c r="G54" i="4"/>
  <c r="G55" i="4"/>
  <c r="F53" i="2"/>
  <c r="F54" i="2"/>
  <c r="F55" i="2"/>
  <c r="F53" i="1"/>
  <c r="G53" i="1" s="1"/>
  <c r="F54" i="1"/>
  <c r="G54" i="1" s="1"/>
  <c r="F55" i="1"/>
  <c r="G55" i="1" s="1"/>
  <c r="Q51" i="7" l="1"/>
  <c r="Q52" i="7"/>
  <c r="G51" i="4"/>
  <c r="G52" i="4"/>
  <c r="F51" i="2"/>
  <c r="F52" i="2"/>
  <c r="F51" i="1"/>
  <c r="G51" i="1" s="1"/>
  <c r="F52" i="1"/>
  <c r="G52" i="1" s="1"/>
  <c r="Q50" i="7" l="1"/>
  <c r="G50" i="4"/>
  <c r="F50" i="2"/>
  <c r="F50" i="1"/>
  <c r="G50" i="1" l="1"/>
  <c r="Q47" i="7"/>
  <c r="Q48" i="7"/>
  <c r="Q49" i="7"/>
  <c r="G47" i="4"/>
  <c r="G48" i="4"/>
  <c r="G49" i="4"/>
  <c r="F47" i="2"/>
  <c r="F48" i="2"/>
  <c r="F49" i="2"/>
  <c r="F47" i="1"/>
  <c r="G47" i="1" s="1"/>
  <c r="F48" i="1"/>
  <c r="G48" i="1" s="1"/>
  <c r="F49" i="1"/>
  <c r="G49" i="1" s="1"/>
  <c r="Q44" i="7" l="1"/>
  <c r="Q45" i="7"/>
  <c r="Q46" i="7"/>
  <c r="G44" i="4"/>
  <c r="G45" i="4"/>
  <c r="G46" i="4"/>
  <c r="F44" i="2"/>
  <c r="F45" i="2"/>
  <c r="F46" i="2"/>
  <c r="F44" i="1"/>
  <c r="G44" i="1" s="1"/>
  <c r="F45" i="1"/>
  <c r="G45" i="1" s="1"/>
  <c r="F46" i="1"/>
  <c r="G46" i="1" s="1"/>
  <c r="Q41" i="7" l="1"/>
  <c r="Q42" i="7"/>
  <c r="Q43" i="7"/>
  <c r="G41" i="4"/>
  <c r="G42" i="4"/>
  <c r="G43" i="4"/>
  <c r="F41" i="2"/>
  <c r="F42" i="2"/>
  <c r="F43" i="2"/>
  <c r="F41" i="1" l="1"/>
  <c r="F42" i="1"/>
  <c r="G42" i="1" s="1"/>
  <c r="F43" i="1"/>
  <c r="G43" i="1" s="1"/>
  <c r="G41" i="1" l="1"/>
  <c r="Q38" i="7"/>
  <c r="Q39" i="7"/>
  <c r="Q40" i="7"/>
  <c r="G38" i="4"/>
  <c r="G39" i="4"/>
  <c r="G40" i="4"/>
  <c r="F38" i="2"/>
  <c r="F39" i="2"/>
  <c r="F40" i="2"/>
  <c r="F38" i="1" l="1"/>
  <c r="F39" i="1"/>
  <c r="G39" i="1" s="1"/>
  <c r="F40" i="1"/>
  <c r="G40" i="1"/>
  <c r="G38" i="1" l="1"/>
  <c r="Q35" i="7"/>
  <c r="Q36" i="7"/>
  <c r="Q37" i="7"/>
  <c r="G35" i="4"/>
  <c r="G36" i="4"/>
  <c r="G37" i="4"/>
  <c r="F35" i="2"/>
  <c r="F36" i="2"/>
  <c r="F37" i="2"/>
  <c r="F35" i="1"/>
  <c r="G35" i="1" s="1"/>
  <c r="F36" i="1"/>
  <c r="G36" i="1" s="1"/>
  <c r="F37" i="1"/>
  <c r="G37" i="1"/>
  <c r="F22" i="1" l="1"/>
  <c r="F21" i="1"/>
  <c r="F20" i="1"/>
  <c r="F19" i="1"/>
  <c r="F18" i="1"/>
  <c r="F17" i="1"/>
  <c r="F16" i="1"/>
  <c r="F15" i="1"/>
  <c r="F14" i="1"/>
  <c r="F13" i="1"/>
  <c r="F12" i="1"/>
  <c r="F11" i="1"/>
  <c r="F34" i="1" l="1"/>
  <c r="F33" i="1"/>
  <c r="F32" i="1"/>
  <c r="F31" i="1"/>
  <c r="F30" i="1"/>
  <c r="F29" i="1"/>
  <c r="F28" i="1"/>
  <c r="F27" i="1"/>
  <c r="F26" i="1"/>
  <c r="F25" i="1"/>
  <c r="F24" i="1"/>
  <c r="F23" i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<sst xmlns="http://schemas.openxmlformats.org/spreadsheetml/2006/main" count="260" uniqueCount="53">
  <si>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</si>
  <si>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</si>
  <si>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</si>
  <si>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</si>
  <si>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</si>
  <si>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</si>
  <si>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</si>
  <si>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</si>
  <si>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</si>
  <si>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</si>
  <si>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</si>
  <si>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</si>
  <si>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</si>
  <si>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</si>
  <si>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</si>
  <si>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</si>
  <si>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</si>
  <si>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</si>
  <si>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</si>
  <si>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</si>
  <si>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</si>
  <si>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</si>
  <si>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</si>
  <si>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</si>
  <si>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</si>
  <si>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</si>
  <si>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</si>
  <si>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</si>
  <si>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</si>
  <si>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</si>
  <si>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</si>
  <si>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</si>
  <si>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</si>
  <si>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</si>
  <si>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</si>
  <si>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Claro Comunicaciones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</si>
  <si>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</si>
  <si>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</si>
  <si>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</si>
  <si>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</si>
  <si>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</si>
  <si>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</si>
  <si>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</si>
  <si>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</si>
  <si>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</si>
  <si>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</si>
  <si>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</si>
  <si>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</si>
  <si>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</si>
  <si>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</si>
  <si>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ACUM. ENE22-DIC22</t>
  </si>
  <si>
    <t>VAR. ACUM. ENE-DIC (2021/2022)</t>
  </si>
  <si>
    <t>PART. ACUM. ENE22-DIC22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</si>
</sst>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  <numFmt numFmtId="170" formatCode="#,##0_ ;\-#,##0\ "/>
    <numFmt numFmtId="171" formatCode="_ * #,##0.00000000_ ;_ * \-#,##0.00000000_ ;_ * &quot;-&quot;_ ;_ @_ "/>
    <numFmt numFmtId="172" formatCode="#,##0.000000000"/>
    <numFmt numFmtId="179" formatCode="_ * #,##0.0_ ;_ * \-#,##0.0_ ;_ * &quot;-&quot;_ ;_ @_ 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0" xfId="2" applyFont="1" applyFill="1" applyAlignment="1" applyProtection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 applyFill="1" applyBorder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 applyFont="1" applyFill="1"/>
    <xf numFmtId="0" fontId="3" fillId="0" borderId="0" xfId="4" applyFont="1" applyFill="1"/>
    <xf numFmtId="0" fontId="2" fillId="0" borderId="0" xfId="4" applyFont="1"/>
    <xf numFmtId="0" fontId="16" fillId="0" borderId="0" xfId="4" applyFont="1" applyFill="1"/>
    <xf numFmtId="0" fontId="5" fillId="0" borderId="0" xfId="4" applyFont="1" applyFill="1"/>
    <xf numFmtId="0" fontId="17" fillId="0" borderId="0" xfId="4" applyFont="1" applyFill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 applyFill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 applyFill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5" xfId="1" applyNumberFormat="1" applyFont="1" applyFill="1" applyBorder="1" applyAlignment="1">
      <alignment horizontal="center"/>
    </xf>
    <xf numFmtId="3" fontId="3" fillId="0" borderId="7" xfId="1" applyNumberFormat="1" applyFont="1" applyFill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70" fontId="23" fillId="2" borderId="6" xfId="6" applyNumberFormat="1" applyFont="1" applyFill="1" applyBorder="1" applyAlignment="1">
      <alignment horizontal="center"/>
    </xf>
    <xf numFmtId="170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1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 applyAlignment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 applyAlignment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72" fontId="0" fillId="0" borderId="0" xfId="0" applyNumberFormat="1"/>
    <xf numFmtId="179" fontId="0" fillId="0" borderId="0" xfId="6" applyNumberFormat="1" applyFont="1"/>
  </cellXfs>
  <cellStyles count="7">
    <cellStyle name="%" xfId="1"/>
    <cellStyle name="Hipervínculo" xfId="2" builtinId="8"/>
    <cellStyle name="Millares [0]" xfId="6" builtinId="6"/>
    <cellStyle name="Millares 2" xfId="5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'10.1.TRAF_SENT'!$B$11:$C$58</c:f>
              <c:multiLvlStrCache>
                <c:ptCount val="48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</c:lvl>
              </c:multiLvlStrCache>
            </c:multiLvlStrRef>
          </c:cat>
          <c:val>
            <c:numRef>
              <c:f>'10.1.TRAF_SENT'!$F$11:$F$58</c:f>
              <c:numCache>
                <c:formatCode>#,##0</c:formatCode>
                <c:ptCount val="48"/>
                <c:pt idx="0">
                  <c:v>798685.91776950657</c:v>
                </c:pt>
                <c:pt idx="1">
                  <c:v>731575.81735737377</c:v>
                </c:pt>
                <c:pt idx="2">
                  <c:v>784749.1276374975</c:v>
                </c:pt>
                <c:pt idx="3">
                  <c:v>780968.13335575024</c:v>
                </c:pt>
                <c:pt idx="4">
                  <c:v>823287.28344289819</c:v>
                </c:pt>
                <c:pt idx="5">
                  <c:v>854090.70812971226</c:v>
                </c:pt>
                <c:pt idx="6">
                  <c:v>947593.77755166381</c:v>
                </c:pt>
                <c:pt idx="7">
                  <c:v>909855.29777726508</c:v>
                </c:pt>
                <c:pt idx="8">
                  <c:v>906240.59569592576</c:v>
                </c:pt>
                <c:pt idx="9">
                  <c:v>999396.54683736304</c:v>
                </c:pt>
                <c:pt idx="10">
                  <c:v>952644.1800935372</c:v>
                </c:pt>
                <c:pt idx="11">
                  <c:v>994702.80180404021</c:v>
                </c:pt>
                <c:pt idx="12">
                  <c:v>998043.11869044148</c:v>
                </c:pt>
                <c:pt idx="13">
                  <c:v>939529.74725886981</c:v>
                </c:pt>
                <c:pt idx="14">
                  <c:v>1233422.9450077713</c:v>
                </c:pt>
                <c:pt idx="15">
                  <c:v>1308700.5167620578</c:v>
                </c:pt>
                <c:pt idx="16">
                  <c:v>1390818.3832411091</c:v>
                </c:pt>
                <c:pt idx="17">
                  <c:v>1429389.0575754619</c:v>
                </c:pt>
                <c:pt idx="18">
                  <c:v>1513898.1285220799</c:v>
                </c:pt>
                <c:pt idx="19">
                  <c:v>1578469.308210256</c:v>
                </c:pt>
                <c:pt idx="20">
                  <c:v>1494651.8053365739</c:v>
                </c:pt>
                <c:pt idx="21">
                  <c:v>1527689.7620299931</c:v>
                </c:pt>
                <c:pt idx="22">
                  <c:v>1527595.3760514781</c:v>
                </c:pt>
                <c:pt idx="23">
                  <c:v>1624013.0764108235</c:v>
                </c:pt>
                <c:pt idx="24">
                  <c:v>1635978.5423565931</c:v>
                </c:pt>
                <c:pt idx="25">
                  <c:v>1466373.7895366999</c:v>
                </c:pt>
                <c:pt idx="26">
                  <c:v>1817279.9630789629</c:v>
                </c:pt>
                <c:pt idx="27">
                  <c:v>1867095.3204901947</c:v>
                </c:pt>
                <c:pt idx="28">
                  <c:v>1892209.5793015936</c:v>
                </c:pt>
                <c:pt idx="29">
                  <c:v>1921759.576390119</c:v>
                </c:pt>
                <c:pt idx="30">
                  <c:v>1962438.1366951775</c:v>
                </c:pt>
                <c:pt idx="31">
                  <c:v>1975182.7813991741</c:v>
                </c:pt>
                <c:pt idx="32">
                  <c:v>1881672.1016355888</c:v>
                </c:pt>
                <c:pt idx="33">
                  <c:v>2010730.5885547306</c:v>
                </c:pt>
                <c:pt idx="34">
                  <c:v>1940295.9411264139</c:v>
                </c:pt>
                <c:pt idx="35">
                  <c:v>2022499.8072599163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24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 2022 a Diciembre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3707245844205948"/>
                  <c:y val="-5.863114596407009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0490947574515919E-2"/>
                  <c:y val="-1.221065793195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</c:extLst>
            </c:dLbl>
            <c:dLbl>
              <c:idx val="11"/>
              <c:layout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Comunicaciones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'10.4.TRAF_EMP'!$D$59:$P$59</c:f>
              <c:numCache>
                <c:formatCode>#,##0</c:formatCode>
                <c:ptCount val="13"/>
                <c:pt idx="0">
                  <c:v>1116729.3581478295</c:v>
                </c:pt>
                <c:pt idx="1">
                  <c:v>931726.62460745883</c:v>
                </c:pt>
                <c:pt idx="2">
                  <c:v>1526895.3737889996</c:v>
                </c:pt>
                <c:pt idx="3">
                  <c:v>7891701.7449113401</c:v>
                </c:pt>
                <c:pt idx="4">
                  <c:v>1446738.2190170095</c:v>
                </c:pt>
                <c:pt idx="5">
                  <c:v>625425.71805675933</c:v>
                </c:pt>
                <c:pt idx="6">
                  <c:v>5449086.8168561431</c:v>
                </c:pt>
                <c:pt idx="7">
                  <c:v>270709.20974399999</c:v>
                </c:pt>
                <c:pt idx="8">
                  <c:v>467.00059899999991</c:v>
                </c:pt>
                <c:pt idx="9">
                  <c:v>3993.0672620999999</c:v>
                </c:pt>
                <c:pt idx="10">
                  <c:v>133.511629</c:v>
                </c:pt>
                <c:pt idx="11">
                  <c:v>4876007.1620151708</c:v>
                </c:pt>
                <c:pt idx="12">
                  <c:v>829360.85373491992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294409</xdr:colOff>
      <xdr:row>8</xdr:row>
      <xdr:rowOff>112568</xdr:rowOff>
    </xdr:from>
    <xdr:to>
      <xdr:col>16383</xdr:col>
      <xdr:colOff>355023</xdr:colOff>
      <xdr:row>26</xdr:row>
      <xdr:rowOff>164522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31" customWidth="1"/>
    <col min="3" max="3" width="5.453125" style="31" customWidth="1"/>
    <col min="4" max="4" width="5.26953125" style="31" customWidth="1"/>
    <col min="5" max="5" width="16.453125" style="31" customWidth="1"/>
    <col min="6" max="6" width="19.26953125" style="31" customWidth="1"/>
    <col min="7" max="7" width="23.1796875" style="31" customWidth="1"/>
    <col min="8" max="8" width="26.26953125" style="31" customWidth="1"/>
    <col min="9" max="9" width="10.81640625" style="31" customWidth="1"/>
    <col min="10" max="10" width="16.7265625" style="31" customWidth="1"/>
    <col min="11" max="11" width="11.453125" style="31" customWidth="1"/>
    <col min="12" max="16384" width="11.453125" style="31" hidden="1"/>
  </cols>
  <sheetData>
    <row r="1" spans="2:11" ht="12.5" x14ac:dyDescent="0.25">
      <c r="B1" s="29"/>
      <c r="C1" s="29"/>
      <c r="D1" s="29"/>
      <c r="E1" s="29"/>
      <c r="F1" s="29"/>
      <c r="G1" s="29"/>
      <c r="H1" s="29"/>
      <c r="I1" s="29"/>
      <c r="J1" s="30"/>
      <c r="K1" s="30"/>
    </row>
    <row r="2" spans="2:11" ht="33.75" customHeight="1" x14ac:dyDescent="0.3">
      <c r="B2" s="32" t="s">
        <v>29</v>
      </c>
      <c r="C2" s="33"/>
      <c r="D2" s="30"/>
      <c r="E2" s="30"/>
      <c r="F2" s="30"/>
      <c r="G2" s="29"/>
      <c r="H2" s="29"/>
      <c r="I2" s="29"/>
      <c r="J2" s="30"/>
      <c r="K2" s="30"/>
    </row>
    <row r="3" spans="2:11" ht="12.75" customHeight="1" x14ac:dyDescent="0.25">
      <c r="B3" s="33"/>
      <c r="C3" s="33"/>
      <c r="D3" s="30"/>
      <c r="E3" s="30"/>
      <c r="F3" s="30"/>
      <c r="G3" s="29"/>
      <c r="H3" s="29"/>
      <c r="I3" s="29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G4" s="29"/>
      <c r="H4" s="29"/>
      <c r="I4" s="29"/>
      <c r="J4" s="30"/>
      <c r="K4" s="30"/>
    </row>
    <row r="5" spans="2:11" ht="12.75" customHeight="1" x14ac:dyDescent="0.25">
      <c r="B5" s="29"/>
      <c r="C5" s="34" t="s">
        <v>21</v>
      </c>
      <c r="D5" s="29"/>
      <c r="E5" s="29"/>
      <c r="F5" s="29"/>
      <c r="G5" s="29"/>
      <c r="H5" s="29"/>
      <c r="I5" s="29"/>
      <c r="J5" s="30"/>
      <c r="K5" s="30"/>
    </row>
    <row r="6" spans="2:11" ht="12.5" x14ac:dyDescent="0.25">
      <c r="B6" s="35"/>
      <c r="C6" s="35"/>
      <c r="D6" s="29"/>
      <c r="E6" s="29"/>
      <c r="F6" s="29"/>
      <c r="G6" s="29"/>
      <c r="H6" s="29"/>
      <c r="I6" s="29"/>
      <c r="J6" s="30"/>
      <c r="K6" s="30"/>
    </row>
    <row r="7" spans="2:11" ht="12.5" x14ac:dyDescent="0.25">
      <c r="B7" s="36"/>
      <c r="C7" s="29"/>
      <c r="D7" s="29"/>
      <c r="E7" s="29"/>
      <c r="F7" s="29"/>
      <c r="G7" s="29"/>
      <c r="H7" s="29"/>
      <c r="I7" s="37"/>
      <c r="J7" s="30"/>
      <c r="K7" s="30"/>
    </row>
    <row r="8" spans="2:11" ht="12.5" x14ac:dyDescent="0.25">
      <c r="B8" s="38" t="s">
        <v>22</v>
      </c>
      <c r="C8" s="39" t="s">
        <v>44</v>
      </c>
      <c r="D8" s="29"/>
      <c r="E8" s="29"/>
      <c r="F8" s="29"/>
      <c r="G8" s="29"/>
      <c r="H8" s="29"/>
      <c r="I8" s="37"/>
      <c r="J8" s="30"/>
      <c r="K8" s="30"/>
    </row>
    <row r="9" spans="2:11" ht="12.5" x14ac:dyDescent="0.25">
      <c r="B9" s="38" t="s">
        <v>22</v>
      </c>
      <c r="C9" s="39" t="s">
        <v>42</v>
      </c>
      <c r="D9" s="29"/>
      <c r="E9" s="29"/>
      <c r="F9" s="29"/>
      <c r="G9" s="29"/>
      <c r="H9" s="29"/>
      <c r="I9" s="37"/>
      <c r="J9" s="37"/>
      <c r="K9" s="30"/>
    </row>
    <row r="10" spans="2:11" ht="12.5" x14ac:dyDescent="0.25">
      <c r="B10" s="38" t="s">
        <v>22</v>
      </c>
      <c r="C10" s="39" t="s">
        <v>49</v>
      </c>
      <c r="D10" s="29"/>
      <c r="E10" s="29"/>
      <c r="F10" s="29"/>
      <c r="G10" s="29"/>
      <c r="H10" s="29"/>
      <c r="I10" s="37"/>
      <c r="J10" s="30"/>
      <c r="K10" s="30"/>
    </row>
    <row r="11" spans="2:11" ht="12.5" x14ac:dyDescent="0.25">
      <c r="B11" s="38" t="s">
        <v>22</v>
      </c>
      <c r="C11" s="39" t="s">
        <v>43</v>
      </c>
      <c r="D11" s="29"/>
      <c r="E11" s="29"/>
      <c r="F11" s="29"/>
      <c r="G11" s="29"/>
      <c r="H11" s="29"/>
      <c r="I11" s="29"/>
      <c r="J11" s="30"/>
      <c r="K11" s="30"/>
    </row>
    <row r="12" spans="2:11" ht="12.5" x14ac:dyDescent="0.25">
      <c r="B12" s="38"/>
      <c r="C12" s="40"/>
      <c r="D12" s="29"/>
      <c r="E12" s="29"/>
      <c r="F12" s="29"/>
      <c r="G12" s="29"/>
      <c r="H12" s="29"/>
      <c r="I12" s="29"/>
      <c r="J12" s="30"/>
      <c r="K12" s="30"/>
    </row>
    <row r="13" spans="2:11" ht="12.5" x14ac:dyDescent="0.25">
      <c r="B13" s="29"/>
      <c r="C13" s="29"/>
      <c r="D13" s="29"/>
      <c r="E13" s="29"/>
      <c r="F13" s="29"/>
      <c r="G13" s="29"/>
      <c r="H13" s="29"/>
      <c r="I13" s="29"/>
      <c r="J13" s="30"/>
      <c r="K13" s="30"/>
    </row>
    <row r="14" spans="2:11" ht="12.5" hidden="1" x14ac:dyDescent="0.25">
      <c r="B14" s="29"/>
      <c r="I14" s="41"/>
      <c r="J14" s="42"/>
      <c r="K14" s="42"/>
    </row>
    <row r="15" spans="2:11" ht="12.5" hidden="1" x14ac:dyDescent="0.25">
      <c r="B15" s="29"/>
      <c r="I15" s="41"/>
      <c r="J15" s="42"/>
      <c r="K15" s="42"/>
    </row>
    <row r="16" spans="2:11" ht="12.5" hidden="1" x14ac:dyDescent="0.25">
      <c r="B16" s="29"/>
      <c r="E16" s="43"/>
      <c r="I16" s="41"/>
      <c r="J16" s="42"/>
      <c r="K16" s="42"/>
    </row>
    <row r="17" spans="2:9" ht="12.5" hidden="1" x14ac:dyDescent="0.25">
      <c r="B17" s="29"/>
      <c r="I17" s="29"/>
    </row>
    <row r="18" spans="2:9" ht="12.5" hidden="1" x14ac:dyDescent="0.25"/>
    <row r="19" spans="2:9" ht="12.5" hidden="1" x14ac:dyDescent="0.25"/>
    <row r="20" spans="2:9" ht="12.5" hidden="1" x14ac:dyDescent="0.25"/>
    <row r="21" spans="2:9" ht="12.5" hidden="1" x14ac:dyDescent="0.25">
      <c r="B21" s="29"/>
      <c r="C21" s="29"/>
      <c r="D21" s="29"/>
      <c r="E21" s="29"/>
      <c r="F21" s="29"/>
      <c r="G21" s="29"/>
      <c r="H21" s="29"/>
      <c r="I21" s="29"/>
    </row>
    <row r="22" spans="2:9" ht="12.5" hidden="1" x14ac:dyDescent="0.25">
      <c r="B22" s="29"/>
      <c r="C22" s="29"/>
      <c r="D22" s="29"/>
      <c r="E22" s="29"/>
      <c r="F22" s="29"/>
      <c r="G22" s="29"/>
      <c r="H22" s="29"/>
      <c r="I22" s="29"/>
    </row>
    <row r="23" spans="2:9" ht="12.5" hidden="1" x14ac:dyDescent="0.25">
      <c r="B23" s="29"/>
      <c r="C23" s="29"/>
      <c r="D23" s="29"/>
      <c r="E23" s="29"/>
      <c r="F23" s="29"/>
      <c r="G23" s="29"/>
      <c r="H23" s="29"/>
      <c r="I23" s="29"/>
    </row>
    <row r="24" spans="2:9" ht="12.5" hidden="1" x14ac:dyDescent="0.25">
      <c r="B24" s="29"/>
      <c r="C24" s="29"/>
      <c r="D24" s="29"/>
      <c r="E24" s="29"/>
      <c r="F24" s="29"/>
      <c r="G24" s="29"/>
      <c r="H24" s="29"/>
      <c r="I24" s="29"/>
    </row>
    <row r="25" spans="2:9" ht="12.5" hidden="1" x14ac:dyDescent="0.25">
      <c r="B25" s="29"/>
      <c r="C25" s="29"/>
      <c r="D25" s="29"/>
      <c r="E25" s="29"/>
      <c r="F25" s="29"/>
      <c r="G25" s="29"/>
      <c r="H25" s="29"/>
      <c r="I25" s="29"/>
    </row>
    <row r="26" spans="2:9" ht="12.5" hidden="1" x14ac:dyDescent="0.25">
      <c r="B26" s="29"/>
      <c r="C26" s="29"/>
      <c r="D26" s="29"/>
      <c r="E26" s="29"/>
      <c r="F26" s="29"/>
      <c r="G26" s="29"/>
      <c r="H26" s="29"/>
      <c r="I26" s="29"/>
    </row>
    <row r="27" spans="2:9" ht="12.5" hidden="1" x14ac:dyDescent="0.25">
      <c r="B27" s="29"/>
      <c r="C27" s="29"/>
      <c r="D27" s="29"/>
      <c r="E27" s="29"/>
      <c r="F27" s="29"/>
      <c r="G27" s="29"/>
      <c r="H27" s="29"/>
      <c r="I27" s="29"/>
    </row>
    <row r="28" spans="2:9" ht="12.5" hidden="1" x14ac:dyDescent="0.25">
      <c r="B28" s="29"/>
      <c r="C28" s="29"/>
      <c r="D28" s="29"/>
      <c r="E28" s="29"/>
      <c r="F28" s="29"/>
      <c r="G28" s="29"/>
      <c r="H28" s="29"/>
      <c r="I28" s="29"/>
    </row>
    <row r="29" spans="2:9" ht="12.5" hidden="1" x14ac:dyDescent="0.25">
      <c r="B29" s="29"/>
      <c r="C29" s="29"/>
      <c r="D29" s="29"/>
      <c r="E29" s="29"/>
      <c r="F29" s="29"/>
      <c r="G29" s="29"/>
      <c r="H29" s="29"/>
      <c r="I29" s="29"/>
    </row>
    <row r="30" spans="2:9" ht="12.5" hidden="1" x14ac:dyDescent="0.25">
      <c r="B30" s="29"/>
      <c r="C30" s="29"/>
      <c r="D30" s="29"/>
      <c r="E30" s="29"/>
      <c r="F30" s="29"/>
      <c r="G30" s="29"/>
      <c r="H30" s="29"/>
      <c r="I30" s="29"/>
    </row>
    <row r="31" spans="2:9" ht="12.5" hidden="1" x14ac:dyDescent="0.25">
      <c r="B31" s="29"/>
      <c r="C31" s="29"/>
      <c r="D31" s="29"/>
      <c r="E31" s="29"/>
      <c r="F31" s="29"/>
      <c r="G31" s="29"/>
      <c r="H31" s="29"/>
      <c r="I31" s="29"/>
    </row>
    <row r="32" spans="2:9" ht="12.5" hidden="1" x14ac:dyDescent="0.25">
      <c r="B32" s="29"/>
      <c r="C32" s="29"/>
      <c r="D32" s="29"/>
      <c r="E32" s="29"/>
      <c r="F32" s="29"/>
      <c r="G32" s="29"/>
      <c r="H32" s="29"/>
      <c r="I32" s="29"/>
    </row>
    <row r="33" spans="2:9" ht="12.5" hidden="1" x14ac:dyDescent="0.25">
      <c r="B33" s="29"/>
      <c r="C33" s="29"/>
      <c r="D33" s="29"/>
      <c r="E33" s="29"/>
      <c r="F33" s="29"/>
      <c r="G33" s="29"/>
      <c r="H33" s="29"/>
      <c r="I33" s="29"/>
    </row>
    <row r="34" spans="2:9" ht="12.5" hidden="1" x14ac:dyDescent="0.25">
      <c r="B34" s="29"/>
      <c r="C34" s="29"/>
      <c r="D34" s="29"/>
      <c r="E34" s="29"/>
      <c r="F34" s="29"/>
      <c r="G34" s="29"/>
      <c r="H34" s="29"/>
      <c r="I34" s="29"/>
    </row>
    <row r="35" spans="2:9" ht="12.5" hidden="1" x14ac:dyDescent="0.25">
      <c r="B35" s="29"/>
      <c r="C35" s="29"/>
      <c r="D35" s="29"/>
      <c r="E35" s="29"/>
      <c r="F35" s="29"/>
      <c r="G35" s="29"/>
      <c r="H35" s="29"/>
      <c r="I35" s="29"/>
    </row>
    <row r="36" spans="2:9" ht="12.5" hidden="1" x14ac:dyDescent="0.25">
      <c r="B36" s="29"/>
      <c r="C36" s="29"/>
      <c r="D36" s="29"/>
      <c r="E36" s="29"/>
      <c r="F36" s="29"/>
      <c r="G36" s="29"/>
      <c r="H36" s="29"/>
      <c r="I36" s="29"/>
    </row>
    <row r="37" spans="2:9" ht="12.5" hidden="1" x14ac:dyDescent="0.25">
      <c r="B37" s="29"/>
      <c r="C37" s="29"/>
      <c r="D37" s="29"/>
      <c r="E37" s="29"/>
      <c r="F37" s="29"/>
      <c r="G37" s="29"/>
      <c r="H37" s="29"/>
      <c r="I37" s="29"/>
    </row>
    <row r="38" spans="2:9" ht="12.5" hidden="1" x14ac:dyDescent="0.25">
      <c r="B38" s="29"/>
      <c r="C38" s="29"/>
      <c r="D38" s="29"/>
      <c r="E38" s="29"/>
      <c r="F38" s="29"/>
      <c r="G38" s="29"/>
      <c r="H38" s="29"/>
      <c r="I38" s="29"/>
    </row>
    <row r="39" spans="2:9" ht="12.5" hidden="1" x14ac:dyDescent="0.25">
      <c r="B39" s="29"/>
      <c r="C39" s="29"/>
      <c r="D39" s="29"/>
      <c r="E39" s="29"/>
      <c r="F39" s="29"/>
      <c r="G39" s="29"/>
      <c r="H39" s="29"/>
      <c r="I39" s="29"/>
    </row>
    <row r="40" spans="2:9" ht="12.5" hidden="1" x14ac:dyDescent="0.25">
      <c r="B40" s="29"/>
      <c r="C40" s="29"/>
      <c r="D40" s="29"/>
      <c r="E40" s="29"/>
      <c r="F40" s="29"/>
      <c r="G40" s="29"/>
      <c r="H40" s="29"/>
      <c r="I40" s="29"/>
    </row>
    <row r="41" spans="2:9" ht="12.5" hidden="1" x14ac:dyDescent="0.25">
      <c r="B41" s="29"/>
      <c r="C41" s="29"/>
      <c r="D41" s="29"/>
      <c r="E41" s="29"/>
      <c r="F41" s="29"/>
      <c r="G41" s="29"/>
      <c r="H41" s="29"/>
      <c r="I41" s="29"/>
    </row>
    <row r="42" spans="2:9" ht="12.5" hidden="1" x14ac:dyDescent="0.25">
      <c r="B42" s="29"/>
      <c r="C42" s="29"/>
      <c r="D42" s="29"/>
      <c r="E42" s="29"/>
      <c r="F42" s="29"/>
      <c r="G42" s="29"/>
      <c r="H42" s="29"/>
      <c r="I42" s="29"/>
    </row>
    <row r="43" spans="2:9" ht="12.5" hidden="1" x14ac:dyDescent="0.25">
      <c r="B43" s="29"/>
      <c r="C43" s="29"/>
      <c r="D43" s="29"/>
      <c r="E43" s="29"/>
      <c r="F43" s="29"/>
      <c r="G43" s="29"/>
      <c r="H43" s="29"/>
      <c r="I43" s="29"/>
    </row>
    <row r="44" spans="2:9" ht="12.5" hidden="1" x14ac:dyDescent="0.25">
      <c r="B44" s="29"/>
      <c r="C44" s="29"/>
      <c r="D44" s="29"/>
      <c r="E44" s="29"/>
      <c r="F44" s="29"/>
      <c r="G44" s="29"/>
      <c r="H44" s="29"/>
      <c r="I44" s="29"/>
    </row>
    <row r="45" spans="2:9" ht="12.5" hidden="1" x14ac:dyDescent="0.25">
      <c r="B45" s="29"/>
      <c r="C45" s="29"/>
      <c r="D45" s="29"/>
      <c r="E45" s="29"/>
      <c r="F45" s="29"/>
      <c r="G45" s="29"/>
      <c r="H45" s="29"/>
      <c r="I45" s="29"/>
    </row>
    <row r="46" spans="2:9" ht="12.5" hidden="1" x14ac:dyDescent="0.25">
      <c r="B46" s="29"/>
      <c r="C46" s="29"/>
      <c r="D46" s="29"/>
      <c r="E46" s="29"/>
      <c r="F46" s="29"/>
      <c r="G46" s="29"/>
      <c r="H46" s="29"/>
      <c r="I46" s="29"/>
    </row>
    <row r="47" spans="2:9" ht="12.5" hidden="1" x14ac:dyDescent="0.25">
      <c r="B47" s="29"/>
      <c r="C47" s="29"/>
      <c r="D47" s="29"/>
      <c r="E47" s="29"/>
      <c r="F47" s="29"/>
      <c r="G47" s="29"/>
      <c r="H47" s="29"/>
      <c r="I47" s="29"/>
    </row>
    <row r="48" spans="2:9" ht="12.5" hidden="1" x14ac:dyDescent="0.25">
      <c r="B48" s="29"/>
      <c r="C48" s="29"/>
      <c r="D48" s="29"/>
      <c r="E48" s="29"/>
      <c r="F48" s="29"/>
      <c r="G48" s="29"/>
      <c r="H48" s="29"/>
      <c r="I48" s="29"/>
    </row>
    <row r="49" spans="2:9" ht="12.5" hidden="1" x14ac:dyDescent="0.25">
      <c r="B49" s="29"/>
      <c r="C49" s="29"/>
      <c r="D49" s="29"/>
      <c r="E49" s="29"/>
      <c r="F49" s="29"/>
      <c r="G49" s="29"/>
      <c r="H49" s="29"/>
      <c r="I49" s="29"/>
    </row>
    <row r="50" spans="2:9" ht="12.5" hidden="1" x14ac:dyDescent="0.25">
      <c r="B50" s="29"/>
      <c r="C50" s="29"/>
      <c r="D50" s="29"/>
      <c r="E50" s="29"/>
      <c r="F50" s="29"/>
      <c r="G50" s="29"/>
      <c r="H50" s="29"/>
      <c r="I50" s="29"/>
    </row>
    <row r="51" spans="2:9" ht="12.5" hidden="1" x14ac:dyDescent="0.25">
      <c r="B51" s="29"/>
      <c r="C51" s="29"/>
      <c r="D51" s="29"/>
      <c r="E51" s="29"/>
      <c r="F51" s="29"/>
      <c r="G51" s="29"/>
      <c r="H51" s="29"/>
      <c r="I51" s="29"/>
    </row>
    <row r="52" spans="2:9" ht="12.5" hidden="1" x14ac:dyDescent="0.25">
      <c r="B52" s="29"/>
      <c r="C52" s="29"/>
      <c r="D52" s="29"/>
      <c r="E52" s="29"/>
      <c r="F52" s="29"/>
      <c r="G52" s="29"/>
      <c r="H52" s="29"/>
      <c r="I52" s="29"/>
    </row>
    <row r="53" spans="2:9" ht="12.5" hidden="1" x14ac:dyDescent="0.25">
      <c r="B53" s="29"/>
      <c r="C53" s="29"/>
      <c r="D53" s="29"/>
      <c r="E53" s="29"/>
      <c r="F53" s="29"/>
      <c r="G53" s="29"/>
      <c r="H53" s="29"/>
      <c r="I53" s="29"/>
    </row>
    <row r="54" spans="2:9" ht="12.5" hidden="1" x14ac:dyDescent="0.25">
      <c r="B54" s="29"/>
      <c r="C54" s="29"/>
      <c r="D54" s="29"/>
      <c r="E54" s="29"/>
      <c r="F54" s="29"/>
      <c r="G54" s="29"/>
      <c r="H54" s="29"/>
      <c r="I54" s="29"/>
    </row>
    <row r="55" spans="2:9" ht="12.5" hidden="1" x14ac:dyDescent="0.25">
      <c r="B55" s="29"/>
      <c r="C55" s="29"/>
      <c r="D55" s="29"/>
      <c r="E55" s="29"/>
      <c r="F55" s="29"/>
      <c r="G55" s="29"/>
      <c r="H55" s="29"/>
      <c r="I55" s="29"/>
    </row>
    <row r="56" spans="2:9" ht="12.5" hidden="1" x14ac:dyDescent="0.25">
      <c r="B56" s="29"/>
      <c r="C56" s="29"/>
      <c r="D56" s="29"/>
      <c r="E56" s="29"/>
      <c r="F56" s="29"/>
      <c r="G56" s="29"/>
      <c r="H56" s="29"/>
      <c r="I56" s="29"/>
    </row>
    <row r="57" spans="2:9" ht="12.5" hidden="1" x14ac:dyDescent="0.25">
      <c r="B57" s="29"/>
      <c r="C57" s="29"/>
      <c r="D57" s="29"/>
      <c r="E57" s="29"/>
      <c r="F57" s="29"/>
      <c r="G57" s="29"/>
      <c r="H57" s="29"/>
      <c r="I57" s="29"/>
    </row>
    <row r="58" spans="2:9" ht="12.5" hidden="1" x14ac:dyDescent="0.25">
      <c r="B58" s="29"/>
      <c r="C58" s="29"/>
      <c r="D58" s="29"/>
      <c r="E58" s="29"/>
      <c r="F58" s="29"/>
      <c r="G58" s="29"/>
      <c r="H58" s="29"/>
      <c r="I58" s="29"/>
    </row>
    <row r="59" spans="2:9" ht="12.5" hidden="1" x14ac:dyDescent="0.25">
      <c r="B59" s="29"/>
      <c r="C59" s="29"/>
      <c r="D59" s="29"/>
      <c r="E59" s="29"/>
      <c r="F59" s="29"/>
      <c r="G59" s="29"/>
      <c r="H59" s="29"/>
      <c r="I59" s="29"/>
    </row>
    <row r="60" spans="2:9" ht="12.5" hidden="1" x14ac:dyDescent="0.25">
      <c r="B60" s="29"/>
      <c r="C60" s="29"/>
      <c r="D60" s="29"/>
      <c r="E60" s="29"/>
      <c r="F60" s="29"/>
      <c r="G60" s="29"/>
      <c r="H60" s="29"/>
      <c r="I60" s="29"/>
    </row>
    <row r="61" spans="2:9" ht="12.5" hidden="1" x14ac:dyDescent="0.25">
      <c r="B61" s="29"/>
      <c r="C61" s="29"/>
      <c r="D61" s="29"/>
      <c r="E61" s="29"/>
      <c r="F61" s="29"/>
      <c r="G61" s="29"/>
      <c r="H61" s="29"/>
      <c r="I61" s="29"/>
    </row>
    <row r="62" spans="2:9" ht="12.5" hidden="1" x14ac:dyDescent="0.25">
      <c r="B62" s="29"/>
      <c r="C62" s="29"/>
      <c r="D62" s="29"/>
      <c r="E62" s="29"/>
      <c r="F62" s="29"/>
      <c r="G62" s="29"/>
      <c r="H62" s="29"/>
      <c r="I62" s="29"/>
    </row>
    <row r="63" spans="2:9" ht="12.5" hidden="1" x14ac:dyDescent="0.25">
      <c r="B63" s="29"/>
      <c r="C63" s="29"/>
      <c r="D63" s="29"/>
      <c r="E63" s="29"/>
      <c r="F63" s="29"/>
      <c r="G63" s="29"/>
      <c r="H63" s="29"/>
      <c r="I63" s="29"/>
    </row>
    <row r="64" spans="2:9" ht="12.5" hidden="1" x14ac:dyDescent="0.25">
      <c r="B64" s="29"/>
      <c r="C64" s="29"/>
      <c r="D64" s="29"/>
      <c r="E64" s="29"/>
      <c r="F64" s="29"/>
      <c r="G64" s="29"/>
      <c r="H64" s="29"/>
      <c r="I64" s="29"/>
    </row>
    <row r="65" spans="2:9" ht="12.5" hidden="1" x14ac:dyDescent="0.25">
      <c r="B65" s="29"/>
      <c r="C65" s="29"/>
      <c r="D65" s="29"/>
      <c r="E65" s="29"/>
      <c r="F65" s="29"/>
      <c r="G65" s="29"/>
      <c r="H65" s="29"/>
      <c r="I65" s="29"/>
    </row>
    <row r="66" spans="2:9" ht="12.5" hidden="1" x14ac:dyDescent="0.25">
      <c r="B66" s="29"/>
      <c r="C66" s="29"/>
      <c r="D66" s="29"/>
      <c r="E66" s="29"/>
      <c r="F66" s="29"/>
      <c r="G66" s="29"/>
      <c r="H66" s="29"/>
      <c r="I66" s="29"/>
    </row>
    <row r="67" spans="2:9" ht="12.5" hidden="1" x14ac:dyDescent="0.25">
      <c r="B67" s="29"/>
      <c r="C67" s="29"/>
      <c r="D67" s="29"/>
      <c r="E67" s="29"/>
      <c r="F67" s="29"/>
      <c r="G67" s="29"/>
      <c r="H67" s="29"/>
      <c r="I67" s="29"/>
    </row>
    <row r="68" spans="2:9" ht="12.5" hidden="1" x14ac:dyDescent="0.25">
      <c r="B68" s="29"/>
      <c r="C68" s="29"/>
      <c r="D68" s="29"/>
      <c r="E68" s="29"/>
      <c r="F68" s="29"/>
      <c r="G68" s="29"/>
      <c r="H68" s="29"/>
      <c r="I68" s="29"/>
    </row>
    <row r="69" spans="2:9" ht="12.5" hidden="1" x14ac:dyDescent="0.25">
      <c r="B69" s="29"/>
      <c r="C69" s="29"/>
      <c r="D69" s="29"/>
      <c r="E69" s="29"/>
      <c r="F69" s="29"/>
      <c r="G69" s="29"/>
      <c r="H69" s="29"/>
      <c r="I69" s="29"/>
    </row>
    <row r="70" spans="2:9" ht="12.5" hidden="1" x14ac:dyDescent="0.25">
      <c r="B70" s="29"/>
      <c r="C70" s="29"/>
      <c r="D70" s="29"/>
      <c r="E70" s="29"/>
      <c r="F70" s="29"/>
      <c r="G70" s="29"/>
      <c r="H70" s="29"/>
      <c r="I70" s="29"/>
    </row>
    <row r="71" spans="2:9" ht="12.5" hidden="1" x14ac:dyDescent="0.25">
      <c r="B71" s="29"/>
      <c r="C71" s="29"/>
      <c r="D71" s="29"/>
      <c r="E71" s="29"/>
      <c r="F71" s="29"/>
      <c r="G71" s="29"/>
      <c r="H71" s="29"/>
      <c r="I71" s="29"/>
    </row>
    <row r="72" spans="2:9" ht="12.5" hidden="1" x14ac:dyDescent="0.25">
      <c r="B72" s="29"/>
      <c r="C72" s="29"/>
      <c r="D72" s="29"/>
      <c r="E72" s="29"/>
      <c r="F72" s="29"/>
      <c r="G72" s="29"/>
      <c r="H72" s="29"/>
      <c r="I72" s="29"/>
    </row>
    <row r="73" spans="2:9" ht="12.5" hidden="1" x14ac:dyDescent="0.25">
      <c r="B73" s="29"/>
      <c r="C73" s="29"/>
      <c r="D73" s="29"/>
      <c r="E73" s="29"/>
      <c r="F73" s="29"/>
      <c r="G73" s="29"/>
      <c r="H73" s="29"/>
      <c r="I73" s="29"/>
    </row>
    <row r="74" spans="2:9" ht="12.5" hidden="1" x14ac:dyDescent="0.25">
      <c r="B74" s="29"/>
      <c r="C74" s="29"/>
      <c r="D74" s="29"/>
      <c r="E74" s="29"/>
      <c r="F74" s="29"/>
      <c r="G74" s="29"/>
      <c r="H74" s="29"/>
      <c r="I74" s="29"/>
    </row>
    <row r="75" spans="2:9" ht="12.5" hidden="1" x14ac:dyDescent="0.25">
      <c r="B75" s="29"/>
      <c r="C75" s="29"/>
      <c r="D75" s="29"/>
      <c r="E75" s="29"/>
      <c r="F75" s="29"/>
      <c r="G75" s="29"/>
      <c r="H75" s="29"/>
      <c r="I75" s="29"/>
    </row>
    <row r="76" spans="2:9" ht="12.5" hidden="1" x14ac:dyDescent="0.25">
      <c r="B76" s="29"/>
      <c r="C76" s="29"/>
      <c r="D76" s="29"/>
      <c r="E76" s="29"/>
      <c r="F76" s="29"/>
      <c r="G76" s="29"/>
      <c r="H76" s="29"/>
      <c r="I76" s="29"/>
    </row>
    <row r="77" spans="2:9" ht="12.5" hidden="1" x14ac:dyDescent="0.25">
      <c r="B77" s="29"/>
      <c r="C77" s="29"/>
      <c r="D77" s="29"/>
      <c r="E77" s="29"/>
      <c r="F77" s="29"/>
      <c r="G77" s="29"/>
      <c r="H77" s="29"/>
      <c r="I77" s="29"/>
    </row>
    <row r="78" spans="2:9" ht="12.5" hidden="1" x14ac:dyDescent="0.25">
      <c r="B78" s="29"/>
      <c r="C78" s="29"/>
      <c r="D78" s="29"/>
      <c r="E78" s="29"/>
      <c r="F78" s="29"/>
      <c r="G78" s="29"/>
      <c r="H78" s="29"/>
      <c r="I78" s="29"/>
    </row>
    <row r="79" spans="2:9" ht="12.5" hidden="1" x14ac:dyDescent="0.25">
      <c r="B79" s="29"/>
      <c r="C79" s="29"/>
      <c r="D79" s="29"/>
      <c r="E79" s="29"/>
      <c r="F79" s="29"/>
      <c r="G79" s="29"/>
      <c r="H79" s="29"/>
      <c r="I79" s="29"/>
    </row>
    <row r="80" spans="2:9" ht="12.5" hidden="1" x14ac:dyDescent="0.25">
      <c r="B80" s="29"/>
      <c r="C80" s="29"/>
      <c r="D80" s="29"/>
      <c r="E80" s="29"/>
      <c r="F80" s="29"/>
      <c r="G80" s="29"/>
      <c r="H80" s="29"/>
      <c r="I80" s="29"/>
    </row>
    <row r="81" spans="2:9" ht="12.5" hidden="1" x14ac:dyDescent="0.25">
      <c r="B81" s="29"/>
      <c r="C81" s="29"/>
      <c r="D81" s="29"/>
      <c r="E81" s="29"/>
      <c r="F81" s="29"/>
      <c r="G81" s="29"/>
      <c r="H81" s="29"/>
      <c r="I81" s="29"/>
    </row>
    <row r="82" spans="2:9" ht="12.5" hidden="1" x14ac:dyDescent="0.25">
      <c r="B82" s="29"/>
      <c r="C82" s="29"/>
      <c r="D82" s="29"/>
      <c r="E82" s="29"/>
      <c r="F82" s="29"/>
      <c r="G82" s="29"/>
      <c r="H82" s="29"/>
      <c r="I82" s="29"/>
    </row>
    <row r="83" spans="2:9" ht="12.5" hidden="1" x14ac:dyDescent="0.25">
      <c r="B83" s="29"/>
      <c r="C83" s="29"/>
      <c r="D83" s="29"/>
      <c r="E83" s="29"/>
      <c r="F83" s="29"/>
      <c r="G83" s="29"/>
      <c r="H83" s="29"/>
      <c r="I83" s="29"/>
    </row>
    <row r="84" spans="2:9" ht="12.5" hidden="1" x14ac:dyDescent="0.25">
      <c r="B84" s="29"/>
      <c r="C84" s="29"/>
      <c r="D84" s="29"/>
      <c r="E84" s="29"/>
      <c r="F84" s="29"/>
      <c r="G84" s="29"/>
      <c r="H84" s="29"/>
      <c r="I84" s="29"/>
    </row>
    <row r="85" spans="2:9" ht="12.5" hidden="1" x14ac:dyDescent="0.25">
      <c r="B85" s="29"/>
      <c r="C85" s="29"/>
      <c r="D85" s="29"/>
      <c r="E85" s="29"/>
      <c r="F85" s="29"/>
      <c r="G85" s="29"/>
      <c r="H85" s="29"/>
      <c r="I85" s="29"/>
    </row>
    <row r="86" spans="2:9" ht="12.5" hidden="1" x14ac:dyDescent="0.25">
      <c r="B86" s="29"/>
      <c r="C86" s="29"/>
      <c r="D86" s="29"/>
      <c r="E86" s="29"/>
      <c r="F86" s="29"/>
      <c r="G86" s="29"/>
      <c r="H86" s="29"/>
      <c r="I86" s="29"/>
    </row>
    <row r="87" spans="2:9" ht="12.5" hidden="1" x14ac:dyDescent="0.25">
      <c r="B87" s="29"/>
      <c r="C87" s="29"/>
      <c r="D87" s="29"/>
      <c r="E87" s="29"/>
      <c r="F87" s="29"/>
      <c r="G87" s="29"/>
      <c r="H87" s="29"/>
      <c r="I87" s="29"/>
    </row>
    <row r="88" spans="2:9" ht="12.5" hidden="1" x14ac:dyDescent="0.25">
      <c r="B88" s="29"/>
      <c r="C88" s="29"/>
      <c r="D88" s="29"/>
      <c r="E88" s="29"/>
      <c r="F88" s="29"/>
      <c r="G88" s="29"/>
      <c r="H88" s="29"/>
      <c r="I88" s="29"/>
    </row>
    <row r="89" spans="2:9" ht="12.5" hidden="1" x14ac:dyDescent="0.25">
      <c r="B89" s="29"/>
      <c r="C89" s="29"/>
      <c r="D89" s="29"/>
      <c r="E89" s="29"/>
      <c r="F89" s="29"/>
      <c r="G89" s="29"/>
      <c r="H89" s="29"/>
      <c r="I89" s="29"/>
    </row>
    <row r="90" spans="2:9" ht="12.5" hidden="1" x14ac:dyDescent="0.25">
      <c r="B90" s="29"/>
      <c r="C90" s="29"/>
      <c r="D90" s="29"/>
      <c r="E90" s="29"/>
      <c r="F90" s="29"/>
      <c r="G90" s="29"/>
      <c r="H90" s="29"/>
      <c r="I90" s="29"/>
    </row>
    <row r="91" spans="2:9" ht="12.5" hidden="1" x14ac:dyDescent="0.25">
      <c r="B91" s="29"/>
      <c r="C91" s="29"/>
      <c r="D91" s="29"/>
      <c r="E91" s="29"/>
      <c r="F91" s="29"/>
      <c r="G91" s="29"/>
      <c r="H91" s="29"/>
      <c r="I91" s="29"/>
    </row>
    <row r="92" spans="2:9" ht="12.5" hidden="1" x14ac:dyDescent="0.25">
      <c r="B92" s="29"/>
      <c r="C92" s="29"/>
      <c r="D92" s="29"/>
      <c r="E92" s="29"/>
      <c r="F92" s="29"/>
      <c r="G92" s="29"/>
      <c r="H92" s="29"/>
      <c r="I92" s="29"/>
    </row>
    <row r="93" spans="2:9" ht="12.5" hidden="1" x14ac:dyDescent="0.25">
      <c r="B93" s="29"/>
      <c r="C93" s="29"/>
      <c r="D93" s="29"/>
      <c r="E93" s="29"/>
      <c r="F93" s="29"/>
      <c r="G93" s="29"/>
      <c r="H93" s="29"/>
      <c r="I93" s="29"/>
    </row>
    <row r="94" spans="2:9" ht="12.5" hidden="1" x14ac:dyDescent="0.25">
      <c r="B94" s="29"/>
      <c r="C94" s="29"/>
      <c r="D94" s="29"/>
      <c r="E94" s="29"/>
      <c r="F94" s="29"/>
      <c r="G94" s="29"/>
      <c r="H94" s="29"/>
      <c r="I94" s="29"/>
    </row>
    <row r="95" spans="2:9" ht="12.5" hidden="1" x14ac:dyDescent="0.25">
      <c r="B95" s="29"/>
      <c r="C95" s="29"/>
      <c r="D95" s="29"/>
      <c r="E95" s="29"/>
      <c r="F95" s="29"/>
      <c r="G95" s="29"/>
      <c r="H95" s="29"/>
      <c r="I95" s="29"/>
    </row>
    <row r="96" spans="2:9" ht="12.5" hidden="1" x14ac:dyDescent="0.25"/>
    <row r="97" spans="2:11" ht="12.5" hidden="1" x14ac:dyDescent="0.25"/>
    <row r="98" spans="2:11" ht="12.5" hidden="1" x14ac:dyDescent="0.25"/>
    <row r="99" spans="2:11" ht="12.5" hidden="1" x14ac:dyDescent="0.25"/>
    <row r="100" spans="2:11" ht="12.5" hidden="1" x14ac:dyDescent="0.25"/>
    <row r="101" spans="2:11" ht="12.5" hidden="1" x14ac:dyDescent="0.25"/>
    <row r="102" spans="2:11" ht="12.5" hidden="1" x14ac:dyDescent="0.25"/>
    <row r="103" spans="2:11" ht="12.5" hidden="1" x14ac:dyDescent="0.25"/>
    <row r="104" spans="2:11" s="29" customFormat="1" ht="12.5" hidden="1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2:11" s="29" customFormat="1" ht="12.5" hidden="1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2:11" s="29" customFormat="1" ht="12.5" hidden="1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2:11" s="29" customFormat="1" ht="12.5" hidden="1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2:11" s="29" customFormat="1" ht="12.5" hidden="1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2:11" s="29" customFormat="1" ht="12.5" hidden="1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2:11" s="29" customFormat="1" ht="12.5" hidden="1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2:11" s="29" customFormat="1" ht="12.5" hidden="1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2:11" s="29" customFormat="1" ht="12.5" hidden="1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2:11" s="29" customFormat="1" ht="12.5" hidden="1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2:11" s="29" customFormat="1" ht="12.5" hidden="1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2:11" s="29" customFormat="1" ht="12.5" hidden="1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2:11" s="29" customFormat="1" ht="12.5" hidden="1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2:11" s="29" customFormat="1" ht="12.5" hidden="1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</row>
    <row r="118" spans="2:11" s="29" customFormat="1" ht="12.5" hidden="1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2:11" s="29" customFormat="1" ht="12.5" hidden="1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</row>
    <row r="120" spans="2:11" s="29" customFormat="1" ht="12.5" hidden="1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1" spans="2:11" s="29" customFormat="1" ht="12.5" hidden="1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</row>
    <row r="122" spans="2:11" ht="13.15" hidden="1" customHeight="1" x14ac:dyDescent="0.25"/>
    <row r="123" spans="2:11" ht="13.15" hidden="1" customHeight="1" x14ac:dyDescent="0.25"/>
    <row r="124" spans="2:11" ht="13.15" hidden="1" customHeight="1" x14ac:dyDescent="0.25"/>
    <row r="125" spans="2:11" ht="13.15" hidden="1" customHeight="1" x14ac:dyDescent="0.25"/>
    <row r="126" spans="2:11" ht="13.15" hidden="1" customHeight="1" x14ac:dyDescent="0.25"/>
    <row r="127" spans="2:11" ht="13.15" hidden="1" customHeight="1" x14ac:dyDescent="0.25"/>
    <row r="128" spans="2:11" ht="13.15" hidden="1" customHeight="1" x14ac:dyDescent="0.25"/>
    <row r="129" ht="13.15" hidden="1" customHeight="1" x14ac:dyDescent="0.25"/>
    <row r="130" ht="13.15" customHeight="1" x14ac:dyDescent="0.25"/>
  </sheetData>
  <hyperlinks>
    <hyperlink ref="C8" location="'10.1.TRAF_SENT'!A1" display="10.1. TRÁFICO FIJO TOTAL"/>
    <hyperlink ref="C9" location="'10.2.TRAF_BAND'!A1" display="10.2. TRÁFICO POR BANDA (NACIONAL E INTERNACIONAL)"/>
    <hyperlink ref="C10" location="'10.3.TRAF_CLI.PLAN'!A1" display="10.3. TRÁFICO POR CLIENTE Y PLAN"/>
    <hyperlink ref="C11" location="'10.4.TRAF_EMP'!A1" display="10.4. TRÁFICO POR EMPRESA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showGridLines="0" topLeftCell="A43" zoomScale="110" zoomScaleNormal="110" workbookViewId="0">
      <selection activeCell="H5" sqref="H5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47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8" t="s">
        <v>0</v>
      </c>
      <c r="C9" s="80" t="s">
        <v>1</v>
      </c>
      <c r="D9" s="84" t="s">
        <v>14</v>
      </c>
      <c r="E9" s="85"/>
      <c r="F9" s="86"/>
      <c r="G9" s="82" t="s">
        <v>27</v>
      </c>
    </row>
    <row r="10" spans="1:7" ht="28.15" customHeight="1" thickBot="1" x14ac:dyDescent="0.4">
      <c r="B10" s="79"/>
      <c r="C10" s="81"/>
      <c r="D10" s="13" t="s">
        <v>45</v>
      </c>
      <c r="E10" s="24" t="s">
        <v>46</v>
      </c>
      <c r="F10" s="14" t="s">
        <v>15</v>
      </c>
      <c r="G10" s="83"/>
    </row>
    <row r="11" spans="1:7" x14ac:dyDescent="0.35">
      <c r="A11" t="s">
        <v>23</v>
      </c>
      <c r="B11" s="6">
        <v>2019</v>
      </c>
      <c r="C11" s="7" t="s">
        <v>2</v>
      </c>
      <c r="D11" s="66">
        <v>717342.75976688624</v>
      </c>
      <c r="E11" s="66">
        <v>81343.158002620359</v>
      </c>
      <c r="F11" s="17">
        <f t="shared" ref="F11:F22" si="0">SUM(D11:E11)</f>
        <v>798685.91776950657</v>
      </c>
      <c r="G11" s="69"/>
    </row>
    <row r="12" spans="1:7" x14ac:dyDescent="0.35">
      <c r="B12" s="8"/>
      <c r="C12" s="9" t="s">
        <v>3</v>
      </c>
      <c r="D12" s="67">
        <v>658239.13828838372</v>
      </c>
      <c r="E12" s="67">
        <v>73336.679068990023</v>
      </c>
      <c r="F12" s="20">
        <f t="shared" si="0"/>
        <v>731575.81735737377</v>
      </c>
      <c r="G12" s="70"/>
    </row>
    <row r="13" spans="1:7" x14ac:dyDescent="0.35">
      <c r="B13" s="8"/>
      <c r="C13" s="9" t="s">
        <v>4</v>
      </c>
      <c r="D13" s="67">
        <v>705461.14488419692</v>
      </c>
      <c r="E13" s="67">
        <v>79287.98275330053</v>
      </c>
      <c r="F13" s="20">
        <f t="shared" si="0"/>
        <v>784749.1276374975</v>
      </c>
      <c r="G13" s="70"/>
    </row>
    <row r="14" spans="1:7" x14ac:dyDescent="0.35">
      <c r="B14" s="8"/>
      <c r="C14" s="9" t="s">
        <v>5</v>
      </c>
      <c r="D14" s="67">
        <v>698945.74811591092</v>
      </c>
      <c r="E14" s="67">
        <v>82022.385239839292</v>
      </c>
      <c r="F14" s="20">
        <f t="shared" si="0"/>
        <v>780968.13335575024</v>
      </c>
      <c r="G14" s="70"/>
    </row>
    <row r="15" spans="1:7" x14ac:dyDescent="0.35">
      <c r="B15" s="8"/>
      <c r="C15" s="9" t="s">
        <v>6</v>
      </c>
      <c r="D15" s="67">
        <v>739796.30508039764</v>
      </c>
      <c r="E15" s="67">
        <v>83490.978362500609</v>
      </c>
      <c r="F15" s="20">
        <f t="shared" si="0"/>
        <v>823287.28344289819</v>
      </c>
      <c r="G15" s="70"/>
    </row>
    <row r="16" spans="1:7" x14ac:dyDescent="0.35">
      <c r="B16" s="8"/>
      <c r="C16" s="9" t="s">
        <v>7</v>
      </c>
      <c r="D16" s="67">
        <v>770883.03415376216</v>
      </c>
      <c r="E16" s="67">
        <v>83207.673975950078</v>
      </c>
      <c r="F16" s="20">
        <f t="shared" si="0"/>
        <v>854090.70812971226</v>
      </c>
      <c r="G16" s="70"/>
    </row>
    <row r="17" spans="2:9" x14ac:dyDescent="0.35">
      <c r="B17" s="8"/>
      <c r="C17" s="9" t="s">
        <v>8</v>
      </c>
      <c r="D17" s="67">
        <v>854711.08471374318</v>
      </c>
      <c r="E17" s="67">
        <v>92882.692837920593</v>
      </c>
      <c r="F17" s="20">
        <f t="shared" si="0"/>
        <v>947593.77755166381</v>
      </c>
      <c r="G17" s="70"/>
    </row>
    <row r="18" spans="2:9" x14ac:dyDescent="0.35">
      <c r="B18" s="8"/>
      <c r="C18" s="9" t="s">
        <v>9</v>
      </c>
      <c r="D18" s="67">
        <v>820826.52140643529</v>
      </c>
      <c r="E18" s="67">
        <v>89028.776370829757</v>
      </c>
      <c r="F18" s="20">
        <f t="shared" si="0"/>
        <v>909855.29777726508</v>
      </c>
      <c r="G18" s="70"/>
    </row>
    <row r="19" spans="2:9" x14ac:dyDescent="0.35">
      <c r="B19" s="8"/>
      <c r="C19" s="9" t="s">
        <v>10</v>
      </c>
      <c r="D19" s="67">
        <v>813322.30448646634</v>
      </c>
      <c r="E19" s="67">
        <v>92918.291209459465</v>
      </c>
      <c r="F19" s="20">
        <f t="shared" si="0"/>
        <v>906240.59569592576</v>
      </c>
      <c r="G19" s="70"/>
    </row>
    <row r="20" spans="2:9" x14ac:dyDescent="0.35">
      <c r="B20" s="8"/>
      <c r="C20" s="9" t="s">
        <v>11</v>
      </c>
      <c r="D20" s="67">
        <v>895037.70798702294</v>
      </c>
      <c r="E20" s="67">
        <v>104358.83885034009</v>
      </c>
      <c r="F20" s="20">
        <f t="shared" si="0"/>
        <v>999396.54683736304</v>
      </c>
      <c r="G20" s="70"/>
    </row>
    <row r="21" spans="2:9" x14ac:dyDescent="0.35">
      <c r="B21" s="8"/>
      <c r="C21" s="9" t="s">
        <v>12</v>
      </c>
      <c r="D21" s="67">
        <v>850505.18831098743</v>
      </c>
      <c r="E21" s="67">
        <v>102138.99178254978</v>
      </c>
      <c r="F21" s="20">
        <f t="shared" si="0"/>
        <v>952644.1800935372</v>
      </c>
      <c r="G21" s="70"/>
    </row>
    <row r="22" spans="2:9" ht="15" thickBot="1" x14ac:dyDescent="0.4">
      <c r="B22" s="10"/>
      <c r="C22" s="11" t="s">
        <v>13</v>
      </c>
      <c r="D22" s="68">
        <v>886185.51352118049</v>
      </c>
      <c r="E22" s="68">
        <v>108517.28828285974</v>
      </c>
      <c r="F22" s="23">
        <f t="shared" si="0"/>
        <v>994702.80180404021</v>
      </c>
      <c r="G22" s="71"/>
    </row>
    <row r="23" spans="2:9" x14ac:dyDescent="0.35">
      <c r="B23" s="6">
        <v>2020</v>
      </c>
      <c r="C23" s="7" t="s">
        <v>2</v>
      </c>
      <c r="D23" s="63">
        <v>890973.93243731174</v>
      </c>
      <c r="E23" s="63">
        <v>107069.18625312978</v>
      </c>
      <c r="F23" s="17">
        <f>SUM(D23:E23)</f>
        <v>998043.11869044148</v>
      </c>
      <c r="G23" s="53">
        <f t="shared" ref="G23:G26" si="1">+F23/F11-1</f>
        <v>0.24960650549302366</v>
      </c>
    </row>
    <row r="24" spans="2:9" x14ac:dyDescent="0.35">
      <c r="B24" s="8"/>
      <c r="C24" s="9" t="s">
        <v>3</v>
      </c>
      <c r="D24" s="64">
        <v>834576.32790200901</v>
      </c>
      <c r="E24" s="64">
        <v>104953.4193568608</v>
      </c>
      <c r="F24" s="20">
        <f t="shared" ref="F24:F34" si="2">SUM(D24:E24)</f>
        <v>939529.74725886981</v>
      </c>
      <c r="G24" s="51">
        <f t="shared" si="1"/>
        <v>0.28425478941154059</v>
      </c>
    </row>
    <row r="25" spans="2:9" x14ac:dyDescent="0.35">
      <c r="B25" s="8"/>
      <c r="C25" s="9" t="s">
        <v>4</v>
      </c>
      <c r="D25" s="64">
        <v>1095967.5321256819</v>
      </c>
      <c r="E25" s="64">
        <v>137455.41288208935</v>
      </c>
      <c r="F25" s="20">
        <f t="shared" si="2"/>
        <v>1233422.9450077713</v>
      </c>
      <c r="G25" s="51">
        <f t="shared" si="1"/>
        <v>0.57174172174108051</v>
      </c>
      <c r="H25" s="44"/>
    </row>
    <row r="26" spans="2:9" x14ac:dyDescent="0.35">
      <c r="B26" s="8"/>
      <c r="C26" s="9" t="s">
        <v>5</v>
      </c>
      <c r="D26" s="64">
        <v>1158053.1278338463</v>
      </c>
      <c r="E26" s="64">
        <v>150647.3889282115</v>
      </c>
      <c r="F26" s="20">
        <f t="shared" si="2"/>
        <v>1308700.5167620578</v>
      </c>
      <c r="G26" s="51">
        <f t="shared" si="1"/>
        <v>0.6757412509761298</v>
      </c>
    </row>
    <row r="27" spans="2:9" x14ac:dyDescent="0.35">
      <c r="B27" s="8"/>
      <c r="C27" s="9" t="s">
        <v>6</v>
      </c>
      <c r="D27" s="64">
        <v>1227468.7684857592</v>
      </c>
      <c r="E27" s="64">
        <v>163349.61475534984</v>
      </c>
      <c r="F27" s="20">
        <f t="shared" si="2"/>
        <v>1390818.3832411091</v>
      </c>
      <c r="G27" s="51">
        <f t="shared" ref="G27:G37" si="3">+F27/F15-1</f>
        <v>0.68934758402298812</v>
      </c>
    </row>
    <row r="28" spans="2:9" x14ac:dyDescent="0.35">
      <c r="B28" s="8"/>
      <c r="C28" s="9" t="s">
        <v>7</v>
      </c>
      <c r="D28" s="64">
        <v>1245368.4230396925</v>
      </c>
      <c r="E28" s="64">
        <v>184020.63453576958</v>
      </c>
      <c r="F28" s="20">
        <f t="shared" si="2"/>
        <v>1429389.0575754619</v>
      </c>
      <c r="G28" s="51">
        <f t="shared" si="3"/>
        <v>0.67357991835028619</v>
      </c>
    </row>
    <row r="29" spans="2:9" x14ac:dyDescent="0.35">
      <c r="B29" s="8"/>
      <c r="C29" s="9" t="s">
        <v>8</v>
      </c>
      <c r="D29" s="64">
        <v>1327688.7785833713</v>
      </c>
      <c r="E29" s="64">
        <v>186209.34993870847</v>
      </c>
      <c r="F29" s="20">
        <f t="shared" si="2"/>
        <v>1513898.1285220799</v>
      </c>
      <c r="G29" s="51">
        <f t="shared" si="3"/>
        <v>0.59762354332211798</v>
      </c>
    </row>
    <row r="30" spans="2:9" x14ac:dyDescent="0.35">
      <c r="B30" s="8"/>
      <c r="C30" s="9" t="s">
        <v>9</v>
      </c>
      <c r="D30" s="64">
        <v>1382227.8272370773</v>
      </c>
      <c r="E30" s="64">
        <v>196241.48097317881</v>
      </c>
      <c r="F30" s="20">
        <f t="shared" si="2"/>
        <v>1578469.308210256</v>
      </c>
      <c r="G30" s="51">
        <f t="shared" si="3"/>
        <v>0.7348575230219403</v>
      </c>
      <c r="I30" s="44"/>
    </row>
    <row r="31" spans="2:9" x14ac:dyDescent="0.35">
      <c r="B31" s="8"/>
      <c r="C31" s="9" t="s">
        <v>10</v>
      </c>
      <c r="D31" s="64">
        <v>1311995.7554005629</v>
      </c>
      <c r="E31" s="64">
        <v>182656.04993601106</v>
      </c>
      <c r="F31" s="20">
        <f t="shared" si="2"/>
        <v>1494651.8053365739</v>
      </c>
      <c r="G31" s="51">
        <f t="shared" si="3"/>
        <v>0.6492880725441259</v>
      </c>
      <c r="I31" s="44"/>
    </row>
    <row r="32" spans="2:9" x14ac:dyDescent="0.35">
      <c r="B32" s="8"/>
      <c r="C32" s="9" t="s">
        <v>11</v>
      </c>
      <c r="D32" s="64">
        <v>1338558.0442957545</v>
      </c>
      <c r="E32" s="64">
        <v>189131.71773423857</v>
      </c>
      <c r="F32" s="20">
        <f t="shared" si="2"/>
        <v>1527689.7620299931</v>
      </c>
      <c r="G32" s="51">
        <f t="shared" si="3"/>
        <v>0.5286122079012967</v>
      </c>
    </row>
    <row r="33" spans="2:8" x14ac:dyDescent="0.35">
      <c r="B33" s="8"/>
      <c r="C33" s="9" t="s">
        <v>12</v>
      </c>
      <c r="D33" s="64">
        <v>1325405.9845634678</v>
      </c>
      <c r="E33" s="64">
        <v>202189.39148801027</v>
      </c>
      <c r="F33" s="20">
        <f t="shared" si="2"/>
        <v>1527595.3760514781</v>
      </c>
      <c r="G33" s="51">
        <f t="shared" si="3"/>
        <v>0.60353194610551042</v>
      </c>
    </row>
    <row r="34" spans="2:8" ht="15" thickBot="1" x14ac:dyDescent="0.4">
      <c r="B34" s="10"/>
      <c r="C34" s="11" t="s">
        <v>13</v>
      </c>
      <c r="D34" s="65">
        <v>1411887.3725227946</v>
      </c>
      <c r="E34" s="65">
        <v>212125.7038880288</v>
      </c>
      <c r="F34" s="23">
        <f t="shared" si="2"/>
        <v>1624013.0764108235</v>
      </c>
      <c r="G34" s="52">
        <f t="shared" si="3"/>
        <v>0.63266160853818487</v>
      </c>
    </row>
    <row r="35" spans="2:8" x14ac:dyDescent="0.35">
      <c r="B35" s="6">
        <v>2021</v>
      </c>
      <c r="C35" s="7" t="s">
        <v>2</v>
      </c>
      <c r="D35" s="63">
        <v>1428964.20123636</v>
      </c>
      <c r="E35" s="63">
        <v>207014.34112023318</v>
      </c>
      <c r="F35" s="17">
        <f>SUM(D35:E35)</f>
        <v>1635978.5423565931</v>
      </c>
      <c r="G35" s="53">
        <f t="shared" si="3"/>
        <v>0.63918623526326535</v>
      </c>
    </row>
    <row r="36" spans="2:8" x14ac:dyDescent="0.35">
      <c r="B36" s="8"/>
      <c r="C36" s="9" t="s">
        <v>3</v>
      </c>
      <c r="D36" s="64">
        <v>1278114.0248374806</v>
      </c>
      <c r="E36" s="64">
        <v>188259.76469921932</v>
      </c>
      <c r="F36" s="20">
        <f t="shared" ref="F36:F37" si="4">SUM(D36:E36)</f>
        <v>1466373.7895366999</v>
      </c>
      <c r="G36" s="51">
        <f t="shared" si="3"/>
        <v>0.56075291262988403</v>
      </c>
    </row>
    <row r="37" spans="2:8" x14ac:dyDescent="0.35">
      <c r="B37" s="8"/>
      <c r="C37" s="9" t="s">
        <v>4</v>
      </c>
      <c r="D37" s="64">
        <v>1577533.9667813224</v>
      </c>
      <c r="E37" s="64">
        <v>239745.99629764055</v>
      </c>
      <c r="F37" s="20">
        <f t="shared" si="4"/>
        <v>1817279.9630789629</v>
      </c>
      <c r="G37" s="51">
        <f t="shared" si="3"/>
        <v>0.47336318854317483</v>
      </c>
      <c r="H37" s="44"/>
    </row>
    <row r="38" spans="2:8" x14ac:dyDescent="0.35">
      <c r="B38" s="8"/>
      <c r="C38" s="9" t="s">
        <v>5</v>
      </c>
      <c r="D38" s="64">
        <v>1621920.2702459518</v>
      </c>
      <c r="E38" s="64">
        <v>245175.05024424294</v>
      </c>
      <c r="F38" s="20">
        <f>SUM(D38:E38)</f>
        <v>1867095.3204901947</v>
      </c>
      <c r="G38" s="51">
        <f t="shared" ref="G38:G49" si="5">+F38/F26-1</f>
        <v>0.42667882878941499</v>
      </c>
      <c r="H38" s="44"/>
    </row>
    <row r="39" spans="2:8" x14ac:dyDescent="0.35">
      <c r="B39" s="8"/>
      <c r="C39" s="9" t="s">
        <v>6</v>
      </c>
      <c r="D39" s="64">
        <v>1641908.3531355439</v>
      </c>
      <c r="E39" s="64">
        <v>250301.22616604972</v>
      </c>
      <c r="F39" s="20">
        <f t="shared" ref="F39:F40" si="6">SUM(D39:E39)</f>
        <v>1892209.5793015936</v>
      </c>
      <c r="G39" s="51">
        <f t="shared" si="5"/>
        <v>0.36050084044191455</v>
      </c>
      <c r="H39" s="44"/>
    </row>
    <row r="40" spans="2:8" x14ac:dyDescent="0.35">
      <c r="B40" s="8"/>
      <c r="C40" s="9" t="s">
        <v>7</v>
      </c>
      <c r="D40" s="64">
        <v>1667102.9858957878</v>
      </c>
      <c r="E40" s="64">
        <v>254656.59049433121</v>
      </c>
      <c r="F40" s="20">
        <f t="shared" si="6"/>
        <v>1921759.576390119</v>
      </c>
      <c r="G40" s="51">
        <f t="shared" si="5"/>
        <v>0.34446221356263829</v>
      </c>
      <c r="H40" s="49"/>
    </row>
    <row r="41" spans="2:8" x14ac:dyDescent="0.35">
      <c r="B41" s="8"/>
      <c r="C41" s="9" t="s">
        <v>8</v>
      </c>
      <c r="D41" s="64">
        <v>1707507.6226432386</v>
      </c>
      <c r="E41" s="64">
        <v>254930.51405193881</v>
      </c>
      <c r="F41" s="20">
        <f>SUM(D41:E41)</f>
        <v>1962438.1366951775</v>
      </c>
      <c r="G41" s="51">
        <f t="shared" si="5"/>
        <v>0.29628149987276764</v>
      </c>
      <c r="H41" s="49"/>
    </row>
    <row r="42" spans="2:8" x14ac:dyDescent="0.35">
      <c r="B42" s="8"/>
      <c r="C42" s="9" t="s">
        <v>9</v>
      </c>
      <c r="D42" s="64">
        <v>1714381.6210568228</v>
      </c>
      <c r="E42" s="64">
        <v>260801.16034235142</v>
      </c>
      <c r="F42" s="20">
        <f t="shared" ref="F42:F43" si="7">SUM(D42:E42)</f>
        <v>1975182.7813991741</v>
      </c>
      <c r="G42" s="51">
        <f t="shared" si="5"/>
        <v>0.25132796128847823</v>
      </c>
      <c r="H42" s="49"/>
    </row>
    <row r="43" spans="2:8" x14ac:dyDescent="0.35">
      <c r="B43" s="8"/>
      <c r="C43" s="9" t="s">
        <v>10</v>
      </c>
      <c r="D43" s="64">
        <v>1637326.2159735486</v>
      </c>
      <c r="E43" s="64">
        <v>244345.88566204021</v>
      </c>
      <c r="F43" s="20">
        <f t="shared" si="7"/>
        <v>1881672.1016355888</v>
      </c>
      <c r="G43" s="51">
        <f t="shared" si="5"/>
        <v>0.25893676033252677</v>
      </c>
      <c r="H43" s="49"/>
    </row>
    <row r="44" spans="2:8" x14ac:dyDescent="0.35">
      <c r="B44" s="8"/>
      <c r="C44" s="9" t="s">
        <v>11</v>
      </c>
      <c r="D44" s="64">
        <v>1753005.3263743098</v>
      </c>
      <c r="E44" s="64">
        <v>257725.26218042077</v>
      </c>
      <c r="F44" s="20">
        <f>SUM(D44:E44)</f>
        <v>2010730.5885547306</v>
      </c>
      <c r="G44" s="51">
        <f t="shared" si="5"/>
        <v>0.316190393187471</v>
      </c>
      <c r="H44" s="49"/>
    </row>
    <row r="45" spans="2:8" x14ac:dyDescent="0.35">
      <c r="B45" s="8"/>
      <c r="C45" s="9" t="s">
        <v>12</v>
      </c>
      <c r="D45" s="64">
        <v>1684704.1835315649</v>
      </c>
      <c r="E45" s="64">
        <v>255591.75759484892</v>
      </c>
      <c r="F45" s="20">
        <f t="shared" ref="F45:F46" si="8">SUM(D45:E45)</f>
        <v>1940295.9411264139</v>
      </c>
      <c r="G45" s="51">
        <f t="shared" si="5"/>
        <v>0.27016353384211111</v>
      </c>
      <c r="H45" s="49"/>
    </row>
    <row r="46" spans="2:8" ht="15" thickBot="1" x14ac:dyDescent="0.4">
      <c r="B46" s="10"/>
      <c r="C46" s="11" t="s">
        <v>13</v>
      </c>
      <c r="D46" s="65">
        <v>1761244.9443793374</v>
      </c>
      <c r="E46" s="65">
        <v>261254.86288057885</v>
      </c>
      <c r="F46" s="23">
        <f t="shared" si="8"/>
        <v>2022499.8072599163</v>
      </c>
      <c r="G46" s="52">
        <f t="shared" si="5"/>
        <v>0.24537162701286541</v>
      </c>
      <c r="H46" s="49"/>
    </row>
    <row r="47" spans="2:8" x14ac:dyDescent="0.35">
      <c r="B47" s="6">
        <v>2022</v>
      </c>
      <c r="C47" s="7" t="s">
        <v>2</v>
      </c>
      <c r="D47" s="63">
        <v>1683048.5658858595</v>
      </c>
      <c r="E47" s="63">
        <v>236784.81035131004</v>
      </c>
      <c r="F47" s="17">
        <f>SUM(D47:E47)</f>
        <v>1919833.3762371696</v>
      </c>
      <c r="G47" s="53">
        <f t="shared" si="5"/>
        <v>0.17350767539511214</v>
      </c>
      <c r="H47" s="49"/>
    </row>
    <row r="48" spans="2:8" x14ac:dyDescent="0.35">
      <c r="B48" s="8"/>
      <c r="C48" s="9" t="s">
        <v>3</v>
      </c>
      <c r="D48" s="64">
        <v>1516507.0837267209</v>
      </c>
      <c r="E48" s="64">
        <v>211221.51805538018</v>
      </c>
      <c r="F48" s="20">
        <f t="shared" ref="F48:F49" si="9">SUM(D48:E48)</f>
        <v>1727728.601782101</v>
      </c>
      <c r="G48" s="51">
        <f t="shared" si="5"/>
        <v>0.17823205386668572</v>
      </c>
      <c r="H48" s="49"/>
    </row>
    <row r="49" spans="2:8" x14ac:dyDescent="0.35">
      <c r="B49" s="8"/>
      <c r="C49" s="9" t="s">
        <v>4</v>
      </c>
      <c r="D49" s="64">
        <v>1696892.0469539925</v>
      </c>
      <c r="E49" s="64">
        <v>243112.03097035029</v>
      </c>
      <c r="F49" s="20">
        <f t="shared" si="9"/>
        <v>1940004.0779243428</v>
      </c>
      <c r="G49" s="51">
        <f t="shared" si="5"/>
        <v>6.7531760289400999E-2</v>
      </c>
      <c r="H49" s="49"/>
    </row>
    <row r="50" spans="2:8" x14ac:dyDescent="0.35">
      <c r="B50" s="8"/>
      <c r="C50" s="9" t="s">
        <v>5</v>
      </c>
      <c r="D50" s="64">
        <v>1710099.3697002016</v>
      </c>
      <c r="E50" s="64">
        <v>246319.87326420972</v>
      </c>
      <c r="F50" s="20">
        <f>SUM(D50:E50)</f>
        <v>1956419.2429644112</v>
      </c>
      <c r="G50" s="51">
        <f t="shared" ref="G50:G58" si="10">+F50/F38-1</f>
        <v>4.7841115284229296E-2</v>
      </c>
      <c r="H50" s="49"/>
    </row>
    <row r="51" spans="2:8" x14ac:dyDescent="0.35">
      <c r="B51" s="8"/>
      <c r="C51" s="9" t="s">
        <v>6</v>
      </c>
      <c r="D51" s="64">
        <v>1807845.1884379373</v>
      </c>
      <c r="E51" s="64">
        <v>245995.62753726001</v>
      </c>
      <c r="F51" s="20">
        <f>SUM(D51:E51)</f>
        <v>2053840.8159751974</v>
      </c>
      <c r="G51" s="51">
        <f t="shared" si="10"/>
        <v>8.541931001811176E-2</v>
      </c>
      <c r="H51" s="49"/>
    </row>
    <row r="52" spans="2:8" x14ac:dyDescent="0.35">
      <c r="B52" s="8"/>
      <c r="C52" s="9" t="s">
        <v>7</v>
      </c>
      <c r="D52" s="64">
        <v>1880861.7656703829</v>
      </c>
      <c r="E52" s="64">
        <v>247797.97959902984</v>
      </c>
      <c r="F52" s="20">
        <f t="shared" ref="F52" si="11">SUM(D52:E52)</f>
        <v>2128659.7452694126</v>
      </c>
      <c r="G52" s="51">
        <f t="shared" si="10"/>
        <v>0.10766183835958287</v>
      </c>
      <c r="H52" s="49"/>
    </row>
    <row r="53" spans="2:8" x14ac:dyDescent="0.35">
      <c r="B53" s="8"/>
      <c r="C53" s="9" t="s">
        <v>8</v>
      </c>
      <c r="D53" s="64">
        <v>1941954.2494009493</v>
      </c>
      <c r="E53" s="64">
        <v>263447.52266188205</v>
      </c>
      <c r="F53" s="20">
        <f>SUM(D53:E53)</f>
        <v>2205401.7720628316</v>
      </c>
      <c r="G53" s="51">
        <f t="shared" si="10"/>
        <v>0.12380702903420659</v>
      </c>
      <c r="H53" s="49"/>
    </row>
    <row r="54" spans="2:8" x14ac:dyDescent="0.35">
      <c r="B54" s="8"/>
      <c r="C54" s="9" t="s">
        <v>9</v>
      </c>
      <c r="D54" s="64">
        <v>1910005.05603624</v>
      </c>
      <c r="E54" s="64">
        <v>272236.3175104605</v>
      </c>
      <c r="F54" s="20">
        <f t="shared" ref="F54:F55" si="12">SUM(D54:E54)</f>
        <v>2182241.3735467005</v>
      </c>
      <c r="G54" s="51">
        <f t="shared" si="10"/>
        <v>0.10483009172490387</v>
      </c>
      <c r="H54" s="49"/>
    </row>
    <row r="55" spans="2:8" x14ac:dyDescent="0.35">
      <c r="B55" s="8"/>
      <c r="C55" s="9" t="s">
        <v>10</v>
      </c>
      <c r="D55" s="64">
        <v>1843433.1508587294</v>
      </c>
      <c r="E55" s="64">
        <v>265166.77774104063</v>
      </c>
      <c r="F55" s="20">
        <f t="shared" si="12"/>
        <v>2108599.9285997702</v>
      </c>
      <c r="G55" s="51">
        <f t="shared" si="10"/>
        <v>0.12059902826158231</v>
      </c>
      <c r="H55" s="49"/>
    </row>
    <row r="56" spans="2:8" x14ac:dyDescent="0.35">
      <c r="B56" s="8"/>
      <c r="C56" s="9" t="s">
        <v>11</v>
      </c>
      <c r="D56" s="64">
        <v>1942496.3207902191</v>
      </c>
      <c r="E56" s="64">
        <v>275700.99153042154</v>
      </c>
      <c r="F56" s="20">
        <f>SUM(D56:E56)</f>
        <v>2218197.3123206408</v>
      </c>
      <c r="G56" s="51">
        <f t="shared" si="10"/>
        <v>0.10317977204247564</v>
      </c>
      <c r="H56" s="49"/>
    </row>
    <row r="57" spans="2:8" x14ac:dyDescent="0.35">
      <c r="B57" s="8"/>
      <c r="C57" s="9" t="s">
        <v>12</v>
      </c>
      <c r="D57" s="64">
        <v>1950858.2670034114</v>
      </c>
      <c r="E57" s="64">
        <v>281447.21886533423</v>
      </c>
      <c r="F57" s="20">
        <f t="shared" ref="F57:F58" si="13">SUM(D57:E57)</f>
        <v>2232305.4858687455</v>
      </c>
      <c r="G57" s="51">
        <f t="shared" si="10"/>
        <v>0.1504974259611187</v>
      </c>
      <c r="H57" s="49"/>
    </row>
    <row r="58" spans="2:8" ht="15" thickBot="1" x14ac:dyDescent="0.4">
      <c r="B58" s="10"/>
      <c r="C58" s="11" t="s">
        <v>13</v>
      </c>
      <c r="D58" s="65">
        <v>2010226.3551184305</v>
      </c>
      <c r="E58" s="65">
        <v>285516.5726999683</v>
      </c>
      <c r="F58" s="23">
        <f t="shared" si="13"/>
        <v>2295742.9278183989</v>
      </c>
      <c r="G58" s="52">
        <f t="shared" si="10"/>
        <v>0.13510167940568185</v>
      </c>
      <c r="H58" s="49"/>
    </row>
    <row r="59" spans="2:8" ht="15" thickBot="1" x14ac:dyDescent="0.4">
      <c r="B59" s="55" t="s">
        <v>50</v>
      </c>
      <c r="C59" s="56"/>
      <c r="D59" s="72">
        <f>SUM(D47:D58)</f>
        <v>21894227.419583075</v>
      </c>
      <c r="E59" s="73">
        <f t="shared" ref="E59:F59" si="14">SUM(E47:E58)</f>
        <v>3074747.240786647</v>
      </c>
      <c r="F59" s="74">
        <f t="shared" si="14"/>
        <v>24968974.660369724</v>
      </c>
      <c r="H59" s="49"/>
    </row>
    <row r="60" spans="2:8" ht="15" thickBot="1" x14ac:dyDescent="0.4">
      <c r="B60" s="27" t="s">
        <v>51</v>
      </c>
      <c r="C60" s="28"/>
      <c r="D60" s="46">
        <f>SUM(D47:D58)/SUM(D35:D46)-1</f>
        <v>0.12429646131090655</v>
      </c>
      <c r="E60" s="47">
        <f t="shared" ref="E60:F60" si="15">SUM(E47:E58)/SUM(E35:E46)-1</f>
        <v>5.3066888509328614E-2</v>
      </c>
      <c r="F60" s="45">
        <f t="shared" si="15"/>
        <v>0.11500911772155398</v>
      </c>
    </row>
    <row r="61" spans="2:8" ht="15" thickBot="1" x14ac:dyDescent="0.4">
      <c r="B61" s="27" t="s">
        <v>52</v>
      </c>
      <c r="C61" s="28"/>
      <c r="D61" s="46">
        <f>SUM(D47:D58)/SUM($F$47:$F$58)</f>
        <v>0.8768572885907554</v>
      </c>
      <c r="E61" s="47">
        <f t="shared" ref="E61:F61" si="16">SUM(E47:E58)/SUM($F$47:$F$58)</f>
        <v>0.12314271140924447</v>
      </c>
      <c r="F61" s="45">
        <f t="shared" si="16"/>
        <v>1</v>
      </c>
    </row>
    <row r="62" spans="2:8" x14ac:dyDescent="0.35"/>
    <row r="63" spans="2:8" x14ac:dyDescent="0.35">
      <c r="F63" s="44"/>
    </row>
    <row r="64" spans="2:8" x14ac:dyDescent="0.35">
      <c r="F64" s="49"/>
    </row>
    <row r="65" spans="6:6" x14ac:dyDescent="0.35">
      <c r="F65" s="49"/>
    </row>
    <row r="66" spans="6:6" x14ac:dyDescent="0.35"/>
    <row r="67" spans="6:6" x14ac:dyDescent="0.35"/>
    <row r="68" spans="6:6" x14ac:dyDescent="0.35"/>
    <row r="69" spans="6:6" x14ac:dyDescent="0.35"/>
    <row r="70" spans="6:6" hidden="1" x14ac:dyDescent="0.35"/>
    <row r="71" spans="6:6" hidden="1" x14ac:dyDescent="0.35"/>
    <row r="72" spans="6:6" hidden="1" x14ac:dyDescent="0.35"/>
    <row r="73" spans="6:6" hidden="1" x14ac:dyDescent="0.35"/>
    <row r="74" spans="6:6" hidden="1" x14ac:dyDescent="0.35"/>
    <row r="75" spans="6:6" hidden="1" x14ac:dyDescent="0.35"/>
    <row r="76" spans="6:6" hidden="1" x14ac:dyDescent="0.35"/>
    <row r="77" spans="6:6" hidden="1" x14ac:dyDescent="0.35"/>
    <row r="78" spans="6:6" hidden="1" x14ac:dyDescent="0.35"/>
    <row r="79" spans="6:6" hidden="1" x14ac:dyDescent="0.35"/>
    <row r="80" spans="6:6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</sheetData>
  <mergeCells count="4">
    <mergeCell ref="B9:B10"/>
    <mergeCell ref="C9:C10"/>
    <mergeCell ref="G9:G10"/>
    <mergeCell ref="D9:F9"/>
  </mergeCells>
  <pageMargins left="0.7" right="0.7" top="0.75" bottom="0.75" header="0.3" footer="0.3"/>
  <pageSetup orientation="portrait" r:id="rId1"/>
  <ignoredErrors>
    <ignoredError sqref="D59:F6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opLeftCell="A43" zoomScale="110" zoomScaleNormal="110" workbookViewId="0">
      <selection activeCell="G52" sqref="G52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8" t="s">
        <v>0</v>
      </c>
      <c r="C9" s="80" t="s">
        <v>1</v>
      </c>
      <c r="D9" s="84" t="s">
        <v>14</v>
      </c>
      <c r="E9" s="85"/>
      <c r="F9" s="86"/>
    </row>
    <row r="10" spans="2:7" ht="29.5" thickBot="1" x14ac:dyDescent="0.4">
      <c r="B10" s="79"/>
      <c r="C10" s="81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316842.55364562618</v>
      </c>
      <c r="E11" s="16">
        <v>481843.36412388686</v>
      </c>
      <c r="F11" s="17">
        <f t="shared" ref="F11:F13" si="0">+D11+E11</f>
        <v>798685.91776951309</v>
      </c>
      <c r="G11" s="44"/>
    </row>
    <row r="12" spans="2:7" ht="14.5" customHeight="1" x14ac:dyDescent="0.35">
      <c r="B12" s="8"/>
      <c r="C12" s="9" t="s">
        <v>3</v>
      </c>
      <c r="D12" s="18">
        <v>301978.71885078721</v>
      </c>
      <c r="E12" s="19">
        <v>429597.09850658319</v>
      </c>
      <c r="F12" s="20">
        <f t="shared" si="0"/>
        <v>731575.8173573704</v>
      </c>
      <c r="G12" s="44"/>
    </row>
    <row r="13" spans="2:7" ht="14.5" customHeight="1" x14ac:dyDescent="0.35">
      <c r="B13" s="8"/>
      <c r="C13" s="9" t="s">
        <v>4</v>
      </c>
      <c r="D13" s="18">
        <v>339710.3146649868</v>
      </c>
      <c r="E13" s="19">
        <v>445038.81297251221</v>
      </c>
      <c r="F13" s="20">
        <f t="shared" si="0"/>
        <v>784749.12763749901</v>
      </c>
      <c r="G13" s="44"/>
    </row>
    <row r="14" spans="2:7" ht="14.5" customHeight="1" x14ac:dyDescent="0.35">
      <c r="B14" s="8"/>
      <c r="C14" s="9" t="s">
        <v>5</v>
      </c>
      <c r="D14" s="18">
        <v>328512.68733246205</v>
      </c>
      <c r="E14" s="19">
        <v>452455.446023289</v>
      </c>
      <c r="F14" s="20">
        <f t="shared" ref="F14:F25" si="1">+D14+E14</f>
        <v>780968.13335575105</v>
      </c>
      <c r="G14" s="44"/>
    </row>
    <row r="15" spans="2:7" ht="14.5" customHeight="1" x14ac:dyDescent="0.35">
      <c r="B15" s="8"/>
      <c r="C15" s="9" t="s">
        <v>6</v>
      </c>
      <c r="D15" s="18">
        <v>343151.66060878662</v>
      </c>
      <c r="E15" s="19">
        <v>480135.62283411046</v>
      </c>
      <c r="F15" s="20">
        <f t="shared" si="1"/>
        <v>823287.28344289702</v>
      </c>
      <c r="G15" s="44"/>
    </row>
    <row r="16" spans="2:7" ht="14.5" customHeight="1" x14ac:dyDescent="0.35">
      <c r="B16" s="8"/>
      <c r="C16" s="9" t="s">
        <v>7</v>
      </c>
      <c r="D16" s="18">
        <v>339993.32995786465</v>
      </c>
      <c r="E16" s="19">
        <v>514097.37817183934</v>
      </c>
      <c r="F16" s="20">
        <f t="shared" si="1"/>
        <v>854090.708129704</v>
      </c>
      <c r="G16" s="44"/>
    </row>
    <row r="17" spans="2:7" ht="14.5" customHeight="1" x14ac:dyDescent="0.35">
      <c r="B17" s="8"/>
      <c r="C17" s="9" t="s">
        <v>8</v>
      </c>
      <c r="D17" s="18">
        <v>351400.81644902768</v>
      </c>
      <c r="E17" s="19">
        <v>596192.96110263898</v>
      </c>
      <c r="F17" s="20">
        <f t="shared" si="1"/>
        <v>947593.7775516666</v>
      </c>
      <c r="G17" s="44"/>
    </row>
    <row r="18" spans="2:7" ht="14.5" customHeight="1" x14ac:dyDescent="0.35">
      <c r="B18" s="8"/>
      <c r="C18" s="9" t="s">
        <v>9</v>
      </c>
      <c r="D18" s="18">
        <v>346745.36170701415</v>
      </c>
      <c r="E18" s="19">
        <v>563109.93607026059</v>
      </c>
      <c r="F18" s="20">
        <f t="shared" si="1"/>
        <v>909855.29777727474</v>
      </c>
      <c r="G18" s="44"/>
    </row>
    <row r="19" spans="2:7" ht="14.5" customHeight="1" x14ac:dyDescent="0.35">
      <c r="B19" s="8"/>
      <c r="C19" s="9" t="s">
        <v>10</v>
      </c>
      <c r="D19" s="18">
        <v>341561.72792596009</v>
      </c>
      <c r="E19" s="19">
        <v>564678.86776997312</v>
      </c>
      <c r="F19" s="20">
        <f t="shared" si="1"/>
        <v>906240.59569593321</v>
      </c>
      <c r="G19" s="44"/>
    </row>
    <row r="20" spans="2:7" ht="14.5" customHeight="1" x14ac:dyDescent="0.35">
      <c r="B20" s="8"/>
      <c r="C20" s="9" t="s">
        <v>11</v>
      </c>
      <c r="D20" s="18">
        <v>367169.62097319908</v>
      </c>
      <c r="E20" s="19">
        <v>632226.92586416285</v>
      </c>
      <c r="F20" s="20">
        <f t="shared" si="1"/>
        <v>999396.546837362</v>
      </c>
      <c r="G20" s="44"/>
    </row>
    <row r="21" spans="2:7" ht="14.5" customHeight="1" x14ac:dyDescent="0.35">
      <c r="B21" s="8"/>
      <c r="C21" s="9" t="s">
        <v>12</v>
      </c>
      <c r="D21" s="18">
        <v>347078.89992492815</v>
      </c>
      <c r="E21" s="19">
        <v>605565.28016860422</v>
      </c>
      <c r="F21" s="20">
        <f t="shared" si="1"/>
        <v>952644.18009353243</v>
      </c>
      <c r="G21" s="44"/>
    </row>
    <row r="22" spans="2:7" ht="14.5" customHeight="1" thickBot="1" x14ac:dyDescent="0.4">
      <c r="B22" s="10"/>
      <c r="C22" s="11" t="s">
        <v>13</v>
      </c>
      <c r="D22" s="21">
        <v>378851.87882412085</v>
      </c>
      <c r="E22" s="22">
        <v>615850.92297991458</v>
      </c>
      <c r="F22" s="23">
        <f t="shared" si="1"/>
        <v>994702.80180403544</v>
      </c>
      <c r="G22" s="44"/>
    </row>
    <row r="23" spans="2:7" ht="14.5" customHeight="1" x14ac:dyDescent="0.35">
      <c r="B23" s="6">
        <v>2020</v>
      </c>
      <c r="C23" s="7" t="s">
        <v>2</v>
      </c>
      <c r="D23" s="15">
        <v>385906.52969846077</v>
      </c>
      <c r="E23" s="16">
        <v>612136.58899198321</v>
      </c>
      <c r="F23" s="17">
        <f t="shared" si="1"/>
        <v>998043.11869044392</v>
      </c>
      <c r="G23" s="60"/>
    </row>
    <row r="24" spans="2:7" ht="14.5" customHeight="1" x14ac:dyDescent="0.35">
      <c r="B24" s="8"/>
      <c r="C24" s="9" t="s">
        <v>3</v>
      </c>
      <c r="D24" s="18">
        <v>369763.42193735571</v>
      </c>
      <c r="E24" s="19">
        <v>569766.32532150974</v>
      </c>
      <c r="F24" s="20">
        <f t="shared" si="1"/>
        <v>939529.74725886551</v>
      </c>
      <c r="G24" s="60"/>
    </row>
    <row r="25" spans="2:7" ht="14.5" customHeight="1" x14ac:dyDescent="0.35">
      <c r="B25" s="8"/>
      <c r="C25" s="9" t="s">
        <v>4</v>
      </c>
      <c r="D25" s="18">
        <v>488530.40096399374</v>
      </c>
      <c r="E25" s="19">
        <v>744892.54404376994</v>
      </c>
      <c r="F25" s="20">
        <f t="shared" si="1"/>
        <v>1233422.9450077638</v>
      </c>
      <c r="G25" s="60"/>
    </row>
    <row r="26" spans="2:7" ht="14.5" customHeight="1" x14ac:dyDescent="0.35">
      <c r="B26" s="8"/>
      <c r="C26" s="9" t="s">
        <v>5</v>
      </c>
      <c r="D26" s="18">
        <v>521790.73442761216</v>
      </c>
      <c r="E26" s="19">
        <v>786909.78233446018</v>
      </c>
      <c r="F26" s="20">
        <f t="shared" ref="F26:F37" si="2">+D26+E26</f>
        <v>1308700.5167620722</v>
      </c>
      <c r="G26" s="60"/>
    </row>
    <row r="27" spans="2:7" ht="14.5" customHeight="1" x14ac:dyDescent="0.35">
      <c r="B27" s="8"/>
      <c r="C27" s="9" t="s">
        <v>6</v>
      </c>
      <c r="D27" s="18">
        <v>576307.24309896387</v>
      </c>
      <c r="E27" s="19">
        <v>814511.14014212531</v>
      </c>
      <c r="F27" s="20">
        <f t="shared" si="2"/>
        <v>1390818.3832410891</v>
      </c>
      <c r="G27" s="60"/>
    </row>
    <row r="28" spans="2:7" ht="14.5" customHeight="1" x14ac:dyDescent="0.35">
      <c r="B28" s="8"/>
      <c r="C28" s="9" t="s">
        <v>7</v>
      </c>
      <c r="D28" s="18">
        <v>597822.70521944773</v>
      </c>
      <c r="E28" s="19">
        <v>831566.35235601931</v>
      </c>
      <c r="F28" s="20">
        <f t="shared" si="2"/>
        <v>1429389.057575467</v>
      </c>
      <c r="G28" s="60"/>
    </row>
    <row r="29" spans="2:7" ht="14.5" customHeight="1" x14ac:dyDescent="0.35">
      <c r="B29" s="8"/>
      <c r="C29" s="9" t="s">
        <v>8</v>
      </c>
      <c r="D29" s="18">
        <v>625297.41707085003</v>
      </c>
      <c r="E29" s="19">
        <v>888600.71145123127</v>
      </c>
      <c r="F29" s="20">
        <f t="shared" si="2"/>
        <v>1513898.1285220813</v>
      </c>
      <c r="G29" s="60"/>
    </row>
    <row r="30" spans="2:7" ht="14.5" customHeight="1" x14ac:dyDescent="0.35">
      <c r="B30" s="8"/>
      <c r="C30" s="9" t="s">
        <v>9</v>
      </c>
      <c r="D30" s="18">
        <v>652298.73274362774</v>
      </c>
      <c r="E30" s="19">
        <v>926170.57546661305</v>
      </c>
      <c r="F30" s="20">
        <f t="shared" si="2"/>
        <v>1578469.3082102407</v>
      </c>
      <c r="G30" s="60"/>
    </row>
    <row r="31" spans="2:7" ht="14.5" customHeight="1" x14ac:dyDescent="0.35">
      <c r="B31" s="8"/>
      <c r="C31" s="9" t="s">
        <v>10</v>
      </c>
      <c r="D31" s="18">
        <v>609760.42918013339</v>
      </c>
      <c r="E31" s="19">
        <v>884891.37615643081</v>
      </c>
      <c r="F31" s="20">
        <f t="shared" si="2"/>
        <v>1494651.8053365643</v>
      </c>
      <c r="G31" s="60"/>
    </row>
    <row r="32" spans="2:7" ht="14.5" customHeight="1" x14ac:dyDescent="0.35">
      <c r="B32" s="8"/>
      <c r="C32" s="9" t="s">
        <v>11</v>
      </c>
      <c r="D32" s="18">
        <v>622823.16145242262</v>
      </c>
      <c r="E32" s="19">
        <v>904866.60057756747</v>
      </c>
      <c r="F32" s="20">
        <f t="shared" si="2"/>
        <v>1527689.7620299901</v>
      </c>
      <c r="G32" s="60"/>
    </row>
    <row r="33" spans="2:7" ht="14.5" customHeight="1" x14ac:dyDescent="0.35">
      <c r="B33" s="8"/>
      <c r="C33" s="9" t="s">
        <v>12</v>
      </c>
      <c r="D33" s="18">
        <v>538605.89187919593</v>
      </c>
      <c r="E33" s="19">
        <v>988989.48380634794</v>
      </c>
      <c r="F33" s="20">
        <f t="shared" si="2"/>
        <v>1527595.3756855438</v>
      </c>
      <c r="G33" s="60"/>
    </row>
    <row r="34" spans="2:7" ht="14.5" customHeight="1" thickBot="1" x14ac:dyDescent="0.4">
      <c r="B34" s="10"/>
      <c r="C34" s="11" t="s">
        <v>13</v>
      </c>
      <c r="D34" s="21">
        <v>564441.86875670974</v>
      </c>
      <c r="E34" s="22">
        <v>1059571.207654106</v>
      </c>
      <c r="F34" s="23">
        <f t="shared" si="2"/>
        <v>1624013.0764108156</v>
      </c>
      <c r="G34" s="60"/>
    </row>
    <row r="35" spans="2:7" ht="14.5" customHeight="1" x14ac:dyDescent="0.35">
      <c r="B35" s="6">
        <v>2021</v>
      </c>
      <c r="C35" s="7" t="s">
        <v>2</v>
      </c>
      <c r="D35" s="15">
        <v>606387.13911240478</v>
      </c>
      <c r="E35" s="16">
        <v>1029591.4032442032</v>
      </c>
      <c r="F35" s="17">
        <f t="shared" si="2"/>
        <v>1635978.542356608</v>
      </c>
      <c r="G35" s="60"/>
    </row>
    <row r="36" spans="2:7" ht="14.5" customHeight="1" x14ac:dyDescent="0.35">
      <c r="B36" s="8"/>
      <c r="C36" s="9" t="s">
        <v>3</v>
      </c>
      <c r="D36" s="18">
        <v>551078.09731534985</v>
      </c>
      <c r="E36" s="19">
        <v>915295.69222135167</v>
      </c>
      <c r="F36" s="20">
        <f t="shared" si="2"/>
        <v>1466373.7895367015</v>
      </c>
      <c r="G36" s="60"/>
    </row>
    <row r="37" spans="2:7" ht="14.5" customHeight="1" x14ac:dyDescent="0.35">
      <c r="B37" s="8"/>
      <c r="C37" s="9" t="s">
        <v>4</v>
      </c>
      <c r="D37" s="18">
        <v>672734.46313305059</v>
      </c>
      <c r="E37" s="19">
        <v>1144545.4999459186</v>
      </c>
      <c r="F37" s="20">
        <f t="shared" si="2"/>
        <v>1817279.9630789692</v>
      </c>
      <c r="G37" s="60"/>
    </row>
    <row r="38" spans="2:7" ht="14.5" customHeight="1" x14ac:dyDescent="0.35">
      <c r="B38" s="8"/>
      <c r="C38" s="9" t="s">
        <v>5</v>
      </c>
      <c r="D38" s="18">
        <v>702349.19145799743</v>
      </c>
      <c r="E38" s="19">
        <v>1164746.1290321855</v>
      </c>
      <c r="F38" s="20">
        <f t="shared" ref="F38:F49" si="3">+D38+E38</f>
        <v>1867095.3204901828</v>
      </c>
      <c r="G38" s="60"/>
    </row>
    <row r="39" spans="2:7" ht="14.5" customHeight="1" x14ac:dyDescent="0.35">
      <c r="B39" s="8"/>
      <c r="C39" s="9" t="s">
        <v>6</v>
      </c>
      <c r="D39" s="18">
        <v>711196.01319904102</v>
      </c>
      <c r="E39" s="19">
        <v>1181013.5661025585</v>
      </c>
      <c r="F39" s="20">
        <f t="shared" si="3"/>
        <v>1892209.5793015994</v>
      </c>
      <c r="G39" s="60"/>
    </row>
    <row r="40" spans="2:7" ht="14.5" customHeight="1" x14ac:dyDescent="0.35">
      <c r="B40" s="8"/>
      <c r="C40" s="9" t="s">
        <v>7</v>
      </c>
      <c r="D40" s="18">
        <v>731579.83752875181</v>
      </c>
      <c r="E40" s="19">
        <v>1190179.7388613666</v>
      </c>
      <c r="F40" s="20">
        <f t="shared" si="3"/>
        <v>1921759.5763901183</v>
      </c>
      <c r="G40" s="60"/>
    </row>
    <row r="41" spans="2:7" ht="14.5" customHeight="1" x14ac:dyDescent="0.35">
      <c r="B41" s="8"/>
      <c r="C41" s="9" t="s">
        <v>8</v>
      </c>
      <c r="D41" s="18">
        <v>747796.20204799646</v>
      </c>
      <c r="E41" s="19">
        <v>1214641.9346471643</v>
      </c>
      <c r="F41" s="20">
        <f t="shared" si="3"/>
        <v>1962438.1366951608</v>
      </c>
      <c r="G41" s="60"/>
    </row>
    <row r="42" spans="2:7" ht="14.5" customHeight="1" x14ac:dyDescent="0.35">
      <c r="B42" s="8"/>
      <c r="C42" s="9" t="s">
        <v>9</v>
      </c>
      <c r="D42" s="18">
        <v>756052.08268121874</v>
      </c>
      <c r="E42" s="19">
        <v>1219130.6987179555</v>
      </c>
      <c r="F42" s="20">
        <f t="shared" si="3"/>
        <v>1975182.7813991741</v>
      </c>
      <c r="G42" s="60"/>
    </row>
    <row r="43" spans="2:7" ht="14.5" customHeight="1" x14ac:dyDescent="0.35">
      <c r="B43" s="8"/>
      <c r="C43" s="9" t="s">
        <v>10</v>
      </c>
      <c r="D43" s="18">
        <v>711047.13828109263</v>
      </c>
      <c r="E43" s="19">
        <v>1170624.9633544916</v>
      </c>
      <c r="F43" s="20">
        <f t="shared" si="3"/>
        <v>1881672.1016355841</v>
      </c>
      <c r="G43" s="60"/>
    </row>
    <row r="44" spans="2:7" ht="14.5" customHeight="1" x14ac:dyDescent="0.35">
      <c r="B44" s="8"/>
      <c r="C44" s="9" t="s">
        <v>11</v>
      </c>
      <c r="D44" s="18">
        <v>755627.13139069884</v>
      </c>
      <c r="E44" s="19">
        <v>1255103.4571640159</v>
      </c>
      <c r="F44" s="20">
        <f t="shared" si="3"/>
        <v>2010730.5885547148</v>
      </c>
      <c r="G44" s="60"/>
    </row>
    <row r="45" spans="2:7" ht="14.5" customHeight="1" x14ac:dyDescent="0.35">
      <c r="B45" s="8"/>
      <c r="C45" s="9" t="s">
        <v>12</v>
      </c>
      <c r="D45" s="18">
        <v>738678.1190620116</v>
      </c>
      <c r="E45" s="19">
        <v>1201617.8220644069</v>
      </c>
      <c r="F45" s="20">
        <f t="shared" si="3"/>
        <v>1940295.9411264185</v>
      </c>
      <c r="G45" s="60"/>
    </row>
    <row r="46" spans="2:7" ht="14.5" customHeight="1" thickBot="1" x14ac:dyDescent="0.4">
      <c r="B46" s="8"/>
      <c r="C46" s="9" t="s">
        <v>13</v>
      </c>
      <c r="D46" s="18">
        <v>791104.51137636066</v>
      </c>
      <c r="E46" s="19">
        <v>1231395.2958835629</v>
      </c>
      <c r="F46" s="20">
        <f t="shared" si="3"/>
        <v>2022499.8072599235</v>
      </c>
      <c r="G46" s="60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91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91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91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58" si="4">+D50+E50</f>
        <v>1956419.2429644112</v>
      </c>
      <c r="G50" s="91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91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91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91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91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91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91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91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91"/>
    </row>
    <row r="59" spans="2:7" ht="15.75" customHeight="1" thickBot="1" x14ac:dyDescent="0.4">
      <c r="B59" s="55" t="s">
        <v>50</v>
      </c>
      <c r="C59" s="56"/>
      <c r="D59" s="72">
        <f>SUM(D47:D58)</f>
        <v>10801498.241629606</v>
      </c>
      <c r="E59" s="73">
        <f t="shared" ref="E59:F59" si="5">SUM(E47:E58)</f>
        <v>14167476.418740086</v>
      </c>
      <c r="F59" s="74">
        <f t="shared" si="5"/>
        <v>24968974.660369694</v>
      </c>
      <c r="G59" s="91"/>
    </row>
    <row r="60" spans="2:7" ht="15" thickBot="1" x14ac:dyDescent="0.4">
      <c r="B60" s="27" t="s">
        <v>51</v>
      </c>
      <c r="C60" s="28"/>
      <c r="D60" s="46">
        <f>SUM(D47:D58)/SUM(D35:D46)-1</f>
        <v>0.27441834237570362</v>
      </c>
      <c r="E60" s="47">
        <f t="shared" ref="E60:F60" si="6">SUM(E47:E58)/SUM(E35:E46)-1</f>
        <v>1.7933054911649204E-2</v>
      </c>
      <c r="F60" s="45">
        <f t="shared" si="6"/>
        <v>0.11500911772155287</v>
      </c>
      <c r="G60" s="91"/>
    </row>
    <row r="61" spans="2:7" ht="15" thickBot="1" x14ac:dyDescent="0.4">
      <c r="B61" s="27" t="s">
        <v>52</v>
      </c>
      <c r="C61" s="28"/>
      <c r="D61" s="46">
        <f>SUM(D47:D58)/SUM($F$47:$F$58)</f>
        <v>0.43259678815620528</v>
      </c>
      <c r="E61" s="47">
        <f t="shared" ref="E61:F61" si="7">SUM(E47:E58)/SUM($F$47:$F$58)</f>
        <v>0.56740321184379461</v>
      </c>
      <c r="F61" s="45">
        <f t="shared" si="7"/>
        <v>1</v>
      </c>
    </row>
    <row r="62" spans="2:7" x14ac:dyDescent="0.35">
      <c r="D62" s="50"/>
    </row>
    <row r="63" spans="2:7" x14ac:dyDescent="0.35"/>
    <row r="64" spans="2:7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</sheetData>
  <mergeCells count="3">
    <mergeCell ref="B9:B10"/>
    <mergeCell ref="C9:C10"/>
    <mergeCell ref="D9:F9"/>
  </mergeCells>
  <pageMargins left="0.7" right="0.7" top="0.75" bottom="0.75" header="0.3" footer="0.3"/>
  <ignoredErrors>
    <ignoredError sqref="D59:F6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opLeftCell="A43" zoomScale="110" zoomScaleNormal="110" workbookViewId="0">
      <selection activeCell="H52" sqref="H52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8" t="s">
        <v>0</v>
      </c>
      <c r="C9" s="80" t="s">
        <v>1</v>
      </c>
      <c r="D9" s="84" t="s">
        <v>14</v>
      </c>
      <c r="E9" s="85"/>
      <c r="F9" s="85"/>
      <c r="G9" s="86"/>
    </row>
    <row r="10" spans="1:8" ht="15" thickBot="1" x14ac:dyDescent="0.4">
      <c r="B10" s="87"/>
      <c r="C10" s="88"/>
      <c r="D10" s="12" t="s">
        <v>18</v>
      </c>
      <c r="E10" s="25" t="s">
        <v>19</v>
      </c>
      <c r="F10" s="25" t="s">
        <v>20</v>
      </c>
      <c r="G10" s="54" t="s">
        <v>15</v>
      </c>
    </row>
    <row r="11" spans="1:8" ht="14.5" x14ac:dyDescent="0.35">
      <c r="B11" s="6">
        <v>2019</v>
      </c>
      <c r="C11" s="7" t="s">
        <v>2</v>
      </c>
      <c r="D11" s="15">
        <v>657125.02296869445</v>
      </c>
      <c r="E11" s="16">
        <v>141554.79402394145</v>
      </c>
      <c r="F11" s="16">
        <v>6.1007768699999971</v>
      </c>
      <c r="G11" s="17">
        <f t="shared" ref="G11:G13" si="0">SUM(D11:F11)</f>
        <v>798685.91776950588</v>
      </c>
      <c r="H11" s="44"/>
    </row>
    <row r="12" spans="1:8" ht="14.5" x14ac:dyDescent="0.35">
      <c r="B12" s="8"/>
      <c r="C12" s="9" t="s">
        <v>3</v>
      </c>
      <c r="D12" s="18">
        <v>597078.95144643541</v>
      </c>
      <c r="E12" s="19">
        <v>134490.88802941036</v>
      </c>
      <c r="F12" s="19">
        <v>5.9778815200000013</v>
      </c>
      <c r="G12" s="20">
        <f t="shared" si="0"/>
        <v>731575.81735736586</v>
      </c>
      <c r="H12" s="44"/>
    </row>
    <row r="13" spans="1:8" ht="14.5" x14ac:dyDescent="0.35">
      <c r="B13" s="8"/>
      <c r="C13" s="9" t="s">
        <v>4</v>
      </c>
      <c r="D13" s="18">
        <v>640498.23014297814</v>
      </c>
      <c r="E13" s="19">
        <v>144245.29010987157</v>
      </c>
      <c r="F13" s="19">
        <v>5.6073846499999958</v>
      </c>
      <c r="G13" s="20">
        <f t="shared" si="0"/>
        <v>784749.12763749971</v>
      </c>
      <c r="H13" s="44"/>
    </row>
    <row r="14" spans="1:8" ht="14.5" x14ac:dyDescent="0.35">
      <c r="B14" s="8"/>
      <c r="C14" s="9" t="s">
        <v>5</v>
      </c>
      <c r="D14" s="18">
        <v>633753.50102084095</v>
      </c>
      <c r="E14" s="19">
        <v>147209.06347021987</v>
      </c>
      <c r="F14" s="19">
        <v>5.5688646900000025</v>
      </c>
      <c r="G14" s="20">
        <f t="shared" ref="G14:G25" si="1">SUM(D14:F14)</f>
        <v>780968.13335575082</v>
      </c>
      <c r="H14" s="44"/>
    </row>
    <row r="15" spans="1:8" ht="14.5" x14ac:dyDescent="0.35">
      <c r="B15" s="8"/>
      <c r="C15" s="9" t="s">
        <v>6</v>
      </c>
      <c r="D15" s="18">
        <v>669524.75879561657</v>
      </c>
      <c r="E15" s="19">
        <v>153756.82506559917</v>
      </c>
      <c r="F15" s="19">
        <v>5.6995816800000023</v>
      </c>
      <c r="G15" s="20">
        <f t="shared" si="1"/>
        <v>823287.28344289574</v>
      </c>
      <c r="H15" s="44"/>
    </row>
    <row r="16" spans="1:8" ht="14.5" x14ac:dyDescent="0.35">
      <c r="B16" s="8"/>
      <c r="C16" s="9" t="s">
        <v>7</v>
      </c>
      <c r="D16" s="18">
        <v>697107.12419087975</v>
      </c>
      <c r="E16" s="19">
        <v>156978.06714905353</v>
      </c>
      <c r="F16" s="19">
        <v>5.5167897800000008</v>
      </c>
      <c r="G16" s="20">
        <f t="shared" si="1"/>
        <v>854090.70812971331</v>
      </c>
      <c r="H16" s="44"/>
    </row>
    <row r="17" spans="2:8" ht="14.5" x14ac:dyDescent="0.35">
      <c r="B17" s="8"/>
      <c r="C17" s="9" t="s">
        <v>8</v>
      </c>
      <c r="D17" s="18">
        <v>775918.9178407318</v>
      </c>
      <c r="E17" s="19">
        <v>171667.14557834979</v>
      </c>
      <c r="F17" s="19">
        <v>7.7141325900000011</v>
      </c>
      <c r="G17" s="20">
        <f t="shared" si="1"/>
        <v>947593.77755167161</v>
      </c>
      <c r="H17" s="44"/>
    </row>
    <row r="18" spans="2:8" ht="14.5" x14ac:dyDescent="0.35">
      <c r="B18" s="8"/>
      <c r="C18" s="9" t="s">
        <v>9</v>
      </c>
      <c r="D18" s="18">
        <v>740631.33047259203</v>
      </c>
      <c r="E18" s="19">
        <v>169215.93920532052</v>
      </c>
      <c r="F18" s="19">
        <v>8.028099349999998</v>
      </c>
      <c r="G18" s="20">
        <f t="shared" si="1"/>
        <v>909855.29777726263</v>
      </c>
      <c r="H18" s="44"/>
    </row>
    <row r="19" spans="2:8" ht="14.5" x14ac:dyDescent="0.35">
      <c r="B19" s="8"/>
      <c r="C19" s="9" t="s">
        <v>10</v>
      </c>
      <c r="D19" s="18">
        <v>737381.92828851577</v>
      </c>
      <c r="E19" s="19">
        <v>168851.37529054945</v>
      </c>
      <c r="F19" s="19">
        <v>7.2921168600000001</v>
      </c>
      <c r="G19" s="20">
        <f t="shared" si="1"/>
        <v>906240.59569592529</v>
      </c>
      <c r="H19" s="44"/>
    </row>
    <row r="20" spans="2:8" ht="14.5" x14ac:dyDescent="0.35">
      <c r="B20" s="8"/>
      <c r="C20" s="9" t="s">
        <v>11</v>
      </c>
      <c r="D20" s="18">
        <v>811206.03429282969</v>
      </c>
      <c r="E20" s="19">
        <v>188182.2108387913</v>
      </c>
      <c r="F20" s="19">
        <v>8.3017057399999956</v>
      </c>
      <c r="G20" s="20">
        <f t="shared" si="1"/>
        <v>999396.54683736106</v>
      </c>
      <c r="H20" s="44"/>
    </row>
    <row r="21" spans="2:8" ht="14.5" x14ac:dyDescent="0.35">
      <c r="B21" s="8"/>
      <c r="C21" s="9" t="s">
        <v>12</v>
      </c>
      <c r="D21" s="18">
        <v>771295.47954665136</v>
      </c>
      <c r="E21" s="19">
        <v>181341.07977881996</v>
      </c>
      <c r="F21" s="19">
        <v>7.620768059999997</v>
      </c>
      <c r="G21" s="20">
        <f t="shared" si="1"/>
        <v>952644.18009353126</v>
      </c>
      <c r="H21" s="44"/>
    </row>
    <row r="22" spans="2:8" ht="15" thickBot="1" x14ac:dyDescent="0.4">
      <c r="B22" s="10"/>
      <c r="C22" s="11" t="s">
        <v>13</v>
      </c>
      <c r="D22" s="21">
        <v>809877.897154707</v>
      </c>
      <c r="E22" s="22">
        <v>184819.17339269051</v>
      </c>
      <c r="F22" s="22">
        <v>5.7312566400000025</v>
      </c>
      <c r="G22" s="23">
        <f t="shared" si="1"/>
        <v>994702.80180403753</v>
      </c>
      <c r="H22" s="49"/>
    </row>
    <row r="23" spans="2:8" ht="14.5" x14ac:dyDescent="0.35">
      <c r="B23" s="6">
        <v>2020</v>
      </c>
      <c r="C23" s="7" t="s">
        <v>2</v>
      </c>
      <c r="D23" s="15">
        <v>814654.24781052105</v>
      </c>
      <c r="E23" s="16">
        <v>183383.96638623963</v>
      </c>
      <c r="F23" s="16">
        <v>4.9044936799999981</v>
      </c>
      <c r="G23" s="17">
        <f t="shared" si="1"/>
        <v>998043.11869044066</v>
      </c>
      <c r="H23" s="77"/>
    </row>
    <row r="24" spans="2:8" ht="14.5" x14ac:dyDescent="0.35">
      <c r="B24" s="8"/>
      <c r="C24" s="9" t="s">
        <v>3</v>
      </c>
      <c r="D24" s="18">
        <v>760880.34665659314</v>
      </c>
      <c r="E24" s="19">
        <v>178645.08048445883</v>
      </c>
      <c r="F24" s="19">
        <v>4.3201178199999992</v>
      </c>
      <c r="G24" s="20">
        <f t="shared" si="1"/>
        <v>939529.74725887203</v>
      </c>
      <c r="H24" s="77"/>
    </row>
    <row r="25" spans="2:8" ht="14.5" x14ac:dyDescent="0.35">
      <c r="B25" s="8"/>
      <c r="C25" s="9" t="s">
        <v>4</v>
      </c>
      <c r="D25" s="18">
        <v>1021163.8981978641</v>
      </c>
      <c r="E25" s="19">
        <v>212253.15727589853</v>
      </c>
      <c r="F25" s="19">
        <v>5.8895339999999985</v>
      </c>
      <c r="G25" s="20">
        <f t="shared" si="1"/>
        <v>1233422.9450077626</v>
      </c>
      <c r="H25" s="77"/>
    </row>
    <row r="26" spans="2:8" ht="14.5" x14ac:dyDescent="0.35">
      <c r="B26" s="8"/>
      <c r="C26" s="9" t="s">
        <v>5</v>
      </c>
      <c r="D26" s="18">
        <v>1084791.9246114749</v>
      </c>
      <c r="E26" s="19">
        <v>223902.76617222134</v>
      </c>
      <c r="F26" s="19">
        <v>5.8259783599999997</v>
      </c>
      <c r="G26" s="20">
        <f t="shared" ref="G26:G37" si="2">SUM(D26:F26)</f>
        <v>1308700.5167620562</v>
      </c>
      <c r="H26" s="77"/>
    </row>
    <row r="27" spans="2:8" ht="14.5" x14ac:dyDescent="0.35">
      <c r="B27" s="8"/>
      <c r="C27" s="9" t="s">
        <v>6</v>
      </c>
      <c r="D27" s="18">
        <v>1157480.0316753162</v>
      </c>
      <c r="E27" s="19">
        <v>233331.68484635922</v>
      </c>
      <c r="F27" s="19">
        <v>6.6667194100000007</v>
      </c>
      <c r="G27" s="20">
        <f t="shared" si="2"/>
        <v>1390818.3832410856</v>
      </c>
      <c r="H27" s="77"/>
    </row>
    <row r="28" spans="2:8" ht="14.5" x14ac:dyDescent="0.35">
      <c r="B28" s="8"/>
      <c r="C28" s="9" t="s">
        <v>7</v>
      </c>
      <c r="D28" s="18">
        <v>1188783.1467969036</v>
      </c>
      <c r="E28" s="19">
        <v>240600.72976028273</v>
      </c>
      <c r="F28" s="19">
        <v>5.1810182800000009</v>
      </c>
      <c r="G28" s="20">
        <f t="shared" si="2"/>
        <v>1429389.0575754663</v>
      </c>
      <c r="H28" s="77"/>
    </row>
    <row r="29" spans="2:8" ht="14.5" x14ac:dyDescent="0.35">
      <c r="B29" s="8"/>
      <c r="C29" s="9" t="s">
        <v>8</v>
      </c>
      <c r="D29" s="18">
        <v>1268651.5652508864</v>
      </c>
      <c r="E29" s="19">
        <v>245241.57601624957</v>
      </c>
      <c r="F29" s="19">
        <v>4.9872549500000005</v>
      </c>
      <c r="G29" s="20">
        <f t="shared" si="2"/>
        <v>1513898.128522086</v>
      </c>
      <c r="H29" s="77"/>
    </row>
    <row r="30" spans="2:8" ht="14.5" x14ac:dyDescent="0.35">
      <c r="B30" s="8"/>
      <c r="C30" s="9" t="s">
        <v>9</v>
      </c>
      <c r="D30" s="18">
        <v>1328243.1532050068</v>
      </c>
      <c r="E30" s="19">
        <v>250221.32824362849</v>
      </c>
      <c r="F30" s="19">
        <v>4.8267615999999967</v>
      </c>
      <c r="G30" s="20">
        <f t="shared" si="2"/>
        <v>1578469.3082102356</v>
      </c>
      <c r="H30" s="77"/>
    </row>
    <row r="31" spans="2:8" ht="14.5" x14ac:dyDescent="0.35">
      <c r="B31" s="8"/>
      <c r="C31" s="9" t="s">
        <v>10</v>
      </c>
      <c r="D31" s="18">
        <v>1256014.8252886659</v>
      </c>
      <c r="E31" s="19">
        <v>238631.54989676076</v>
      </c>
      <c r="F31" s="19">
        <v>5.4301511399999987</v>
      </c>
      <c r="G31" s="20">
        <f t="shared" si="2"/>
        <v>1494651.8053365669</v>
      </c>
      <c r="H31" s="77"/>
    </row>
    <row r="32" spans="2:8" ht="14.5" x14ac:dyDescent="0.35">
      <c r="B32" s="8"/>
      <c r="C32" s="9" t="s">
        <v>11</v>
      </c>
      <c r="D32" s="18">
        <v>1282527.0384760248</v>
      </c>
      <c r="E32" s="19">
        <v>245157.71479988095</v>
      </c>
      <c r="F32" s="19">
        <v>5.0087540899999992</v>
      </c>
      <c r="G32" s="20">
        <f t="shared" si="2"/>
        <v>1527689.7620299957</v>
      </c>
      <c r="H32" s="77"/>
    </row>
    <row r="33" spans="2:8" ht="14.5" x14ac:dyDescent="0.35">
      <c r="B33" s="8"/>
      <c r="C33" s="9" t="s">
        <v>12</v>
      </c>
      <c r="D33" s="18">
        <v>1284649.778583955</v>
      </c>
      <c r="E33" s="19">
        <v>242940.9955767887</v>
      </c>
      <c r="F33" s="19">
        <v>4.6015247999999964</v>
      </c>
      <c r="G33" s="20">
        <f t="shared" si="2"/>
        <v>1527595.3756855438</v>
      </c>
      <c r="H33" s="77"/>
    </row>
    <row r="34" spans="2:8" ht="15" thickBot="1" x14ac:dyDescent="0.4">
      <c r="B34" s="10"/>
      <c r="C34" s="11" t="s">
        <v>13</v>
      </c>
      <c r="D34" s="21">
        <v>1378457.5705810224</v>
      </c>
      <c r="E34" s="22">
        <v>245550.58883073021</v>
      </c>
      <c r="F34" s="22">
        <v>4.9169990700000028</v>
      </c>
      <c r="G34" s="23">
        <f t="shared" si="2"/>
        <v>1624013.0764108226</v>
      </c>
      <c r="H34" s="77"/>
    </row>
    <row r="35" spans="2:8" ht="14.5" x14ac:dyDescent="0.35">
      <c r="B35" s="6">
        <v>2021</v>
      </c>
      <c r="C35" s="7" t="s">
        <v>2</v>
      </c>
      <c r="D35" s="15">
        <v>1451937.0987883017</v>
      </c>
      <c r="E35" s="16">
        <v>184036.52755217141</v>
      </c>
      <c r="F35" s="16">
        <v>4.9160161300000018</v>
      </c>
      <c r="G35" s="17">
        <f t="shared" si="2"/>
        <v>1635978.5423566031</v>
      </c>
      <c r="H35" s="77"/>
    </row>
    <row r="36" spans="2:8" ht="14.5" x14ac:dyDescent="0.35">
      <c r="B36" s="8"/>
      <c r="C36" s="9" t="s">
        <v>3</v>
      </c>
      <c r="D36" s="18">
        <v>1299660.5815488161</v>
      </c>
      <c r="E36" s="19">
        <v>166709.94773457196</v>
      </c>
      <c r="F36" s="19">
        <v>3.2602533299999998</v>
      </c>
      <c r="G36" s="20">
        <f t="shared" si="2"/>
        <v>1466373.789536718</v>
      </c>
      <c r="H36" s="77"/>
    </row>
    <row r="37" spans="2:8" ht="14.5" x14ac:dyDescent="0.35">
      <c r="B37" s="8"/>
      <c r="C37" s="9" t="s">
        <v>4</v>
      </c>
      <c r="D37" s="18">
        <v>1602432.5144780236</v>
      </c>
      <c r="E37" s="19">
        <v>214843.97402168001</v>
      </c>
      <c r="F37" s="19">
        <v>3.4745792600000018</v>
      </c>
      <c r="G37" s="20">
        <f t="shared" si="2"/>
        <v>1817279.9630789636</v>
      </c>
      <c r="H37" s="77"/>
    </row>
    <row r="38" spans="2:8" ht="14.5" x14ac:dyDescent="0.35">
      <c r="B38" s="8"/>
      <c r="C38" s="9" t="s">
        <v>5</v>
      </c>
      <c r="D38" s="18">
        <v>1654762.0889386775</v>
      </c>
      <c r="E38" s="19">
        <v>212330.36974108187</v>
      </c>
      <c r="F38" s="19">
        <v>2.8618104500000014</v>
      </c>
      <c r="G38" s="20">
        <f t="shared" ref="G38:G49" si="3">SUM(D38:F38)</f>
        <v>1867095.3204902094</v>
      </c>
      <c r="H38" s="77"/>
    </row>
    <row r="39" spans="2:8" ht="14.5" x14ac:dyDescent="0.35">
      <c r="B39" s="8"/>
      <c r="C39" s="9" t="s">
        <v>6</v>
      </c>
      <c r="D39" s="18">
        <v>1680171.4526598495</v>
      </c>
      <c r="E39" s="19">
        <v>212035.41693416098</v>
      </c>
      <c r="F39" s="19">
        <v>2.7097075900000025</v>
      </c>
      <c r="G39" s="20">
        <f t="shared" si="3"/>
        <v>1892209.5793016006</v>
      </c>
      <c r="H39" s="77"/>
    </row>
    <row r="40" spans="2:8" ht="14.5" x14ac:dyDescent="0.35">
      <c r="B40" s="8"/>
      <c r="C40" s="9" t="s">
        <v>7</v>
      </c>
      <c r="D40" s="18">
        <v>1652042.9830208265</v>
      </c>
      <c r="E40" s="19">
        <v>269714.34426252102</v>
      </c>
      <c r="F40" s="19">
        <v>2.2491067799999991</v>
      </c>
      <c r="G40" s="20">
        <f t="shared" si="3"/>
        <v>1921759.5763901274</v>
      </c>
      <c r="H40" s="77"/>
    </row>
    <row r="41" spans="2:8" ht="14.5" x14ac:dyDescent="0.35">
      <c r="B41" s="8"/>
      <c r="C41" s="9" t="s">
        <v>8</v>
      </c>
      <c r="D41" s="18">
        <v>1738745.9915984846</v>
      </c>
      <c r="E41" s="19">
        <v>223690.31106706939</v>
      </c>
      <c r="F41" s="19">
        <v>1.8340296199999992</v>
      </c>
      <c r="G41" s="20">
        <f t="shared" si="3"/>
        <v>1962438.136695174</v>
      </c>
      <c r="H41" s="77"/>
    </row>
    <row r="42" spans="2:8" ht="14.5" x14ac:dyDescent="0.35">
      <c r="B42" s="8"/>
      <c r="C42" s="9" t="s">
        <v>9</v>
      </c>
      <c r="D42" s="18">
        <v>1742932.4646631549</v>
      </c>
      <c r="E42" s="19">
        <v>232248.62998241052</v>
      </c>
      <c r="F42" s="19">
        <v>1.6867536099999993</v>
      </c>
      <c r="G42" s="20">
        <f t="shared" si="3"/>
        <v>1975182.7813991753</v>
      </c>
      <c r="H42" s="77"/>
    </row>
    <row r="43" spans="2:8" ht="14.5" x14ac:dyDescent="0.35">
      <c r="B43" s="8"/>
      <c r="C43" s="9" t="s">
        <v>10</v>
      </c>
      <c r="D43" s="18">
        <v>1640176.9247361163</v>
      </c>
      <c r="E43" s="19">
        <v>241494.20242750057</v>
      </c>
      <c r="F43" s="19">
        <v>0.97447196999999985</v>
      </c>
      <c r="G43" s="20">
        <f t="shared" si="3"/>
        <v>1881672.1016355869</v>
      </c>
      <c r="H43" s="77"/>
    </row>
    <row r="44" spans="2:8" ht="14.5" x14ac:dyDescent="0.35">
      <c r="B44" s="8"/>
      <c r="C44" s="9" t="s">
        <v>11</v>
      </c>
      <c r="D44" s="18">
        <v>1758569.355727558</v>
      </c>
      <c r="E44" s="19">
        <v>252160.36272061119</v>
      </c>
      <c r="F44" s="19">
        <v>0.87010655999999986</v>
      </c>
      <c r="G44" s="20">
        <f t="shared" si="3"/>
        <v>2010730.5885547292</v>
      </c>
      <c r="H44" s="77"/>
    </row>
    <row r="45" spans="2:8" ht="14.5" x14ac:dyDescent="0.35">
      <c r="B45" s="8"/>
      <c r="C45" s="9" t="s">
        <v>12</v>
      </c>
      <c r="D45" s="18">
        <v>1591991.1635927355</v>
      </c>
      <c r="E45" s="19">
        <v>348303.89807996165</v>
      </c>
      <c r="F45" s="19">
        <v>0.87945373000000004</v>
      </c>
      <c r="G45" s="20">
        <f t="shared" si="3"/>
        <v>1940295.9411264274</v>
      </c>
      <c r="H45" s="77"/>
    </row>
    <row r="46" spans="2:8" ht="15" thickBot="1" x14ac:dyDescent="0.4">
      <c r="B46" s="10"/>
      <c r="C46" s="11" t="s">
        <v>13</v>
      </c>
      <c r="D46" s="21">
        <v>1771696.8205136715</v>
      </c>
      <c r="E46" s="22">
        <v>250801.50950795889</v>
      </c>
      <c r="F46" s="22">
        <v>1.477238279999999</v>
      </c>
      <c r="G46" s="23">
        <f t="shared" si="3"/>
        <v>2022499.8072599105</v>
      </c>
      <c r="H46" s="77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92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92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92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58" si="4">SUM(D50:F50)</f>
        <v>1956419.24296441</v>
      </c>
      <c r="H50" s="92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92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92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92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92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92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92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92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92"/>
    </row>
    <row r="59" spans="2:8" ht="15" thickBot="1" x14ac:dyDescent="0.4">
      <c r="B59" s="55" t="s">
        <v>50</v>
      </c>
      <c r="C59" s="56"/>
      <c r="D59" s="75">
        <f>SUM(D47:D58)</f>
        <v>21939195.027632851</v>
      </c>
      <c r="E59" s="76">
        <f t="shared" ref="E59:G59" si="5">SUM(E47:E58)</f>
        <v>3029768.6189692831</v>
      </c>
      <c r="F59" s="76">
        <f t="shared" si="5"/>
        <v>11.013767570000001</v>
      </c>
      <c r="G59" s="74">
        <f t="shared" si="5"/>
        <v>24968974.660369705</v>
      </c>
      <c r="H59" s="92"/>
    </row>
    <row r="60" spans="2:8" ht="15" thickBot="1" x14ac:dyDescent="0.4">
      <c r="B60" s="27" t="s">
        <v>51</v>
      </c>
      <c r="C60" s="28"/>
      <c r="D60" s="46">
        <f>SUM(D47:D58)/SUM(D35:D46)-1</f>
        <v>0.12019715246294305</v>
      </c>
      <c r="E60" s="47">
        <f t="shared" ref="E60:G60" si="6">SUM(E47:E58)/SUM(E35:E46)-1</f>
        <v>7.8835468555009447E-2</v>
      </c>
      <c r="F60" s="47">
        <f t="shared" si="6"/>
        <v>-0.59498569477782104</v>
      </c>
      <c r="G60" s="45">
        <f t="shared" si="6"/>
        <v>0.11500911772154998</v>
      </c>
      <c r="H60" s="92"/>
    </row>
    <row r="61" spans="2:8" ht="15" thickBot="1" x14ac:dyDescent="0.4">
      <c r="B61" s="27" t="s">
        <v>52</v>
      </c>
      <c r="C61" s="28"/>
      <c r="D61" s="46">
        <f>SUM(D47:D58)/SUM($G$47:$G$58)</f>
        <v>0.8786582279028996</v>
      </c>
      <c r="E61" s="47">
        <f t="shared" ref="E61:G61" si="7">SUM(E47:E58)/SUM($G$47:$G$58)</f>
        <v>0.12134133099898875</v>
      </c>
      <c r="F61" s="48">
        <f t="shared" si="7"/>
        <v>4.4109811154884339E-7</v>
      </c>
      <c r="G61" s="45">
        <f t="shared" si="7"/>
        <v>1</v>
      </c>
    </row>
    <row r="62" spans="2:8" ht="14.5" x14ac:dyDescent="0.35"/>
    <row r="63" spans="2:8" ht="14.5" x14ac:dyDescent="0.35"/>
    <row r="64" spans="2:8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</sheetData>
  <mergeCells count="3">
    <mergeCell ref="B9:B10"/>
    <mergeCell ref="C9:C10"/>
    <mergeCell ref="D9:G9"/>
  </mergeCells>
  <pageMargins left="0.7" right="0.7" top="0.75" bottom="0.75" header="0.3" footer="0.3"/>
  <ignoredErrors>
    <ignoredError sqref="D59:G6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3"/>
  <sheetViews>
    <sheetView showGridLines="0" tabSelected="1" topLeftCell="B10" zoomScale="110" zoomScaleNormal="110" workbookViewId="0">
      <pane xSplit="2" ySplit="1" topLeftCell="J47" activePane="bottomRight" state="frozen"/>
      <selection activeCell="B10" sqref="B10"/>
      <selection pane="topRight" activeCell="D10" sqref="D10"/>
      <selection pane="bottomLeft" activeCell="B11" sqref="B11"/>
      <selection pane="bottomRight" activeCell="R52" sqref="R52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25" width="11.54296875" customWidth="1"/>
    <col min="26" max="29" width="11.54296875" hidden="1" customWidth="1"/>
    <col min="30" max="16383" width="11.54296875" hidden="1"/>
    <col min="16384" max="16384" width="11.54296875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8" t="s">
        <v>0</v>
      </c>
      <c r="C9" s="80" t="s">
        <v>1</v>
      </c>
      <c r="D9" s="84" t="s">
        <v>14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</row>
    <row r="10" spans="1:18" ht="44" thickBot="1" x14ac:dyDescent="0.4">
      <c r="B10" s="89"/>
      <c r="C10" s="90"/>
      <c r="D10" s="14" t="s">
        <v>33</v>
      </c>
      <c r="E10" s="14" t="s">
        <v>34</v>
      </c>
      <c r="F10" s="14" t="s">
        <v>35</v>
      </c>
      <c r="G10" s="14" t="s">
        <v>24</v>
      </c>
      <c r="H10" s="61" t="s">
        <v>36</v>
      </c>
      <c r="I10" s="61" t="s">
        <v>37</v>
      </c>
      <c r="J10" s="61" t="s">
        <v>38</v>
      </c>
      <c r="K10" s="61" t="s">
        <v>39</v>
      </c>
      <c r="L10" s="61" t="s">
        <v>40</v>
      </c>
      <c r="M10" s="61" t="s">
        <v>25</v>
      </c>
      <c r="N10" s="61" t="s">
        <v>41</v>
      </c>
      <c r="O10" s="61" t="s">
        <v>28</v>
      </c>
      <c r="P10" s="61" t="s">
        <v>26</v>
      </c>
      <c r="Q10" s="62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124846.87378699987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798685.91776951076</v>
      </c>
      <c r="R11" s="44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116104.10673800006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731575.81735737051</v>
      </c>
      <c r="R12" s="44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>
        <v>120732.53988099989</v>
      </c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784749.12763750006</v>
      </c>
      <c r="R13" s="44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127958.25546199984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780968.13335575059</v>
      </c>
      <c r="R14" s="44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124403.12618200005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823287.28344289982</v>
      </c>
      <c r="R15" s="44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127885.93143999993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854090.7081297104</v>
      </c>
      <c r="R16" s="44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128955.9409479999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947593.77755166951</v>
      </c>
      <c r="R17" s="44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130403.50360700005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909855.2977772695</v>
      </c>
      <c r="R18" s="44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131682.40673299992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906240.59569592867</v>
      </c>
      <c r="R19" s="44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137188.702437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999396.54683737038</v>
      </c>
      <c r="R20" s="44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140839.232307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952644.18009354058</v>
      </c>
      <c r="R21" s="44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144890.93279100014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994702.80180404906</v>
      </c>
      <c r="R22" s="44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147266.94716200049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998043.11869044043</v>
      </c>
      <c r="R23" s="59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145329.56577899997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939529.74725886947</v>
      </c>
      <c r="R24" s="59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171725.2059500007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1233422.9450077508</v>
      </c>
      <c r="R25" s="59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151979.4138360002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1308700.5167620617</v>
      </c>
      <c r="R26" s="59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163292.6321400007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1390818.3832411</v>
      </c>
      <c r="R27" s="59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181985.2702729998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1429389.0575754789</v>
      </c>
      <c r="R28" s="59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212430.25138400041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1513898.1285220813</v>
      </c>
      <c r="R29" s="59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232988.54652199947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1578469.3082102402</v>
      </c>
      <c r="R30" s="59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226824.0610609999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1494651.8053365785</v>
      </c>
      <c r="R31" s="59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227800.92570999893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1527689.7620299885</v>
      </c>
      <c r="R32" s="59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223819.54143100017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1527595.3756855412</v>
      </c>
      <c r="R33" s="59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237619.23613600043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1624013.0764108193</v>
      </c>
      <c r="R34" s="59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237783.46009999965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1635978.5423566003</v>
      </c>
      <c r="R35" s="59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216871.46002900109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1466373.7895366908</v>
      </c>
      <c r="R36" s="59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260086.11405299924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1817279.9630789685</v>
      </c>
      <c r="R37" s="59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237783.46010000064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1867095.3204901917</v>
      </c>
      <c r="R38" s="59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260416.95874999947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1892209.5793015999</v>
      </c>
      <c r="R39" s="59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256209.01573299879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1921759.5763901197</v>
      </c>
      <c r="R40" s="59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255998.58620900009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1962438.1366951705</v>
      </c>
      <c r="R41" s="59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253808.89522899894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1975182.7813991783</v>
      </c>
      <c r="R42" s="59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237781.46976899999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1881672.1016355825</v>
      </c>
      <c r="R43" s="59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244826.38263600072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2010730.588554722</v>
      </c>
      <c r="R44" s="59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233450.21155699925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1940295.9411264225</v>
      </c>
      <c r="R45" s="59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241034.71906000143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2022499.8072599198</v>
      </c>
      <c r="R46" s="59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9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9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9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58" si="3">SUM(D50:P50)</f>
        <v>1956419.24296441</v>
      </c>
      <c r="R50" s="59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9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9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9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9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9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9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9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9"/>
    </row>
    <row r="59" spans="2:18" ht="15.75" customHeight="1" thickBot="1" x14ac:dyDescent="0.4">
      <c r="B59" s="55" t="s">
        <v>50</v>
      </c>
      <c r="C59" s="56"/>
      <c r="D59" s="75">
        <f>SUM(D47:D58)</f>
        <v>1116729.3581478295</v>
      </c>
      <c r="E59" s="76">
        <f t="shared" ref="E59:Q59" si="4">SUM(E47:E58)</f>
        <v>931726.62460745883</v>
      </c>
      <c r="F59" s="76">
        <f t="shared" si="4"/>
        <v>1526895.3737889996</v>
      </c>
      <c r="G59" s="76">
        <f t="shared" si="4"/>
        <v>7891701.7449113401</v>
      </c>
      <c r="H59" s="76">
        <f t="shared" si="4"/>
        <v>1446738.2190170095</v>
      </c>
      <c r="I59" s="76">
        <f t="shared" si="4"/>
        <v>625425.71805675933</v>
      </c>
      <c r="J59" s="76">
        <f t="shared" si="4"/>
        <v>5449086.8168561431</v>
      </c>
      <c r="K59" s="76">
        <f t="shared" si="4"/>
        <v>270709.20974399999</v>
      </c>
      <c r="L59" s="76">
        <f t="shared" si="4"/>
        <v>467.00059899999991</v>
      </c>
      <c r="M59" s="76">
        <f t="shared" si="4"/>
        <v>3993.0672620999999</v>
      </c>
      <c r="N59" s="76">
        <f t="shared" si="4"/>
        <v>133.511629</v>
      </c>
      <c r="O59" s="76">
        <f t="shared" si="4"/>
        <v>4876007.1620151708</v>
      </c>
      <c r="P59" s="76">
        <f t="shared" si="4"/>
        <v>829360.85373491992</v>
      </c>
      <c r="Q59" s="74">
        <f t="shared" si="4"/>
        <v>24968974.660369731</v>
      </c>
      <c r="R59" s="59"/>
    </row>
    <row r="60" spans="2:18" ht="15" thickBot="1" x14ac:dyDescent="0.4">
      <c r="B60" s="27" t="s">
        <v>51</v>
      </c>
      <c r="C60" s="28"/>
      <c r="D60" s="46">
        <f>SUM(D47:D58)/SUM(D35:D46)-1</f>
        <v>7.2344164857074622E-2</v>
      </c>
      <c r="E60" s="47">
        <f t="shared" ref="E60:Q60" si="5">SUM(E47:E58)/SUM(E35:E46)-1</f>
        <v>8.6228726131471145E-2</v>
      </c>
      <c r="F60" s="47">
        <f t="shared" si="5"/>
        <v>-0.47994925410848188</v>
      </c>
      <c r="G60" s="47">
        <f t="shared" si="5"/>
        <v>0.25555280268958791</v>
      </c>
      <c r="H60" s="47">
        <f t="shared" si="5"/>
        <v>0.64444432925665729</v>
      </c>
      <c r="I60" s="47">
        <f t="shared" si="5"/>
        <v>0.14099879930752546</v>
      </c>
      <c r="J60" s="47">
        <f t="shared" si="5"/>
        <v>-4.7181362535202664E-2</v>
      </c>
      <c r="K60" s="47">
        <f t="shared" si="5"/>
        <v>0.52141296065742848</v>
      </c>
      <c r="L60" s="47">
        <f t="shared" si="5"/>
        <v>0.33114482098818754</v>
      </c>
      <c r="M60" s="47">
        <f t="shared" si="5"/>
        <v>0.24013851225604466</v>
      </c>
      <c r="N60" s="47">
        <f t="shared" si="5"/>
        <v>-0.3012562177611805</v>
      </c>
      <c r="O60" s="47">
        <f t="shared" si="5"/>
        <v>0.34378999335392058</v>
      </c>
      <c r="P60" s="47">
        <f t="shared" si="5"/>
        <v>1.6261905389392308</v>
      </c>
      <c r="Q60" s="45">
        <f t="shared" si="5"/>
        <v>0.11500911772155398</v>
      </c>
      <c r="R60" s="59"/>
    </row>
    <row r="61" spans="2:18" ht="15" thickBot="1" x14ac:dyDescent="0.4">
      <c r="B61" s="27" t="s">
        <v>52</v>
      </c>
      <c r="C61" s="28"/>
      <c r="D61" s="46">
        <f>SUM(D47:D58)/SUM($Q$47:$Q$58)</f>
        <v>4.472467825922706E-2</v>
      </c>
      <c r="E61" s="47">
        <f t="shared" ref="E61:Q61" si="6">SUM(E47:E58)/SUM($Q$47:$Q$58)</f>
        <v>3.7315373870208501E-2</v>
      </c>
      <c r="F61" s="47">
        <f t="shared" si="6"/>
        <v>6.1151705048283704E-2</v>
      </c>
      <c r="G61" s="47">
        <f t="shared" si="6"/>
        <v>0.31606030492861587</v>
      </c>
      <c r="H61" s="47">
        <f t="shared" si="6"/>
        <v>5.7941434868498787E-2</v>
      </c>
      <c r="I61" s="47">
        <f t="shared" si="6"/>
        <v>2.5048113771745012E-2</v>
      </c>
      <c r="J61" s="47">
        <f t="shared" si="6"/>
        <v>0.21823430441077851</v>
      </c>
      <c r="K61" s="47">
        <f t="shared" si="6"/>
        <v>1.0841823239688906E-2</v>
      </c>
      <c r="L61" s="58">
        <f t="shared" si="6"/>
        <v>1.8703234928633818E-5</v>
      </c>
      <c r="M61" s="57">
        <f t="shared" si="6"/>
        <v>1.5992115480968139E-4</v>
      </c>
      <c r="N61" s="58">
        <f t="shared" si="6"/>
        <v>5.3471009849638339E-6</v>
      </c>
      <c r="O61" s="47">
        <f t="shared" si="6"/>
        <v>0.19528263488345293</v>
      </c>
      <c r="P61" s="47">
        <f t="shared" si="6"/>
        <v>3.3215655228777383E-2</v>
      </c>
      <c r="Q61" s="45">
        <f t="shared" si="6"/>
        <v>1</v>
      </c>
    </row>
    <row r="62" spans="2:18" ht="14.5" x14ac:dyDescent="0.35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2:18" ht="14.5" x14ac:dyDescent="0.35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2:18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</sheetData>
  <mergeCells count="3">
    <mergeCell ref="B9:B10"/>
    <mergeCell ref="C9:C10"/>
    <mergeCell ref="D9:Q9"/>
  </mergeCells>
  <pageMargins left="0.7" right="0.7" top="0.75" bottom="0.75" header="0.3" footer="0.3"/>
  <ignoredErrors>
    <ignoredError sqref="D59:Q6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2018-11-27T20:24:18Z</dcterms:created>
  <dcterms:modified xsi:type="dcterms:W3CDTF">2023-03-06T17:39:19Z</dcterms:modified>
</cp:coreProperties>
</file>