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Septiembre 2021\"/>
    </mc:Choice>
  </mc:AlternateContent>
  <bookViews>
    <workbookView xWindow="0" yWindow="0" windowWidth="19320" windowHeight="9735" activeTab="5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5" i="10" l="1"/>
  <c r="T115" i="10"/>
  <c r="S115" i="10"/>
  <c r="R115" i="10"/>
  <c r="Q115" i="10"/>
  <c r="P115" i="10"/>
  <c r="O115" i="10"/>
  <c r="N115" i="10"/>
  <c r="L115" i="10"/>
  <c r="K115" i="10"/>
  <c r="J115" i="10"/>
  <c r="H115" i="10"/>
  <c r="G115" i="10"/>
  <c r="F115" i="10"/>
  <c r="E115" i="10"/>
  <c r="D115" i="10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F179" i="7"/>
  <c r="E179" i="7"/>
  <c r="V111" i="10"/>
  <c r="V112" i="10"/>
  <c r="V113" i="10"/>
  <c r="H177" i="6"/>
  <c r="H178" i="6"/>
  <c r="H179" i="6"/>
  <c r="F177" i="6"/>
  <c r="F178" i="6"/>
  <c r="F179" i="6"/>
  <c r="G180" i="6"/>
  <c r="G182" i="6" s="1"/>
  <c r="E180" i="6"/>
  <c r="E182" i="6" s="1"/>
  <c r="V111" i="9"/>
  <c r="V112" i="9"/>
  <c r="V113" i="9"/>
  <c r="G181" i="1"/>
  <c r="G180" i="1"/>
  <c r="G179" i="1"/>
  <c r="E181" i="1"/>
  <c r="E180" i="1"/>
  <c r="E179" i="1"/>
  <c r="F182" i="1"/>
  <c r="F184" i="1" s="1"/>
  <c r="D182" i="1"/>
  <c r="D184" i="1" s="1"/>
  <c r="V108" i="10" l="1"/>
  <c r="V109" i="10"/>
  <c r="V110" i="10"/>
  <c r="H174" i="6"/>
  <c r="H175" i="6"/>
  <c r="H176" i="6"/>
  <c r="F174" i="6"/>
  <c r="F175" i="6"/>
  <c r="F176" i="6"/>
  <c r="V108" i="9"/>
  <c r="V109" i="9"/>
  <c r="V110" i="9"/>
  <c r="G176" i="1"/>
  <c r="G177" i="1"/>
  <c r="G178" i="1"/>
  <c r="E176" i="1"/>
  <c r="E177" i="1"/>
  <c r="E178" i="1"/>
  <c r="V105" i="10" l="1"/>
  <c r="V106" i="10"/>
  <c r="V107" i="10"/>
  <c r="V105" i="9"/>
  <c r="V106" i="9"/>
  <c r="V107" i="9"/>
  <c r="H173" i="6"/>
  <c r="F173" i="6"/>
  <c r="H172" i="6"/>
  <c r="F172" i="6"/>
  <c r="H171" i="6"/>
  <c r="F171" i="6"/>
  <c r="E173" i="1"/>
  <c r="G173" i="1"/>
  <c r="E174" i="1"/>
  <c r="G174" i="1"/>
  <c r="E175" i="1"/>
  <c r="G175" i="1"/>
  <c r="V116" i="10" l="1"/>
  <c r="N116" i="10"/>
  <c r="V115" i="10"/>
  <c r="D116" i="10"/>
  <c r="U116" i="10"/>
  <c r="L116" i="10"/>
  <c r="T116" i="10"/>
  <c r="K116" i="10"/>
  <c r="S116" i="10"/>
  <c r="J116" i="10"/>
  <c r="R116" i="10"/>
  <c r="H116" i="10"/>
  <c r="F116" i="10"/>
  <c r="Q116" i="10"/>
  <c r="G116" i="10"/>
  <c r="P116" i="10"/>
  <c r="O116" i="10"/>
  <c r="E116" i="10"/>
  <c r="P116" i="9"/>
  <c r="H116" i="9"/>
  <c r="O116" i="9"/>
  <c r="G116" i="9"/>
  <c r="V116" i="9"/>
  <c r="N116" i="9"/>
  <c r="F116" i="9"/>
  <c r="U116" i="9"/>
  <c r="M116" i="9"/>
  <c r="E116" i="9"/>
  <c r="T116" i="9"/>
  <c r="L116" i="9"/>
  <c r="V115" i="9"/>
  <c r="S116" i="9"/>
  <c r="K116" i="9"/>
  <c r="R116" i="9"/>
  <c r="J116" i="9"/>
  <c r="D116" i="9"/>
  <c r="Q116" i="9"/>
  <c r="I116" i="9"/>
  <c r="F27" i="1"/>
  <c r="F169" i="7"/>
  <c r="E169" i="7"/>
  <c r="V102" i="10"/>
  <c r="V103" i="10"/>
  <c r="V104" i="10"/>
  <c r="H167" i="6"/>
  <c r="H168" i="6"/>
  <c r="H169" i="6"/>
  <c r="F167" i="6"/>
  <c r="F168" i="6"/>
  <c r="F169" i="6"/>
  <c r="G169" i="1"/>
  <c r="G170" i="1"/>
  <c r="G171" i="1"/>
  <c r="E169" i="1"/>
  <c r="E170" i="1"/>
  <c r="E171" i="1"/>
  <c r="G170" i="6"/>
  <c r="G26" i="6" s="1"/>
  <c r="E170" i="6"/>
  <c r="E26" i="6" s="1"/>
  <c r="V102" i="9"/>
  <c r="V103" i="9"/>
  <c r="V104" i="9"/>
  <c r="F172" i="1"/>
  <c r="D172" i="1"/>
  <c r="D27" i="1" s="1"/>
  <c r="H164" i="6" l="1"/>
  <c r="H165" i="6"/>
  <c r="H166" i="6"/>
  <c r="F164" i="6"/>
  <c r="F165" i="6"/>
  <c r="F166" i="6"/>
  <c r="G166" i="1"/>
  <c r="G167" i="1"/>
  <c r="G168" i="1"/>
  <c r="E166" i="1"/>
  <c r="E167" i="1"/>
  <c r="E168" i="1"/>
  <c r="V99" i="10"/>
  <c r="V100" i="10"/>
  <c r="V101" i="10"/>
  <c r="V99" i="9"/>
  <c r="V100" i="9"/>
  <c r="V101" i="9"/>
  <c r="V96" i="10" l="1"/>
  <c r="V97" i="10"/>
  <c r="V98" i="10"/>
  <c r="V96" i="9"/>
  <c r="V97" i="9"/>
  <c r="V98" i="9"/>
  <c r="H161" i="6"/>
  <c r="H162" i="6"/>
  <c r="H163" i="6"/>
  <c r="F161" i="6"/>
  <c r="F162" i="6"/>
  <c r="F163" i="6"/>
  <c r="G163" i="1"/>
  <c r="G164" i="1"/>
  <c r="G165" i="1"/>
  <c r="E163" i="1"/>
  <c r="E164" i="1"/>
  <c r="E165" i="1"/>
  <c r="V93" i="10" l="1"/>
  <c r="V94" i="10"/>
  <c r="V95" i="10"/>
  <c r="F158" i="6"/>
  <c r="H158" i="6"/>
  <c r="F159" i="6"/>
  <c r="H159" i="6"/>
  <c r="F160" i="6"/>
  <c r="H160" i="6"/>
  <c r="V93" i="9"/>
  <c r="V94" i="9"/>
  <c r="V95" i="9"/>
  <c r="E160" i="1"/>
  <c r="G160" i="1"/>
  <c r="E161" i="1"/>
  <c r="G161" i="1"/>
  <c r="E162" i="1"/>
  <c r="G162" i="1"/>
  <c r="F25" i="7" l="1"/>
  <c r="F156" i="7"/>
  <c r="E156" i="7"/>
  <c r="E25" i="7" s="1"/>
  <c r="V90" i="10"/>
  <c r="V91" i="10"/>
  <c r="V92" i="10"/>
  <c r="G157" i="6"/>
  <c r="G25" i="6" s="1"/>
  <c r="E157" i="6"/>
  <c r="F154" i="6"/>
  <c r="H154" i="6"/>
  <c r="F155" i="6"/>
  <c r="H155" i="6"/>
  <c r="F156" i="6"/>
  <c r="H156" i="6"/>
  <c r="V90" i="9"/>
  <c r="V91" i="9"/>
  <c r="V92" i="9"/>
  <c r="D26" i="1"/>
  <c r="F159" i="1"/>
  <c r="D159" i="1"/>
  <c r="E156" i="1"/>
  <c r="G156" i="1"/>
  <c r="E157" i="1"/>
  <c r="G157" i="1"/>
  <c r="E158" i="1"/>
  <c r="G158" i="1"/>
  <c r="H25" i="6" l="1"/>
  <c r="H26" i="6"/>
  <c r="E26" i="1"/>
  <c r="E27" i="1"/>
  <c r="E25" i="6"/>
  <c r="F26" i="1"/>
  <c r="V87" i="10"/>
  <c r="V88" i="10"/>
  <c r="V89" i="10"/>
  <c r="V87" i="9"/>
  <c r="V88" i="9"/>
  <c r="V89" i="9"/>
  <c r="H151" i="6"/>
  <c r="H152" i="6"/>
  <c r="H153" i="6"/>
  <c r="F151" i="6"/>
  <c r="F152" i="6"/>
  <c r="F153" i="6"/>
  <c r="G153" i="1"/>
  <c r="G154" i="1"/>
  <c r="G155" i="1"/>
  <c r="E153" i="1"/>
  <c r="E154" i="1"/>
  <c r="E155" i="1"/>
  <c r="H150" i="6"/>
  <c r="H149" i="6"/>
  <c r="H148" i="6"/>
  <c r="F150" i="6"/>
  <c r="F149" i="6"/>
  <c r="F148" i="6"/>
  <c r="G152" i="1"/>
  <c r="G151" i="1"/>
  <c r="G150" i="1"/>
  <c r="E152" i="1"/>
  <c r="E151" i="1"/>
  <c r="E150" i="1"/>
  <c r="V84" i="10"/>
  <c r="V85" i="10"/>
  <c r="V86" i="10"/>
  <c r="V84" i="9"/>
  <c r="V85" i="9"/>
  <c r="V86" i="9"/>
  <c r="V81" i="10"/>
  <c r="V82" i="10"/>
  <c r="V83" i="10"/>
  <c r="F145" i="6"/>
  <c r="H145" i="6"/>
  <c r="F146" i="6"/>
  <c r="H146" i="6"/>
  <c r="F147" i="6"/>
  <c r="H147" i="6"/>
  <c r="V81" i="9"/>
  <c r="V82" i="9"/>
  <c r="V83" i="9"/>
  <c r="E147" i="1"/>
  <c r="G147" i="1"/>
  <c r="E148" i="1"/>
  <c r="G148" i="1"/>
  <c r="E149" i="1"/>
  <c r="G149" i="1"/>
  <c r="G66" i="1"/>
  <c r="G65" i="1"/>
  <c r="G64" i="1"/>
  <c r="G63" i="1"/>
  <c r="G62" i="1"/>
  <c r="G61" i="1"/>
  <c r="G60" i="1"/>
  <c r="G59" i="1"/>
  <c r="G58" i="1"/>
  <c r="G57" i="1"/>
  <c r="G67" i="1"/>
  <c r="E66" i="1"/>
  <c r="E65" i="1"/>
  <c r="E64" i="1"/>
  <c r="E63" i="1"/>
  <c r="E62" i="1"/>
  <c r="E61" i="1"/>
  <c r="E60" i="1"/>
  <c r="E59" i="1"/>
  <c r="E58" i="1"/>
  <c r="E57" i="1"/>
  <c r="E67" i="1"/>
  <c r="E95" i="1"/>
  <c r="G105" i="1"/>
  <c r="G104" i="1"/>
  <c r="G103" i="1"/>
  <c r="G102" i="1"/>
  <c r="G101" i="1"/>
  <c r="G100" i="1"/>
  <c r="G99" i="1"/>
  <c r="G98" i="1"/>
  <c r="G97" i="1"/>
  <c r="G96" i="1"/>
  <c r="E105" i="1"/>
  <c r="E104" i="1"/>
  <c r="E103" i="1"/>
  <c r="E102" i="1"/>
  <c r="E101" i="1"/>
  <c r="E100" i="1"/>
  <c r="E99" i="1"/>
  <c r="E98" i="1"/>
  <c r="E97" i="1"/>
  <c r="E96" i="1"/>
  <c r="E106" i="1"/>
  <c r="V78" i="10"/>
  <c r="V79" i="10"/>
  <c r="V80" i="10"/>
  <c r="V78" i="9"/>
  <c r="V79" i="9"/>
  <c r="V80" i="9"/>
  <c r="F143" i="7"/>
  <c r="F24" i="7"/>
  <c r="E143" i="7"/>
  <c r="E24" i="7"/>
  <c r="G144" i="6"/>
  <c r="G24" i="6"/>
  <c r="E144" i="6"/>
  <c r="F141" i="6"/>
  <c r="H141" i="6"/>
  <c r="F142" i="6"/>
  <c r="H142" i="6"/>
  <c r="F143" i="6"/>
  <c r="H143" i="6"/>
  <c r="F146" i="1"/>
  <c r="D146" i="1"/>
  <c r="D25" i="1"/>
  <c r="E143" i="1"/>
  <c r="G143" i="1"/>
  <c r="E144" i="1"/>
  <c r="G144" i="1"/>
  <c r="E145" i="1"/>
  <c r="G145" i="1"/>
  <c r="E24" i="6"/>
  <c r="F25" i="1"/>
  <c r="V75" i="10"/>
  <c r="V76" i="10"/>
  <c r="V77" i="10"/>
  <c r="F138" i="6"/>
  <c r="H138" i="6"/>
  <c r="F139" i="6"/>
  <c r="H139" i="6"/>
  <c r="F140" i="6"/>
  <c r="H140" i="6"/>
  <c r="V75" i="9"/>
  <c r="V76" i="9"/>
  <c r="V77" i="9"/>
  <c r="E140" i="1"/>
  <c r="G140" i="1"/>
  <c r="E141" i="1"/>
  <c r="G141" i="1"/>
  <c r="E142" i="1"/>
  <c r="G142" i="1"/>
  <c r="H135" i="6"/>
  <c r="H136" i="6"/>
  <c r="H137" i="6"/>
  <c r="F135" i="6"/>
  <c r="F136" i="6"/>
  <c r="F137" i="6"/>
  <c r="V72" i="10"/>
  <c r="V73" i="10"/>
  <c r="V74" i="10"/>
  <c r="V72" i="9"/>
  <c r="V73" i="9"/>
  <c r="V74" i="9"/>
  <c r="E137" i="1"/>
  <c r="G137" i="1"/>
  <c r="E138" i="1"/>
  <c r="G138" i="1"/>
  <c r="E139" i="1"/>
  <c r="G139" i="1"/>
  <c r="V69" i="10"/>
  <c r="V70" i="10"/>
  <c r="V71" i="10"/>
  <c r="F132" i="6"/>
  <c r="H132" i="6"/>
  <c r="F133" i="6"/>
  <c r="H133" i="6"/>
  <c r="F134" i="6"/>
  <c r="H134" i="6"/>
  <c r="V69" i="9"/>
  <c r="V70" i="9"/>
  <c r="V71" i="9"/>
  <c r="E134" i="1"/>
  <c r="G134" i="1"/>
  <c r="E135" i="1"/>
  <c r="G135" i="1"/>
  <c r="E136" i="1"/>
  <c r="G136" i="1"/>
  <c r="F130" i="7"/>
  <c r="F23" i="7"/>
  <c r="E130" i="7"/>
  <c r="E23" i="7"/>
  <c r="V66" i="10"/>
  <c r="V67" i="10"/>
  <c r="V68" i="10"/>
  <c r="G131" i="6"/>
  <c r="E131" i="6"/>
  <c r="E23" i="6"/>
  <c r="F128" i="6"/>
  <c r="H128" i="6"/>
  <c r="F129" i="6"/>
  <c r="H129" i="6"/>
  <c r="F130" i="6"/>
  <c r="H130" i="6"/>
  <c r="V66" i="9"/>
  <c r="V67" i="9"/>
  <c r="V68" i="9"/>
  <c r="F133" i="1"/>
  <c r="D133" i="1"/>
  <c r="D24" i="1"/>
  <c r="E130" i="1"/>
  <c r="G130" i="1"/>
  <c r="E131" i="1"/>
  <c r="G131" i="1"/>
  <c r="E132" i="1"/>
  <c r="G132" i="1"/>
  <c r="F24" i="6"/>
  <c r="E25" i="1"/>
  <c r="G23" i="6"/>
  <c r="F24" i="1"/>
  <c r="V63" i="10"/>
  <c r="V64" i="10"/>
  <c r="V65" i="10"/>
  <c r="F125" i="6"/>
  <c r="H125" i="6"/>
  <c r="F126" i="6"/>
  <c r="H126" i="6"/>
  <c r="F127" i="6"/>
  <c r="H127" i="6"/>
  <c r="V63" i="9"/>
  <c r="V64" i="9"/>
  <c r="V65" i="9"/>
  <c r="E127" i="1"/>
  <c r="G127" i="1"/>
  <c r="E128" i="1"/>
  <c r="G128" i="1"/>
  <c r="E129" i="1"/>
  <c r="G129" i="1"/>
  <c r="H24" i="6"/>
  <c r="G25" i="1"/>
  <c r="E124" i="1"/>
  <c r="G124" i="1"/>
  <c r="G123" i="1"/>
  <c r="V60" i="10"/>
  <c r="V61" i="10"/>
  <c r="V62" i="10"/>
  <c r="F122" i="6"/>
  <c r="H122" i="6"/>
  <c r="F123" i="6"/>
  <c r="H123" i="6"/>
  <c r="F124" i="6"/>
  <c r="H124" i="6"/>
  <c r="V60" i="9"/>
  <c r="V61" i="9"/>
  <c r="V62" i="9"/>
  <c r="E125" i="1"/>
  <c r="G125" i="1"/>
  <c r="E126" i="1"/>
  <c r="G126" i="1"/>
  <c r="V57" i="10"/>
  <c r="V58" i="10"/>
  <c r="V59" i="10"/>
  <c r="F119" i="6"/>
  <c r="H119" i="6"/>
  <c r="F120" i="6"/>
  <c r="H120" i="6"/>
  <c r="F121" i="6"/>
  <c r="H121" i="6"/>
  <c r="V57" i="9"/>
  <c r="V58" i="9"/>
  <c r="V59" i="9"/>
  <c r="E121" i="1"/>
  <c r="G121" i="1"/>
  <c r="E122" i="1"/>
  <c r="G122" i="1"/>
  <c r="E123" i="1"/>
  <c r="F117" i="7"/>
  <c r="F22" i="7"/>
  <c r="E117" i="7"/>
  <c r="E22" i="7"/>
  <c r="V54" i="10"/>
  <c r="V55" i="10"/>
  <c r="V56" i="10"/>
  <c r="G118" i="6"/>
  <c r="G22" i="6"/>
  <c r="H23" i="6"/>
  <c r="E118" i="6"/>
  <c r="E22" i="6"/>
  <c r="F23" i="6"/>
  <c r="F115" i="6"/>
  <c r="H115" i="6"/>
  <c r="F116" i="6"/>
  <c r="H116" i="6"/>
  <c r="F117" i="6"/>
  <c r="H117" i="6"/>
  <c r="V54" i="9"/>
  <c r="V55" i="9"/>
  <c r="V56" i="9"/>
  <c r="F120" i="1"/>
  <c r="F23" i="1"/>
  <c r="G24" i="1"/>
  <c r="D120" i="1"/>
  <c r="D23" i="1"/>
  <c r="E24" i="1"/>
  <c r="E117" i="1"/>
  <c r="G117" i="1"/>
  <c r="E118" i="1"/>
  <c r="G118" i="1"/>
  <c r="E119" i="1"/>
  <c r="G119" i="1"/>
  <c r="F112" i="6"/>
  <c r="H112" i="6"/>
  <c r="F113" i="6"/>
  <c r="H113" i="6"/>
  <c r="F114" i="6"/>
  <c r="H114" i="6"/>
  <c r="V51" i="9"/>
  <c r="V52" i="9"/>
  <c r="V53" i="9"/>
  <c r="E114" i="1"/>
  <c r="G114" i="1"/>
  <c r="E115" i="1"/>
  <c r="G115" i="1"/>
  <c r="E116" i="1"/>
  <c r="G116" i="1"/>
  <c r="V51" i="10"/>
  <c r="V52" i="10"/>
  <c r="V53" i="10"/>
  <c r="V48" i="10"/>
  <c r="V49" i="10"/>
  <c r="V50" i="10"/>
  <c r="F109" i="6"/>
  <c r="H109" i="6"/>
  <c r="F110" i="6"/>
  <c r="H110" i="6"/>
  <c r="F111" i="6"/>
  <c r="H111" i="6"/>
  <c r="V48" i="9"/>
  <c r="V49" i="9"/>
  <c r="V50" i="9"/>
  <c r="E111" i="1"/>
  <c r="G111" i="1"/>
  <c r="E112" i="1"/>
  <c r="G112" i="1"/>
  <c r="E113" i="1"/>
  <c r="G113" i="1"/>
  <c r="V45" i="10"/>
  <c r="V46" i="10"/>
  <c r="V47" i="10"/>
  <c r="F106" i="6"/>
  <c r="H106" i="6"/>
  <c r="F107" i="6"/>
  <c r="H107" i="6"/>
  <c r="F108" i="6"/>
  <c r="H108" i="6"/>
  <c r="V45" i="9"/>
  <c r="V46" i="9"/>
  <c r="V47" i="9"/>
  <c r="E108" i="1"/>
  <c r="G108" i="1"/>
  <c r="E109" i="1"/>
  <c r="G109" i="1"/>
  <c r="E110" i="1"/>
  <c r="G110" i="1"/>
  <c r="G105" i="6"/>
  <c r="E105" i="6"/>
  <c r="F104" i="7"/>
  <c r="F21" i="7"/>
  <c r="E104" i="7"/>
  <c r="E21" i="7"/>
  <c r="V42" i="10"/>
  <c r="V43" i="10"/>
  <c r="V44" i="10"/>
  <c r="F102" i="6"/>
  <c r="H102" i="6"/>
  <c r="F103" i="6"/>
  <c r="H103" i="6"/>
  <c r="F104" i="6"/>
  <c r="H104" i="6"/>
  <c r="V42" i="9"/>
  <c r="V43" i="9"/>
  <c r="V44" i="9"/>
  <c r="F107" i="1"/>
  <c r="D107" i="1"/>
  <c r="G106" i="1"/>
  <c r="G21" i="6"/>
  <c r="E21" i="6"/>
  <c r="F22" i="1"/>
  <c r="D22" i="1"/>
  <c r="H99" i="6"/>
  <c r="H100" i="6"/>
  <c r="H101" i="6"/>
  <c r="F99" i="6"/>
  <c r="F100" i="6"/>
  <c r="F101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6" i="6"/>
  <c r="H96" i="6"/>
  <c r="F97" i="6"/>
  <c r="H97" i="6"/>
  <c r="F98" i="6"/>
  <c r="H98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5" i="6"/>
  <c r="F95" i="6"/>
  <c r="H94" i="6"/>
  <c r="F94" i="6"/>
  <c r="H93" i="6"/>
  <c r="F93" i="6"/>
  <c r="G92" i="6"/>
  <c r="G20" i="6"/>
  <c r="E92" i="6"/>
  <c r="E20" i="6"/>
  <c r="F21" i="6"/>
  <c r="H91" i="6"/>
  <c r="F9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G79" i="6"/>
  <c r="G19" i="6"/>
  <c r="E79" i="6"/>
  <c r="E19" i="6"/>
  <c r="F1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G66" i="6"/>
  <c r="E66" i="6"/>
  <c r="E18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G53" i="6"/>
  <c r="G17" i="6"/>
  <c r="E53" i="6"/>
  <c r="E17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G40" i="6"/>
  <c r="G16" i="6"/>
  <c r="H16" i="6"/>
  <c r="E40" i="6"/>
  <c r="E16" i="6"/>
  <c r="F16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5" i="1"/>
  <c r="F94" i="1"/>
  <c r="F21" i="1"/>
  <c r="G22" i="1"/>
  <c r="D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F81" i="1"/>
  <c r="F20" i="1"/>
  <c r="D81" i="1"/>
  <c r="D20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F68" i="1"/>
  <c r="F19" i="1"/>
  <c r="D68" i="1"/>
  <c r="D19" i="1"/>
  <c r="G56" i="1"/>
  <c r="E56" i="1"/>
  <c r="F55" i="1"/>
  <c r="F18" i="1"/>
  <c r="D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F42" i="1"/>
  <c r="F17" i="1"/>
  <c r="G17" i="1"/>
  <c r="D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  <c r="F25" i="6" l="1"/>
  <c r="F26" i="6"/>
  <c r="G26" i="1"/>
  <c r="G27" i="1"/>
</calcChain>
</file>

<file path=xl/sharedStrings.xml><?xml version="1.0" encoding="utf-8"?>
<sst xmlns="http://schemas.openxmlformats.org/spreadsheetml/2006/main" count="768" uniqueCount="71">
  <si>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</si>
  <si>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</si>
  <si>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</si>
  <si>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</si>
  <si>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</si>
  <si>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</si>
  <si>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</si>
  <si>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</si>
  <si>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</si>
  <si>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</si>
  <si>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</si>
  <si>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</si>
  <si>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</si>
  <si>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</si>
  <si>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</si>
  <si>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</si>
  <si>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</si>
  <si>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</si>
  <si>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</si>
  <si>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</si>
  <si>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</si>
  <si>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</si>
  <si>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</si>
  <si>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</si>
  <si>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</si>
  <si>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</si>
  <si>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</si>
  <si>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</si>
  <si>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</si>
  <si>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</si>
  <si>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</si>
  <si>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</si>
  <si>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</si>
  <si>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</si>
  <si>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</si>
  <si>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</si>
  <si>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</si>
  <si>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</si>
  <si>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</si>
  <si>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</si>
  <si>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</si>
  <si>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</si>
  <si>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</si>
  <si>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</si>
  <si>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</si>
  <si>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</si>
  <si>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</si>
  <si>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</si>
  <si>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</si>
  <si>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</si>
  <si>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</si>
  <si>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</si>
  <si>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</si>
  <si>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</si>
  <si>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</si>
  <si>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</si>
  <si>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</si>
  <si>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</si>
  <si>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</si>
  <si>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</si>
  <si>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</si>
  <si>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</si>
  <si>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</si>
  <si>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</si>
  <si>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</si>
  <si>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</si>
  <si>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</si>
  <si>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Total 2020</t>
  </si>
  <si>
    <t>Sub Total 2021</t>
  </si>
  <si>
    <t>VAR. ACUM. Q3.2020-Q3.2021</t>
  </si>
  <si>
    <t>PART. MERCADO ACUM. Q3.2021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</si>
</sst>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  <numFmt numFmtId="169" formatCode="_-* #,##0.0\ _€_-;\-* #,##0.0\ _€_-;_-* &quot;-&quot;??\ _€_-;_-@_-"/>
    <numFmt numFmtId="170" formatCode="#,##0.0000"/>
    <numFmt numFmtId="171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169" fontId="5" fillId="4" borderId="14" xfId="1" applyNumberFormat="1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9" fontId="5" fillId="4" borderId="13" xfId="1" applyNumberFormat="1" applyFont="1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L-L'!$B$7:$C$27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'2.1. L-L'!$D$7:$D$27</c:f>
              <c:numCache>
                <c:formatCode>#,##0_ ;\-#,##0\ </c:formatCode>
                <c:ptCount val="21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1765464.0351728341</c:v>
                </c:pt>
                <c:pt idx="20">
                  <c:v>1457202.1890833322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915000"/>
        <c:axId val="830918136"/>
      </c:barChart>
      <c:catAx>
        <c:axId val="83091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830918136"/>
        <c:crosses val="autoZero"/>
        <c:auto val="1"/>
        <c:lblAlgn val="ctr"/>
        <c:lblOffset val="100"/>
        <c:noMultiLvlLbl val="0"/>
      </c:catAx>
      <c:valAx>
        <c:axId val="83091813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830915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'2.3. L-M'!$E$6:$E$26</c:f>
              <c:numCache>
                <c:formatCode>#,##0_ ;\-#,##0\ </c:formatCode>
                <c:ptCount val="21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1148683.5240666661</c:v>
                </c:pt>
                <c:pt idx="20">
                  <c:v>1127216.8180333329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917744"/>
        <c:axId val="830916176"/>
      </c:barChart>
      <c:catAx>
        <c:axId val="8309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830916176"/>
        <c:crosses val="autoZero"/>
        <c:auto val="1"/>
        <c:lblAlgn val="ctr"/>
        <c:lblOffset val="100"/>
        <c:noMultiLvlLbl val="0"/>
      </c:catAx>
      <c:valAx>
        <c:axId val="83091617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830917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5</xdr:col>
      <xdr:colOff>26187</xdr:colOff>
      <xdr:row>198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09/11/21.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187</xdr:row>
      <xdr:rowOff>0</xdr:rowOff>
    </xdr:from>
    <xdr:to>
      <xdr:col>10</xdr:col>
      <xdr:colOff>363416</xdr:colOff>
      <xdr:row>198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118</xdr:row>
      <xdr:rowOff>0</xdr:rowOff>
    </xdr:from>
    <xdr:to>
      <xdr:col>5</xdr:col>
      <xdr:colOff>178587</xdr:colOff>
      <xdr:row>129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09/11/21.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10</xdr:col>
      <xdr:colOff>468191</xdr:colOff>
      <xdr:row>129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6</xdr:col>
      <xdr:colOff>26187</xdr:colOff>
      <xdr:row>196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09/11/21.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185</xdr:row>
      <xdr:rowOff>0</xdr:rowOff>
    </xdr:from>
    <xdr:to>
      <xdr:col>10</xdr:col>
      <xdr:colOff>677741</xdr:colOff>
      <xdr:row>196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118</xdr:row>
      <xdr:rowOff>0</xdr:rowOff>
    </xdr:from>
    <xdr:to>
      <xdr:col>10</xdr:col>
      <xdr:colOff>468191</xdr:colOff>
      <xdr:row>129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2015 y 2020,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5</xdr:col>
      <xdr:colOff>73812</xdr:colOff>
      <xdr:row>129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09/11/21.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333375</xdr:colOff>
      <xdr:row>193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09/11/21.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9</xdr:col>
      <xdr:colOff>363416</xdr:colOff>
      <xdr:row>193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opLeftCell="A170" zoomScale="106" zoomScaleNormal="106" workbookViewId="0">
      <selection activeCell="F173" sqref="F173:F181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6" t="s">
        <v>0</v>
      </c>
      <c r="C5" s="137"/>
      <c r="D5" s="137"/>
      <c r="E5" s="137"/>
      <c r="F5" s="137"/>
      <c r="G5" s="138"/>
    </row>
    <row r="6" spans="2:8" ht="24.75" thickBot="1" x14ac:dyDescent="0.3">
      <c r="B6" s="132" t="s">
        <v>1</v>
      </c>
      <c r="C6" s="133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9">
        <v>2000</v>
      </c>
      <c r="C7" s="140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34">
        <v>2001</v>
      </c>
      <c r="C8" s="135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34">
        <v>2002</v>
      </c>
      <c r="C9" s="135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34">
        <v>2003</v>
      </c>
      <c r="C10" s="135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34">
        <v>2004</v>
      </c>
      <c r="C11" s="135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34">
        <v>2005</v>
      </c>
      <c r="C12" s="135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34">
        <v>2006</v>
      </c>
      <c r="C13" s="135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34">
        <v>2007</v>
      </c>
      <c r="C14" s="135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34">
        <v>2008</v>
      </c>
      <c r="C15" s="135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34">
        <v>2009</v>
      </c>
      <c r="C16" s="135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34">
        <v>2010</v>
      </c>
      <c r="C17" s="135"/>
      <c r="D17" s="86">
        <f>+D42</f>
        <v>9070767.1237000264</v>
      </c>
      <c r="E17" s="5">
        <f t="shared" si="0"/>
        <v>-8.6121869692211986E-2</v>
      </c>
      <c r="F17" s="87">
        <f>+F42</f>
        <v>3620091.324999894</v>
      </c>
      <c r="G17" s="5">
        <f t="shared" si="1"/>
        <v>-0.10432279436290144</v>
      </c>
      <c r="H17" s="4"/>
    </row>
    <row r="18" spans="2:8" ht="15" x14ac:dyDescent="0.25">
      <c r="B18" s="134">
        <v>2011</v>
      </c>
      <c r="C18" s="135"/>
      <c r="D18" s="87">
        <f>+D55</f>
        <v>8283065.6024166821</v>
      </c>
      <c r="E18" s="5">
        <f t="shared" si="0"/>
        <v>-8.6839570517166537E-2</v>
      </c>
      <c r="F18" s="87">
        <f>+F55</f>
        <v>3282365.006999922</v>
      </c>
      <c r="G18" s="5">
        <f t="shared" si="1"/>
        <v>-9.3292209416838925E-2</v>
      </c>
      <c r="H18" s="4"/>
    </row>
    <row r="19" spans="2:8" ht="15" x14ac:dyDescent="0.25">
      <c r="B19" s="134">
        <v>2012</v>
      </c>
      <c r="C19" s="135"/>
      <c r="D19" s="87">
        <f>+D68</f>
        <v>7428037.5836833268</v>
      </c>
      <c r="E19" s="5">
        <f t="shared" si="0"/>
        <v>-0.10322603487335542</v>
      </c>
      <c r="F19" s="87">
        <f>+F68</f>
        <v>2921814.5299999379</v>
      </c>
      <c r="G19" s="5">
        <f t="shared" si="1"/>
        <v>-0.10984472361577083</v>
      </c>
      <c r="H19" s="4"/>
    </row>
    <row r="20" spans="2:8" ht="15" x14ac:dyDescent="0.25">
      <c r="B20" s="134">
        <v>2013</v>
      </c>
      <c r="C20" s="135"/>
      <c r="D20" s="87">
        <f>+D81</f>
        <v>6310456.4722833438</v>
      </c>
      <c r="E20" s="5">
        <f t="shared" si="0"/>
        <v>-0.15045442336679862</v>
      </c>
      <c r="F20" s="87">
        <f>+F81</f>
        <v>2534814.2979999287</v>
      </c>
      <c r="G20" s="5">
        <f t="shared" si="1"/>
        <v>-0.13245201843801407</v>
      </c>
      <c r="H20" s="4"/>
    </row>
    <row r="21" spans="2:8" ht="15" x14ac:dyDescent="0.25">
      <c r="B21" s="134">
        <v>2014</v>
      </c>
      <c r="C21" s="135"/>
      <c r="D21" s="87">
        <f>+D94</f>
        <v>6026527.5315866703</v>
      </c>
      <c r="E21" s="5">
        <f t="shared" ref="E21:E26" si="2">(D21-D20)/D20</f>
        <v>-4.4993407678785249E-2</v>
      </c>
      <c r="F21" s="87">
        <f>+F94</f>
        <v>2318365.131299926</v>
      </c>
      <c r="G21" s="5">
        <f t="shared" ref="G21:G26" si="3">(F21-F20)/F20</f>
        <v>-8.5390541970190831E-2</v>
      </c>
      <c r="H21" s="4"/>
    </row>
    <row r="22" spans="2:8" ht="15" x14ac:dyDescent="0.25">
      <c r="B22" s="134">
        <v>2015</v>
      </c>
      <c r="C22" s="135"/>
      <c r="D22" s="87">
        <f>+D107</f>
        <v>5731826.3478133446</v>
      </c>
      <c r="E22" s="5">
        <f t="shared" si="2"/>
        <v>-4.8900661654446391E-2</v>
      </c>
      <c r="F22" s="87">
        <f>+F107</f>
        <v>2145830.1845599399</v>
      </c>
      <c r="G22" s="5">
        <f t="shared" si="3"/>
        <v>-7.4420954840381137E-2</v>
      </c>
      <c r="H22" s="4"/>
    </row>
    <row r="23" spans="2:8" ht="15" x14ac:dyDescent="0.25">
      <c r="B23" s="134">
        <v>2016</v>
      </c>
      <c r="C23" s="135"/>
      <c r="D23" s="87">
        <f>+D120</f>
        <v>4599625.3623500094</v>
      </c>
      <c r="E23" s="5">
        <f t="shared" si="2"/>
        <v>-0.19752883579511488</v>
      </c>
      <c r="F23" s="87">
        <f>+F120</f>
        <v>1733203.6609999652</v>
      </c>
      <c r="G23" s="5">
        <f t="shared" si="3"/>
        <v>-0.19229225431209734</v>
      </c>
      <c r="H23" s="4"/>
    </row>
    <row r="24" spans="2:8" ht="15" x14ac:dyDescent="0.25">
      <c r="B24" s="134">
        <v>2017</v>
      </c>
      <c r="C24" s="135"/>
      <c r="D24" s="87">
        <f>+D133</f>
        <v>3595888.6939500016</v>
      </c>
      <c r="E24" s="5">
        <f t="shared" si="2"/>
        <v>-0.21822139616327044</v>
      </c>
      <c r="F24" s="87">
        <f>+F133</f>
        <v>1366617.7859999686</v>
      </c>
      <c r="G24" s="5">
        <f t="shared" si="3"/>
        <v>-0.21150767405400944</v>
      </c>
      <c r="H24" s="4"/>
    </row>
    <row r="25" spans="2:8" ht="14.45" customHeight="1" x14ac:dyDescent="0.25">
      <c r="B25" s="134">
        <v>2018</v>
      </c>
      <c r="C25" s="135"/>
      <c r="D25" s="87">
        <f>+D146</f>
        <v>2491247.1655500028</v>
      </c>
      <c r="E25" s="5">
        <f t="shared" si="2"/>
        <v>-0.30719569553377229</v>
      </c>
      <c r="F25" s="87">
        <f>+F146</f>
        <v>937621.0109999628</v>
      </c>
      <c r="G25" s="5">
        <f t="shared" si="3"/>
        <v>-0.31391130672728979</v>
      </c>
      <c r="H25" s="4"/>
    </row>
    <row r="26" spans="2:8" ht="14.45" customHeight="1" x14ac:dyDescent="0.25">
      <c r="B26" s="134">
        <v>2019</v>
      </c>
      <c r="C26" s="135"/>
      <c r="D26" s="87">
        <f>+D159</f>
        <v>1765464.0351728341</v>
      </c>
      <c r="E26" s="5">
        <f t="shared" si="2"/>
        <v>-0.29133324882958156</v>
      </c>
      <c r="F26" s="87">
        <f>+F159</f>
        <v>692308.45713996107</v>
      </c>
      <c r="G26" s="5">
        <f t="shared" si="3"/>
        <v>-0.26163295295439093</v>
      </c>
      <c r="H26" s="4"/>
    </row>
    <row r="27" spans="2:8" ht="14.45" customHeight="1" thickBot="1" x14ac:dyDescent="0.3">
      <c r="B27" s="130">
        <v>2020</v>
      </c>
      <c r="C27" s="131"/>
      <c r="D27" s="88">
        <f>+D172</f>
        <v>1457202.1890833322</v>
      </c>
      <c r="E27" s="6">
        <f t="shared" ref="E27" si="4">(D27-D26)/D26</f>
        <v>-0.17460669826634212</v>
      </c>
      <c r="F27" s="88">
        <f>+F172</f>
        <v>453921.54000000987</v>
      </c>
      <c r="G27" s="6">
        <f t="shared" ref="G27" si="5">(F27-F26)/F26</f>
        <v>-0.34433627768287906</v>
      </c>
      <c r="H27" s="4"/>
    </row>
    <row r="28" spans="2:8" ht="15.75" thickBot="1" x14ac:dyDescent="0.3">
      <c r="B28" s="136" t="s">
        <v>0</v>
      </c>
      <c r="C28" s="137"/>
      <c r="D28" s="137"/>
      <c r="E28" s="137"/>
      <c r="F28" s="137"/>
      <c r="G28" s="138"/>
    </row>
    <row r="29" spans="2:8" ht="24.75" thickBot="1" x14ac:dyDescent="0.3">
      <c r="B29" s="132" t="s">
        <v>1</v>
      </c>
      <c r="C29" s="133"/>
      <c r="D29" s="110" t="s">
        <v>2</v>
      </c>
      <c r="E29" s="111" t="s">
        <v>5</v>
      </c>
      <c r="F29" s="112" t="s">
        <v>4</v>
      </c>
      <c r="G29" s="111" t="s">
        <v>5</v>
      </c>
    </row>
    <row r="30" spans="2:8" ht="15" x14ac:dyDescent="0.25">
      <c r="B30" s="17">
        <v>2010</v>
      </c>
      <c r="C30" s="7" t="s">
        <v>6</v>
      </c>
      <c r="D30" s="90">
        <v>741345.36444999883</v>
      </c>
      <c r="E30" s="9"/>
      <c r="F30" s="93">
        <v>305455.80799998879</v>
      </c>
      <c r="G30" s="9"/>
    </row>
    <row r="31" spans="2:8" ht="15" x14ac:dyDescent="0.25">
      <c r="B31" s="16"/>
      <c r="C31" s="10" t="s">
        <v>17</v>
      </c>
      <c r="D31" s="91">
        <v>646069.34666666761</v>
      </c>
      <c r="E31" s="12">
        <f t="shared" ref="E31:E41" si="6">+D31/D30-1</f>
        <v>-0.1285177224437305</v>
      </c>
      <c r="F31" s="94">
        <v>267858.86299999285</v>
      </c>
      <c r="G31" s="12">
        <f t="shared" ref="G31:G41" si="7">+F31/F30-1</f>
        <v>-0.12308472785692559</v>
      </c>
    </row>
    <row r="32" spans="2:8" ht="15" x14ac:dyDescent="0.25">
      <c r="B32" s="16"/>
      <c r="C32" s="10" t="s">
        <v>7</v>
      </c>
      <c r="D32" s="91">
        <v>839902.04203333263</v>
      </c>
      <c r="E32" s="12">
        <f t="shared" si="6"/>
        <v>0.30001840571252303</v>
      </c>
      <c r="F32" s="94">
        <v>327133.51499999379</v>
      </c>
      <c r="G32" s="12">
        <f t="shared" si="7"/>
        <v>0.22129061303453113</v>
      </c>
    </row>
    <row r="33" spans="2:7" ht="15" x14ac:dyDescent="0.25">
      <c r="B33" s="16"/>
      <c r="C33" s="10" t="s">
        <v>8</v>
      </c>
      <c r="D33" s="91">
        <v>761892.14478334016</v>
      </c>
      <c r="E33" s="12">
        <f t="shared" si="6"/>
        <v>-9.2879756621542464E-2</v>
      </c>
      <c r="F33" s="94">
        <v>304669.01399999287</v>
      </c>
      <c r="G33" s="12">
        <f t="shared" si="7"/>
        <v>-6.8670741363817012E-2</v>
      </c>
    </row>
    <row r="34" spans="2:7" ht="15" x14ac:dyDescent="0.25">
      <c r="B34" s="16"/>
      <c r="C34" s="10" t="s">
        <v>9</v>
      </c>
      <c r="D34" s="91">
        <v>768502.98421666864</v>
      </c>
      <c r="E34" s="12">
        <f t="shared" si="6"/>
        <v>8.6768704449740053E-3</v>
      </c>
      <c r="F34" s="94">
        <v>306035.98399999138</v>
      </c>
      <c r="G34" s="12">
        <f t="shared" si="7"/>
        <v>4.4867378603803409E-3</v>
      </c>
    </row>
    <row r="35" spans="2:7" ht="15" x14ac:dyDescent="0.25">
      <c r="B35" s="16"/>
      <c r="C35" s="10" t="s">
        <v>10</v>
      </c>
      <c r="D35" s="91">
        <v>754767.40991666447</v>
      </c>
      <c r="E35" s="12">
        <f t="shared" si="6"/>
        <v>-1.7873156750334296E-2</v>
      </c>
      <c r="F35" s="94">
        <v>299286.52299999143</v>
      </c>
      <c r="G35" s="12">
        <f t="shared" si="7"/>
        <v>-2.2054468601313659E-2</v>
      </c>
    </row>
    <row r="36" spans="2:7" ht="15" x14ac:dyDescent="0.25">
      <c r="B36" s="16"/>
      <c r="C36" s="10" t="s">
        <v>11</v>
      </c>
      <c r="D36" s="91">
        <v>767121.38378333393</v>
      </c>
      <c r="E36" s="12">
        <f t="shared" si="6"/>
        <v>1.6367921699260268E-2</v>
      </c>
      <c r="F36" s="94">
        <v>305892.79199999257</v>
      </c>
      <c r="G36" s="12">
        <f t="shared" si="7"/>
        <v>2.2073392860397334E-2</v>
      </c>
    </row>
    <row r="37" spans="2:7" ht="15" x14ac:dyDescent="0.25">
      <c r="B37" s="16"/>
      <c r="C37" s="10" t="s">
        <v>12</v>
      </c>
      <c r="D37" s="91">
        <v>801329.36503334017</v>
      </c>
      <c r="E37" s="12">
        <f t="shared" si="6"/>
        <v>4.4592657659075163E-2</v>
      </c>
      <c r="F37" s="94">
        <v>314147.85299998958</v>
      </c>
      <c r="G37" s="12">
        <f t="shared" si="7"/>
        <v>2.6986778426597358E-2</v>
      </c>
    </row>
    <row r="38" spans="2:7" ht="15" x14ac:dyDescent="0.25">
      <c r="B38" s="16"/>
      <c r="C38" s="10" t="s">
        <v>13</v>
      </c>
      <c r="D38" s="91">
        <v>729688.49055000069</v>
      </c>
      <c r="E38" s="12">
        <f t="shared" si="6"/>
        <v>-8.9402532353670572E-2</v>
      </c>
      <c r="F38" s="94">
        <v>288298.57099999057</v>
      </c>
      <c r="G38" s="12">
        <f t="shared" si="7"/>
        <v>-8.2283809210053294E-2</v>
      </c>
    </row>
    <row r="39" spans="2:7" ht="15" x14ac:dyDescent="0.25">
      <c r="B39" s="16"/>
      <c r="C39" s="10" t="s">
        <v>14</v>
      </c>
      <c r="D39" s="91">
        <v>738826.50873333681</v>
      </c>
      <c r="E39" s="12">
        <f t="shared" si="6"/>
        <v>1.2523177084029946E-2</v>
      </c>
      <c r="F39" s="94">
        <v>293059.71799999056</v>
      </c>
      <c r="G39" s="12">
        <f t="shared" si="7"/>
        <v>1.6514639609504611E-2</v>
      </c>
    </row>
    <row r="40" spans="2:7" ht="15" x14ac:dyDescent="0.25">
      <c r="B40" s="16"/>
      <c r="C40" s="10" t="s">
        <v>15</v>
      </c>
      <c r="D40" s="91">
        <v>765781.32815000415</v>
      </c>
      <c r="E40" s="12">
        <f t="shared" si="6"/>
        <v>3.6483286804204429E-2</v>
      </c>
      <c r="F40" s="94">
        <v>300280.58699998731</v>
      </c>
      <c r="G40" s="12">
        <f t="shared" si="7"/>
        <v>2.4639582161875229E-2</v>
      </c>
    </row>
    <row r="41" spans="2:7" ht="15" x14ac:dyDescent="0.25">
      <c r="B41" s="16"/>
      <c r="C41" s="10" t="s">
        <v>16</v>
      </c>
      <c r="D41" s="91">
        <v>755540.75538333773</v>
      </c>
      <c r="E41" s="12">
        <f t="shared" si="6"/>
        <v>-1.3372711491158817E-2</v>
      </c>
      <c r="F41" s="94">
        <v>307972.09699999209</v>
      </c>
      <c r="G41" s="12">
        <f t="shared" si="7"/>
        <v>2.5614409765374324E-2</v>
      </c>
    </row>
    <row r="42" spans="2:7" ht="15.75" thickBot="1" x14ac:dyDescent="0.3">
      <c r="B42" s="13" t="s">
        <v>18</v>
      </c>
      <c r="C42" s="14"/>
      <c r="D42" s="101">
        <f>SUM(D30:D41)</f>
        <v>9070767.1237000264</v>
      </c>
      <c r="E42" s="102"/>
      <c r="F42" s="103">
        <f>SUM(F30:F41)</f>
        <v>3620091.324999894</v>
      </c>
      <c r="G42" s="15"/>
    </row>
    <row r="43" spans="2:7" ht="15" x14ac:dyDescent="0.25">
      <c r="B43" s="16">
        <v>2011</v>
      </c>
      <c r="C43" s="10" t="s">
        <v>6</v>
      </c>
      <c r="D43" s="91">
        <v>690442.01145000302</v>
      </c>
      <c r="E43" s="12">
        <f>+D43/D41-1</f>
        <v>-8.6161790041763719E-2</v>
      </c>
      <c r="F43" s="94">
        <v>275169.99499999016</v>
      </c>
      <c r="G43" s="12">
        <f>+F43/F41-1</f>
        <v>-0.106509980350599</v>
      </c>
    </row>
    <row r="44" spans="2:7" ht="15" x14ac:dyDescent="0.25">
      <c r="B44" s="16"/>
      <c r="C44" s="10" t="s">
        <v>17</v>
      </c>
      <c r="D44" s="91">
        <v>568385.51491666667</v>
      </c>
      <c r="E44" s="12">
        <f t="shared" ref="E44:E54" si="8">+D44/D43-1</f>
        <v>-0.17678022847567532</v>
      </c>
      <c r="F44" s="94">
        <v>231503.14999999251</v>
      </c>
      <c r="G44" s="12">
        <f t="shared" ref="G44:G54" si="9">+F44/F43-1</f>
        <v>-0.15869043061907684</v>
      </c>
    </row>
    <row r="45" spans="2:7" ht="15" x14ac:dyDescent="0.25">
      <c r="B45" s="16"/>
      <c r="C45" s="10" t="s">
        <v>7</v>
      </c>
      <c r="D45" s="91">
        <v>739238.64650000341</v>
      </c>
      <c r="E45" s="12">
        <f t="shared" si="8"/>
        <v>0.30059374684871454</v>
      </c>
      <c r="F45" s="94">
        <v>292379.72499999171</v>
      </c>
      <c r="G45" s="12">
        <f t="shared" si="9"/>
        <v>0.26296218863545118</v>
      </c>
    </row>
    <row r="46" spans="2:7" ht="15" x14ac:dyDescent="0.25">
      <c r="B46" s="16"/>
      <c r="C46" s="10" t="s">
        <v>8</v>
      </c>
      <c r="D46" s="91">
        <v>693764.61941666761</v>
      </c>
      <c r="E46" s="12">
        <f t="shared" si="8"/>
        <v>-6.151467770068153E-2</v>
      </c>
      <c r="F46" s="94">
        <v>272783.43699999159</v>
      </c>
      <c r="G46" s="12">
        <f t="shared" si="9"/>
        <v>-6.7023416209864295E-2</v>
      </c>
    </row>
    <row r="47" spans="2:7" ht="15" x14ac:dyDescent="0.25">
      <c r="B47" s="16"/>
      <c r="C47" s="10" t="s">
        <v>9</v>
      </c>
      <c r="D47" s="91">
        <v>728938.97591666435</v>
      </c>
      <c r="E47" s="12">
        <f t="shared" si="8"/>
        <v>5.0700706717462962E-2</v>
      </c>
      <c r="F47" s="94">
        <v>286508.98799999058</v>
      </c>
      <c r="G47" s="12">
        <f t="shared" si="9"/>
        <v>5.0316658338751763E-2</v>
      </c>
    </row>
    <row r="48" spans="2:7" ht="15" x14ac:dyDescent="0.25">
      <c r="B48" s="16"/>
      <c r="C48" s="10" t="s">
        <v>10</v>
      </c>
      <c r="D48" s="91">
        <v>706945.38543333882</v>
      </c>
      <c r="E48" s="12">
        <f t="shared" si="8"/>
        <v>-3.017205995284844E-2</v>
      </c>
      <c r="F48" s="94">
        <v>276515.43899999146</v>
      </c>
      <c r="G48" s="12">
        <f t="shared" si="9"/>
        <v>-3.4880403123686454E-2</v>
      </c>
    </row>
    <row r="49" spans="2:7" ht="15" x14ac:dyDescent="0.25">
      <c r="B49" s="16"/>
      <c r="C49" s="10" t="s">
        <v>11</v>
      </c>
      <c r="D49" s="91">
        <v>685921.14928333752</v>
      </c>
      <c r="E49" s="12">
        <f t="shared" si="8"/>
        <v>-2.973954789607125E-2</v>
      </c>
      <c r="F49" s="94">
        <v>266630.42899999541</v>
      </c>
      <c r="G49" s="12">
        <f t="shared" si="9"/>
        <v>-3.5748492148376387E-2</v>
      </c>
    </row>
    <row r="50" spans="2:7" ht="15" x14ac:dyDescent="0.25">
      <c r="B50" s="16"/>
      <c r="C50" s="10" t="s">
        <v>12</v>
      </c>
      <c r="D50" s="91">
        <v>718908.39636666747</v>
      </c>
      <c r="E50" s="12">
        <f t="shared" si="8"/>
        <v>4.8091893824524279E-2</v>
      </c>
      <c r="F50" s="94">
        <v>283641.90599999682</v>
      </c>
      <c r="G50" s="12">
        <f t="shared" si="9"/>
        <v>6.3801708843973293E-2</v>
      </c>
    </row>
    <row r="51" spans="2:7" ht="15" x14ac:dyDescent="0.25">
      <c r="B51" s="16"/>
      <c r="C51" s="10" t="s">
        <v>13</v>
      </c>
      <c r="D51" s="91">
        <v>690563.53168333147</v>
      </c>
      <c r="E51" s="12">
        <f t="shared" si="8"/>
        <v>-3.9427644504626325E-2</v>
      </c>
      <c r="F51" s="94">
        <v>276300.93999999494</v>
      </c>
      <c r="G51" s="12">
        <f t="shared" si="9"/>
        <v>-2.588110517069353E-2</v>
      </c>
    </row>
    <row r="52" spans="2:7" ht="15" x14ac:dyDescent="0.25">
      <c r="B52" s="16"/>
      <c r="C52" s="10" t="s">
        <v>14</v>
      </c>
      <c r="D52" s="91">
        <v>672562.56531666825</v>
      </c>
      <c r="E52" s="12">
        <f t="shared" si="8"/>
        <v>-2.6067067750860984E-2</v>
      </c>
      <c r="F52" s="94">
        <v>266368.9419999948</v>
      </c>
      <c r="G52" s="12">
        <f t="shared" si="9"/>
        <v>-3.594630550297917E-2</v>
      </c>
    </row>
    <row r="53" spans="2:7" ht="15" x14ac:dyDescent="0.25">
      <c r="B53" s="16"/>
      <c r="C53" s="10" t="s">
        <v>15</v>
      </c>
      <c r="D53" s="91">
        <v>709479.24728333473</v>
      </c>
      <c r="E53" s="12">
        <f t="shared" si="8"/>
        <v>5.4889587780260651E-2</v>
      </c>
      <c r="F53" s="94">
        <v>279030.9029999958</v>
      </c>
      <c r="G53" s="12">
        <f t="shared" si="9"/>
        <v>4.7535425507682749E-2</v>
      </c>
    </row>
    <row r="54" spans="2:7" ht="15" x14ac:dyDescent="0.25">
      <c r="B54" s="16"/>
      <c r="C54" s="10" t="s">
        <v>16</v>
      </c>
      <c r="D54" s="91">
        <v>677915.5588499998</v>
      </c>
      <c r="E54" s="12">
        <f t="shared" si="8"/>
        <v>-4.4488529515409159E-2</v>
      </c>
      <c r="F54" s="94">
        <v>275531.15299999667</v>
      </c>
      <c r="G54" s="12">
        <f t="shared" si="9"/>
        <v>-1.2542517557631139E-2</v>
      </c>
    </row>
    <row r="55" spans="2:7" ht="15.75" thickBot="1" x14ac:dyDescent="0.3">
      <c r="B55" s="13" t="s">
        <v>19</v>
      </c>
      <c r="C55" s="14"/>
      <c r="D55" s="101">
        <f>SUM(D43:D54)</f>
        <v>8283065.6024166821</v>
      </c>
      <c r="E55" s="102"/>
      <c r="F55" s="103">
        <f>SUM(F43:F54)</f>
        <v>3282365.006999922</v>
      </c>
      <c r="G55" s="15"/>
    </row>
    <row r="56" spans="2:7" ht="15" x14ac:dyDescent="0.25">
      <c r="B56" s="16">
        <v>2012</v>
      </c>
      <c r="C56" s="10" t="s">
        <v>6</v>
      </c>
      <c r="D56" s="91">
        <v>654446.03600000148</v>
      </c>
      <c r="E56" s="12">
        <f>+D56/D54-1</f>
        <v>-3.4620127158331404E-2</v>
      </c>
      <c r="F56" s="94">
        <v>256723.47099999577</v>
      </c>
      <c r="G56" s="12">
        <f>+F56/F54-1</f>
        <v>-6.8259729599437047E-2</v>
      </c>
    </row>
    <row r="57" spans="2:7" ht="15" x14ac:dyDescent="0.25">
      <c r="B57" s="16"/>
      <c r="C57" s="10" t="s">
        <v>17</v>
      </c>
      <c r="D57" s="91">
        <v>575315.89029999718</v>
      </c>
      <c r="E57" s="12">
        <f t="shared" ref="E57:E66" si="10">+D57/D56-1</f>
        <v>-0.12091164335512017</v>
      </c>
      <c r="F57" s="94">
        <v>225443.08999999627</v>
      </c>
      <c r="G57" s="12">
        <f t="shared" ref="G57:G66" si="11">+F57/F56-1</f>
        <v>-0.12184464816619756</v>
      </c>
    </row>
    <row r="58" spans="2:7" ht="15" x14ac:dyDescent="0.25">
      <c r="B58" s="16"/>
      <c r="C58" s="10" t="s">
        <v>7</v>
      </c>
      <c r="D58" s="91">
        <v>687565.56071666826</v>
      </c>
      <c r="E58" s="12">
        <f t="shared" si="10"/>
        <v>0.19510962987331837</v>
      </c>
      <c r="F58" s="94">
        <v>268224.99399999355</v>
      </c>
      <c r="G58" s="12">
        <f t="shared" si="11"/>
        <v>0.18976808736962392</v>
      </c>
    </row>
    <row r="59" spans="2:7" ht="15" x14ac:dyDescent="0.25">
      <c r="B59" s="16"/>
      <c r="C59" s="10" t="s">
        <v>8</v>
      </c>
      <c r="D59" s="91">
        <v>622613.90943333227</v>
      </c>
      <c r="E59" s="12">
        <f t="shared" si="10"/>
        <v>-9.4466120751648952E-2</v>
      </c>
      <c r="F59" s="94">
        <v>239902.87999999642</v>
      </c>
      <c r="G59" s="12">
        <f t="shared" si="11"/>
        <v>-0.10559088315236498</v>
      </c>
    </row>
    <row r="60" spans="2:7" ht="15" x14ac:dyDescent="0.25">
      <c r="B60" s="16"/>
      <c r="C60" s="10" t="s">
        <v>9</v>
      </c>
      <c r="D60" s="91">
        <v>655872.03819999332</v>
      </c>
      <c r="E60" s="12">
        <f t="shared" si="10"/>
        <v>5.34169382706704E-2</v>
      </c>
      <c r="F60" s="94">
        <v>255815.42899999482</v>
      </c>
      <c r="G60" s="12">
        <f t="shared" si="11"/>
        <v>6.632912868740326E-2</v>
      </c>
    </row>
    <row r="61" spans="2:7" ht="15" x14ac:dyDescent="0.25">
      <c r="B61" s="16"/>
      <c r="C61" s="10" t="s">
        <v>10</v>
      </c>
      <c r="D61" s="91">
        <v>609244.02546666993</v>
      </c>
      <c r="E61" s="12">
        <f t="shared" si="10"/>
        <v>-7.1093155398561536E-2</v>
      </c>
      <c r="F61" s="94">
        <v>239290.11999999578</v>
      </c>
      <c r="G61" s="12">
        <f t="shared" si="11"/>
        <v>-6.459856258317942E-2</v>
      </c>
    </row>
    <row r="62" spans="2:7" ht="15" x14ac:dyDescent="0.25">
      <c r="B62" s="16"/>
      <c r="C62" s="10" t="s">
        <v>11</v>
      </c>
      <c r="D62" s="91">
        <v>623400.23053333559</v>
      </c>
      <c r="E62" s="12">
        <f t="shared" si="10"/>
        <v>2.3235689600439313E-2</v>
      </c>
      <c r="F62" s="94">
        <v>243120.02299999524</v>
      </c>
      <c r="G62" s="12">
        <f t="shared" si="11"/>
        <v>1.6005270088040202E-2</v>
      </c>
    </row>
    <row r="63" spans="2:7" ht="15" x14ac:dyDescent="0.25">
      <c r="B63" s="16"/>
      <c r="C63" s="10" t="s">
        <v>12</v>
      </c>
      <c r="D63" s="91">
        <v>649481.88071666437</v>
      </c>
      <c r="E63" s="12">
        <f t="shared" si="10"/>
        <v>4.1837729448728656E-2</v>
      </c>
      <c r="F63" s="94">
        <v>255078.75999999102</v>
      </c>
      <c r="G63" s="12">
        <f t="shared" si="11"/>
        <v>4.9188614135644571E-2</v>
      </c>
    </row>
    <row r="64" spans="2:7" ht="15" x14ac:dyDescent="0.25">
      <c r="B64" s="16"/>
      <c r="C64" s="10" t="s">
        <v>13</v>
      </c>
      <c r="D64" s="91">
        <v>542166.69601666718</v>
      </c>
      <c r="E64" s="12">
        <f t="shared" si="10"/>
        <v>-0.16523199166323366</v>
      </c>
      <c r="F64" s="94">
        <v>215629.28699999416</v>
      </c>
      <c r="G64" s="12">
        <f t="shared" si="11"/>
        <v>-0.15465604819467615</v>
      </c>
    </row>
    <row r="65" spans="2:7" ht="15" x14ac:dyDescent="0.25">
      <c r="B65" s="16"/>
      <c r="C65" s="10" t="s">
        <v>14</v>
      </c>
      <c r="D65" s="91">
        <v>643925.16591666208</v>
      </c>
      <c r="E65" s="12">
        <f t="shared" si="10"/>
        <v>0.1876885294645001</v>
      </c>
      <c r="F65" s="94">
        <v>253549.17999999656</v>
      </c>
      <c r="G65" s="12">
        <f t="shared" si="11"/>
        <v>0.17585687699279662</v>
      </c>
    </row>
    <row r="66" spans="2:7" ht="15" x14ac:dyDescent="0.25">
      <c r="B66" s="16"/>
      <c r="C66" s="10" t="s">
        <v>15</v>
      </c>
      <c r="D66" s="92">
        <v>589598.08315000182</v>
      </c>
      <c r="E66" s="19">
        <f t="shared" si="10"/>
        <v>-8.436862797452982E-2</v>
      </c>
      <c r="F66" s="95">
        <v>229490.42699999487</v>
      </c>
      <c r="G66" s="19">
        <f t="shared" si="11"/>
        <v>-9.4887914841617738E-2</v>
      </c>
    </row>
    <row r="67" spans="2:7" ht="15" x14ac:dyDescent="0.25">
      <c r="B67" s="16"/>
      <c r="C67" s="10" t="s">
        <v>16</v>
      </c>
      <c r="D67" s="92">
        <v>574408.06723333371</v>
      </c>
      <c r="E67" s="19">
        <f>+D67/D66-1</f>
        <v>-2.5763340062968876E-2</v>
      </c>
      <c r="F67" s="95">
        <v>239546.8689999941</v>
      </c>
      <c r="G67" s="19">
        <f>+F67/F66-1</f>
        <v>4.3820747259315729E-2</v>
      </c>
    </row>
    <row r="68" spans="2:7" ht="15.75" thickBot="1" x14ac:dyDescent="0.3">
      <c r="B68" s="13" t="s">
        <v>20</v>
      </c>
      <c r="C68" s="14"/>
      <c r="D68" s="101">
        <f>SUM(D56:D67)</f>
        <v>7428037.5836833268</v>
      </c>
      <c r="E68" s="102"/>
      <c r="F68" s="101">
        <f>SUM(F56:F67)</f>
        <v>2921814.5299999379</v>
      </c>
      <c r="G68" s="15"/>
    </row>
    <row r="69" spans="2:7" ht="15" x14ac:dyDescent="0.25">
      <c r="B69" s="17">
        <v>2013</v>
      </c>
      <c r="C69" s="20" t="s">
        <v>6</v>
      </c>
      <c r="D69" s="91">
        <v>565664.35853333422</v>
      </c>
      <c r="E69" s="12">
        <f>+D69/D67-1</f>
        <v>-1.522212029875214E-2</v>
      </c>
      <c r="F69" s="94">
        <v>230428.9449999943</v>
      </c>
      <c r="G69" s="12">
        <f>+F69/F67-1</f>
        <v>-3.8063215094662817E-2</v>
      </c>
    </row>
    <row r="70" spans="2:7" ht="15" x14ac:dyDescent="0.25">
      <c r="B70" s="21"/>
      <c r="C70" s="22" t="s">
        <v>17</v>
      </c>
      <c r="D70" s="91">
        <v>441244.86511666741</v>
      </c>
      <c r="E70" s="12">
        <f>+D70/D69-1</f>
        <v>-0.21995285992432712</v>
      </c>
      <c r="F70" s="94">
        <v>184216.03999999212</v>
      </c>
      <c r="G70" s="12">
        <f>+F70/F69-1</f>
        <v>-0.20055164944665838</v>
      </c>
    </row>
    <row r="71" spans="2:7" ht="15" x14ac:dyDescent="0.25">
      <c r="B71" s="21"/>
      <c r="C71" s="22" t="s">
        <v>7</v>
      </c>
      <c r="D71" s="91">
        <v>515028.54366666818</v>
      </c>
      <c r="E71" s="12">
        <f t="shared" ref="E71:E80" si="12">+D71/D70-1</f>
        <v>0.16721708145088998</v>
      </c>
      <c r="F71" s="94">
        <v>203631.99399999672</v>
      </c>
      <c r="G71" s="12">
        <f t="shared" ref="G71:G80" si="13">+F71/F70-1</f>
        <v>0.10539773843800693</v>
      </c>
    </row>
    <row r="72" spans="2:7" ht="15" x14ac:dyDescent="0.25">
      <c r="B72" s="16"/>
      <c r="C72" s="22" t="s">
        <v>8</v>
      </c>
      <c r="D72" s="91">
        <v>523141.94095000048</v>
      </c>
      <c r="E72" s="12">
        <f t="shared" si="12"/>
        <v>1.5753296362120528E-2</v>
      </c>
      <c r="F72" s="94">
        <v>203866.67299999562</v>
      </c>
      <c r="G72" s="12">
        <f t="shared" si="13"/>
        <v>1.1524662475137504E-3</v>
      </c>
    </row>
    <row r="73" spans="2:7" ht="15" x14ac:dyDescent="0.25">
      <c r="B73" s="21"/>
      <c r="C73" s="22" t="s">
        <v>9</v>
      </c>
      <c r="D73" s="91">
        <v>536456.53306666925</v>
      </c>
      <c r="E73" s="12">
        <f t="shared" si="12"/>
        <v>2.5451203725876281E-2</v>
      </c>
      <c r="F73" s="94">
        <v>214628.81899999373</v>
      </c>
      <c r="G73" s="12">
        <f t="shared" si="13"/>
        <v>5.279011935412492E-2</v>
      </c>
    </row>
    <row r="74" spans="2:7" ht="15" x14ac:dyDescent="0.25">
      <c r="B74" s="21"/>
      <c r="C74" s="22" t="s">
        <v>10</v>
      </c>
      <c r="D74" s="91">
        <v>532065.13118333125</v>
      </c>
      <c r="E74" s="12">
        <f t="shared" si="12"/>
        <v>-8.1859416609849633E-3</v>
      </c>
      <c r="F74" s="94">
        <v>214356.44499999363</v>
      </c>
      <c r="G74" s="12">
        <f t="shared" si="13"/>
        <v>-1.2690467257340243E-3</v>
      </c>
    </row>
    <row r="75" spans="2:7" ht="15" x14ac:dyDescent="0.25">
      <c r="B75" s="21"/>
      <c r="C75" s="22" t="s">
        <v>11</v>
      </c>
      <c r="D75" s="91">
        <v>553894.68815000018</v>
      </c>
      <c r="E75" s="12">
        <f t="shared" si="12"/>
        <v>4.1027978883185323E-2</v>
      </c>
      <c r="F75" s="94">
        <v>223815.99099999468</v>
      </c>
      <c r="G75" s="12">
        <f t="shared" si="13"/>
        <v>4.4129981722739187E-2</v>
      </c>
    </row>
    <row r="76" spans="2:7" ht="15" x14ac:dyDescent="0.25">
      <c r="B76" s="21"/>
      <c r="C76" s="22" t="s">
        <v>12</v>
      </c>
      <c r="D76" s="91">
        <v>550072.17418333318</v>
      </c>
      <c r="E76" s="12">
        <f t="shared" si="12"/>
        <v>-6.9011565708170242E-3</v>
      </c>
      <c r="F76" s="94">
        <v>219918.43299999469</v>
      </c>
      <c r="G76" s="12">
        <f t="shared" si="13"/>
        <v>-1.7414117653461458E-2</v>
      </c>
    </row>
    <row r="77" spans="2:7" ht="15" x14ac:dyDescent="0.25">
      <c r="B77" s="21"/>
      <c r="C77" s="22" t="s">
        <v>13</v>
      </c>
      <c r="D77" s="91">
        <v>491245.04138333717</v>
      </c>
      <c r="E77" s="12">
        <f t="shared" si="12"/>
        <v>-0.10694438941096041</v>
      </c>
      <c r="F77" s="94">
        <v>197829.73299999288</v>
      </c>
      <c r="G77" s="12">
        <f t="shared" si="13"/>
        <v>-0.10044042101737938</v>
      </c>
    </row>
    <row r="78" spans="2:7" ht="15" x14ac:dyDescent="0.25">
      <c r="B78" s="21"/>
      <c r="C78" s="22" t="s">
        <v>14</v>
      </c>
      <c r="D78" s="91">
        <v>561869.74188333645</v>
      </c>
      <c r="E78" s="12">
        <f t="shared" si="12"/>
        <v>0.14376674480239315</v>
      </c>
      <c r="F78" s="94">
        <v>221894.06799999418</v>
      </c>
      <c r="G78" s="12">
        <f t="shared" si="13"/>
        <v>0.12164164928636967</v>
      </c>
    </row>
    <row r="79" spans="2:7" ht="15" x14ac:dyDescent="0.25">
      <c r="B79" s="21"/>
      <c r="C79" s="22" t="s">
        <v>15</v>
      </c>
      <c r="D79" s="92">
        <v>521668.49413332995</v>
      </c>
      <c r="E79" s="12">
        <f t="shared" si="12"/>
        <v>-7.1549052659884427E-2</v>
      </c>
      <c r="F79" s="95">
        <v>208511.20899999246</v>
      </c>
      <c r="G79" s="12">
        <f t="shared" si="13"/>
        <v>-6.0311927761863671E-2</v>
      </c>
    </row>
    <row r="80" spans="2:7" ht="15" x14ac:dyDescent="0.25">
      <c r="B80" s="21"/>
      <c r="C80" s="22" t="s">
        <v>16</v>
      </c>
      <c r="D80" s="92">
        <v>518104.96003333578</v>
      </c>
      <c r="E80" s="12">
        <f t="shared" si="12"/>
        <v>-6.8310318527371461E-3</v>
      </c>
      <c r="F80" s="95">
        <v>211715.94799999389</v>
      </c>
      <c r="G80" s="12">
        <f t="shared" si="13"/>
        <v>1.5369624565370721E-2</v>
      </c>
    </row>
    <row r="81" spans="2:7" ht="15.75" thickBot="1" x14ac:dyDescent="0.3">
      <c r="B81" s="13" t="s">
        <v>21</v>
      </c>
      <c r="C81" s="14"/>
      <c r="D81" s="101">
        <f>SUM(D69:D80)</f>
        <v>6310456.4722833438</v>
      </c>
      <c r="E81" s="102"/>
      <c r="F81" s="101">
        <f>SUM(F69:F80)</f>
        <v>2534814.2979999287</v>
      </c>
      <c r="G81" s="15"/>
    </row>
    <row r="82" spans="2:7" ht="15" x14ac:dyDescent="0.25">
      <c r="B82" s="17">
        <v>2014</v>
      </c>
      <c r="C82" s="20" t="s">
        <v>6</v>
      </c>
      <c r="D82" s="91">
        <v>477973.97083333106</v>
      </c>
      <c r="E82" s="12">
        <f>+D82/D80-1</f>
        <v>-7.7457257304432314E-2</v>
      </c>
      <c r="F82" s="94">
        <v>193641.13399999257</v>
      </c>
      <c r="G82" s="12">
        <f>+F82/F80-1</f>
        <v>-8.5372945074510098E-2</v>
      </c>
    </row>
    <row r="83" spans="2:7" ht="15" x14ac:dyDescent="0.25">
      <c r="B83" s="21"/>
      <c r="C83" s="22" t="s">
        <v>17</v>
      </c>
      <c r="D83" s="91">
        <v>445050.06085000088</v>
      </c>
      <c r="E83" s="12">
        <f>+D83/D82-1</f>
        <v>-6.888222370337127E-2</v>
      </c>
      <c r="F83" s="94">
        <v>174658.76899999444</v>
      </c>
      <c r="G83" s="12">
        <f>+F83/F82-1</f>
        <v>-9.8028577956989493E-2</v>
      </c>
    </row>
    <row r="84" spans="2:7" ht="15" x14ac:dyDescent="0.25">
      <c r="B84" s="21"/>
      <c r="C84" s="22" t="s">
        <v>7</v>
      </c>
      <c r="D84" s="91">
        <v>520450.48328333418</v>
      </c>
      <c r="E84" s="12">
        <f t="shared" ref="E84:E90" si="14">+D84/D83-1</f>
        <v>0.16942009240337152</v>
      </c>
      <c r="F84" s="94">
        <v>199114.62499999485</v>
      </c>
      <c r="G84" s="12">
        <f t="shared" ref="G84:G90" si="15">+F84/F83-1</f>
        <v>0.14002077387824241</v>
      </c>
    </row>
    <row r="85" spans="2:7" ht="15" x14ac:dyDescent="0.25">
      <c r="B85" s="21"/>
      <c r="C85" s="22" t="s">
        <v>8</v>
      </c>
      <c r="D85" s="91">
        <v>504835.65366666828</v>
      </c>
      <c r="E85" s="12">
        <f t="shared" si="14"/>
        <v>-3.0002526884320591E-2</v>
      </c>
      <c r="F85" s="94">
        <v>194306.06699999509</v>
      </c>
      <c r="G85" s="12">
        <f t="shared" si="15"/>
        <v>-2.4149697692974037E-2</v>
      </c>
    </row>
    <row r="86" spans="2:7" ht="15" x14ac:dyDescent="0.25">
      <c r="B86" s="21"/>
      <c r="C86" s="22" t="s">
        <v>9</v>
      </c>
      <c r="D86" s="91">
        <v>495096.53203332942</v>
      </c>
      <c r="E86" s="12">
        <f t="shared" si="14"/>
        <v>-1.9291667620150665E-2</v>
      </c>
      <c r="F86" s="94">
        <v>189878.14499999504</v>
      </c>
      <c r="G86" s="12">
        <f t="shared" si="15"/>
        <v>-2.2788387765576901E-2</v>
      </c>
    </row>
    <row r="87" spans="2:7" ht="15" x14ac:dyDescent="0.25">
      <c r="B87" s="21"/>
      <c r="C87" s="22" t="s">
        <v>10</v>
      </c>
      <c r="D87" s="91">
        <v>493877.45224999805</v>
      </c>
      <c r="E87" s="12">
        <f t="shared" si="14"/>
        <v>-2.462307256172247E-3</v>
      </c>
      <c r="F87" s="94">
        <v>189186.15399999448</v>
      </c>
      <c r="G87" s="12">
        <f t="shared" si="15"/>
        <v>-3.6443951988290868E-3</v>
      </c>
    </row>
    <row r="88" spans="2:7" ht="15" x14ac:dyDescent="0.25">
      <c r="B88" s="21"/>
      <c r="C88" s="22" t="s">
        <v>11</v>
      </c>
      <c r="D88" s="91">
        <v>511713.60834999674</v>
      </c>
      <c r="E88" s="12">
        <f t="shared" si="14"/>
        <v>3.6114538168813048E-2</v>
      </c>
      <c r="F88" s="94">
        <v>192880.38299999372</v>
      </c>
      <c r="G88" s="12">
        <f t="shared" si="15"/>
        <v>1.9526952273681397E-2</v>
      </c>
    </row>
    <row r="89" spans="2:7" ht="15" x14ac:dyDescent="0.25">
      <c r="B89" s="21"/>
      <c r="C89" s="22" t="s">
        <v>12</v>
      </c>
      <c r="D89" s="92">
        <v>520082.43400000135</v>
      </c>
      <c r="E89" s="12">
        <f t="shared" si="14"/>
        <v>1.6354510635332886E-2</v>
      </c>
      <c r="F89" s="95">
        <v>197082.12399999538</v>
      </c>
      <c r="G89" s="12">
        <f t="shared" si="15"/>
        <v>2.1784180094674532E-2</v>
      </c>
    </row>
    <row r="90" spans="2:7" ht="15" x14ac:dyDescent="0.25">
      <c r="B90" s="21"/>
      <c r="C90" s="22" t="s">
        <v>13</v>
      </c>
      <c r="D90" s="92">
        <v>492286.53868333512</v>
      </c>
      <c r="E90" s="12">
        <f t="shared" si="14"/>
        <v>-5.3445172341018088E-2</v>
      </c>
      <c r="F90" s="95">
        <v>190545.31899999228</v>
      </c>
      <c r="G90" s="12">
        <f t="shared" si="15"/>
        <v>-3.3167924453682329E-2</v>
      </c>
    </row>
    <row r="91" spans="2:7" ht="15" x14ac:dyDescent="0.25">
      <c r="B91" s="21"/>
      <c r="C91" s="22" t="s">
        <v>14</v>
      </c>
      <c r="D91" s="91">
        <v>528342.3025300029</v>
      </c>
      <c r="E91" s="12">
        <f>+D91/D90-1</f>
        <v>7.3241417372699624E-2</v>
      </c>
      <c r="F91" s="94">
        <v>201530.40049999105</v>
      </c>
      <c r="G91" s="12">
        <f>+F91/F90-1</f>
        <v>5.7650754989154063E-2</v>
      </c>
    </row>
    <row r="92" spans="2:7" ht="15" x14ac:dyDescent="0.25">
      <c r="B92" s="21"/>
      <c r="C92" s="22" t="s">
        <v>15</v>
      </c>
      <c r="D92" s="92">
        <v>521878.96566000278</v>
      </c>
      <c r="E92" s="12">
        <f>+D92/D91-1</f>
        <v>-1.2233237503508576E-2</v>
      </c>
      <c r="F92" s="95">
        <v>195053.68639999389</v>
      </c>
      <c r="G92" s="12">
        <f>+F92/F91-1</f>
        <v>-3.213765309813621E-2</v>
      </c>
    </row>
    <row r="93" spans="2:7" ht="15" x14ac:dyDescent="0.25">
      <c r="B93" s="21"/>
      <c r="C93" s="22" t="s">
        <v>16</v>
      </c>
      <c r="D93" s="92">
        <v>514939.52944666869</v>
      </c>
      <c r="E93" s="12">
        <f>+D93/D92-1</f>
        <v>-1.3297022240699063E-2</v>
      </c>
      <c r="F93" s="95">
        <v>200488.32439999326</v>
      </c>
      <c r="G93" s="12">
        <f>+F93/F92-1</f>
        <v>2.7862267564913612E-2</v>
      </c>
    </row>
    <row r="94" spans="2:7" ht="15.75" thickBot="1" x14ac:dyDescent="0.3">
      <c r="B94" s="13" t="s">
        <v>29</v>
      </c>
      <c r="C94" s="14"/>
      <c r="D94" s="101">
        <f>SUM(D82:D93)</f>
        <v>6026527.5315866703</v>
      </c>
      <c r="E94" s="102"/>
      <c r="F94" s="101">
        <f>SUM(F82:F93)</f>
        <v>2318365.131299926</v>
      </c>
      <c r="G94" s="15"/>
    </row>
    <row r="95" spans="2:7" ht="15" x14ac:dyDescent="0.25">
      <c r="B95" s="17">
        <v>2015</v>
      </c>
      <c r="C95" s="54" t="s">
        <v>6</v>
      </c>
      <c r="D95" s="90">
        <v>490611.11479666771</v>
      </c>
      <c r="E95" s="9">
        <f>+D95/D93-1</f>
        <v>-4.7245187558514368E-2</v>
      </c>
      <c r="F95" s="93">
        <v>185713.79255999436</v>
      </c>
      <c r="G95" s="9">
        <f>+F95/F93-1</f>
        <v>-7.3692729410627988E-2</v>
      </c>
    </row>
    <row r="96" spans="2:7" ht="15" x14ac:dyDescent="0.25">
      <c r="B96" s="21"/>
      <c r="C96" s="55" t="s">
        <v>17</v>
      </c>
      <c r="D96" s="91">
        <v>409173.41301666567</v>
      </c>
      <c r="E96" s="12">
        <f t="shared" ref="E96:E105" si="16">+D96/D95-1</f>
        <v>-0.16599237017643531</v>
      </c>
      <c r="F96" s="94">
        <v>157835.89599999512</v>
      </c>
      <c r="G96" s="12">
        <f t="shared" ref="G96:G105" si="17">+F96/F95-1</f>
        <v>-0.15011214932242234</v>
      </c>
    </row>
    <row r="97" spans="2:7" ht="15" x14ac:dyDescent="0.25">
      <c r="B97" s="21"/>
      <c r="C97" s="55" t="s">
        <v>7</v>
      </c>
      <c r="D97" s="91">
        <v>537490.55888333742</v>
      </c>
      <c r="E97" s="12">
        <f t="shared" si="16"/>
        <v>0.31360088848550238</v>
      </c>
      <c r="F97" s="94">
        <v>197583.79699999493</v>
      </c>
      <c r="G97" s="12">
        <f t="shared" si="17"/>
        <v>0.25183055317151082</v>
      </c>
    </row>
    <row r="98" spans="2:7" ht="15" x14ac:dyDescent="0.25">
      <c r="B98" s="21"/>
      <c r="C98" s="55" t="s">
        <v>8</v>
      </c>
      <c r="D98" s="91">
        <v>507112.76894999977</v>
      </c>
      <c r="E98" s="12">
        <f t="shared" si="16"/>
        <v>-5.6517811208533608E-2</v>
      </c>
      <c r="F98" s="94">
        <v>187689.93499999458</v>
      </c>
      <c r="G98" s="12">
        <f t="shared" si="17"/>
        <v>-5.0074257860327487E-2</v>
      </c>
    </row>
    <row r="99" spans="2:7" ht="15" x14ac:dyDescent="0.25">
      <c r="B99" s="21"/>
      <c r="C99" s="55" t="s">
        <v>9</v>
      </c>
      <c r="D99" s="91">
        <v>473560.54931666917</v>
      </c>
      <c r="E99" s="12">
        <f t="shared" si="16"/>
        <v>-6.6163231706434789E-2</v>
      </c>
      <c r="F99" s="94">
        <v>176971.68799999307</v>
      </c>
      <c r="G99" s="12">
        <f t="shared" si="17"/>
        <v>-5.7106136245408279E-2</v>
      </c>
    </row>
    <row r="100" spans="2:7" ht="15" x14ac:dyDescent="0.25">
      <c r="B100" s="21"/>
      <c r="C100" s="55" t="s">
        <v>10</v>
      </c>
      <c r="D100" s="91">
        <v>479251.57211666735</v>
      </c>
      <c r="E100" s="12">
        <f t="shared" si="16"/>
        <v>1.2017518790807369E-2</v>
      </c>
      <c r="F100" s="94">
        <v>180013.25599999478</v>
      </c>
      <c r="G100" s="12">
        <f t="shared" si="17"/>
        <v>1.7186749103064614E-2</v>
      </c>
    </row>
    <row r="101" spans="2:7" ht="15" x14ac:dyDescent="0.25">
      <c r="B101" s="21"/>
      <c r="C101" s="55" t="s">
        <v>11</v>
      </c>
      <c r="D101" s="91">
        <v>491709.72610000026</v>
      </c>
      <c r="E101" s="12">
        <f t="shared" si="16"/>
        <v>2.5995019543306075E-2</v>
      </c>
      <c r="F101" s="94">
        <v>184537.43099999541</v>
      </c>
      <c r="G101" s="12">
        <f t="shared" si="17"/>
        <v>2.5132454689896555E-2</v>
      </c>
    </row>
    <row r="102" spans="2:7" ht="15" x14ac:dyDescent="0.25">
      <c r="B102" s="21"/>
      <c r="C102" s="55" t="s">
        <v>12</v>
      </c>
      <c r="D102" s="91">
        <v>496778.54510000075</v>
      </c>
      <c r="E102" s="12">
        <f t="shared" si="16"/>
        <v>1.0308559564611075E-2</v>
      </c>
      <c r="F102" s="94">
        <v>182185.08599999486</v>
      </c>
      <c r="G102" s="12">
        <f t="shared" si="17"/>
        <v>-1.2747251260914139E-2</v>
      </c>
    </row>
    <row r="103" spans="2:7" ht="15" x14ac:dyDescent="0.25">
      <c r="B103" s="21"/>
      <c r="C103" s="55" t="s">
        <v>13</v>
      </c>
      <c r="D103" s="91">
        <v>468651.34036666644</v>
      </c>
      <c r="E103" s="12">
        <f t="shared" si="16"/>
        <v>-5.6619201877312064E-2</v>
      </c>
      <c r="F103" s="94">
        <v>174801.13199999515</v>
      </c>
      <c r="G103" s="12">
        <f t="shared" si="17"/>
        <v>-4.0529958637777419E-2</v>
      </c>
    </row>
    <row r="104" spans="2:7" ht="15" x14ac:dyDescent="0.25">
      <c r="B104" s="16"/>
      <c r="C104" s="55" t="s">
        <v>14</v>
      </c>
      <c r="D104" s="91">
        <v>483905.64743333426</v>
      </c>
      <c r="E104" s="12">
        <f t="shared" si="16"/>
        <v>3.2549372535098486E-2</v>
      </c>
      <c r="F104" s="94">
        <v>179543.18299999644</v>
      </c>
      <c r="G104" s="12">
        <f t="shared" si="17"/>
        <v>2.7128262533227865E-2</v>
      </c>
    </row>
    <row r="105" spans="2:7" ht="15" x14ac:dyDescent="0.25">
      <c r="B105" s="21"/>
      <c r="C105" s="55" t="s">
        <v>15</v>
      </c>
      <c r="D105" s="91">
        <v>452991.83590000164</v>
      </c>
      <c r="E105" s="12">
        <f t="shared" si="16"/>
        <v>-6.388396518474504E-2</v>
      </c>
      <c r="F105" s="94">
        <v>169857.23199999626</v>
      </c>
      <c r="G105" s="12">
        <f t="shared" si="17"/>
        <v>-5.3947751388591425E-2</v>
      </c>
    </row>
    <row r="106" spans="2:7" ht="15" x14ac:dyDescent="0.25">
      <c r="B106" s="21"/>
      <c r="C106" s="55" t="s">
        <v>16</v>
      </c>
      <c r="D106" s="91">
        <v>440589.27583333454</v>
      </c>
      <c r="E106" s="12">
        <f>+D106/D105-1</f>
        <v>-2.7379213230246724E-2</v>
      </c>
      <c r="F106" s="94">
        <v>169097.75599999493</v>
      </c>
      <c r="G106" s="12">
        <f>+F106/F105-1</f>
        <v>-4.4712608998677128E-3</v>
      </c>
    </row>
    <row r="107" spans="2:7" ht="15.75" thickBot="1" x14ac:dyDescent="0.3">
      <c r="B107" s="13" t="s">
        <v>62</v>
      </c>
      <c r="C107" s="14"/>
      <c r="D107" s="101">
        <f>SUM(D95:D106)</f>
        <v>5731826.3478133446</v>
      </c>
      <c r="E107" s="102"/>
      <c r="F107" s="101">
        <f>SUM(F95:F106)</f>
        <v>2145830.1845599399</v>
      </c>
      <c r="G107" s="15"/>
    </row>
    <row r="108" spans="2:7" ht="15" x14ac:dyDescent="0.25">
      <c r="B108" s="17">
        <v>2016</v>
      </c>
      <c r="C108" s="54" t="s">
        <v>6</v>
      </c>
      <c r="D108" s="90">
        <v>436963.30420000217</v>
      </c>
      <c r="E108" s="9">
        <f>+D108/D106-1</f>
        <v>-8.2298227220219955E-3</v>
      </c>
      <c r="F108" s="93">
        <v>162908.15499999377</v>
      </c>
      <c r="G108" s="9">
        <f>+F108/F106-1</f>
        <v>-3.6603685030576871E-2</v>
      </c>
    </row>
    <row r="109" spans="2:7" ht="15" x14ac:dyDescent="0.25">
      <c r="B109" s="21"/>
      <c r="C109" s="55" t="s">
        <v>17</v>
      </c>
      <c r="D109" s="91">
        <v>380559.66055000026</v>
      </c>
      <c r="E109" s="12">
        <f>+D109/D108-1</f>
        <v>-0.12908096196605434</v>
      </c>
      <c r="F109" s="94">
        <v>146133.04199999728</v>
      </c>
      <c r="G109" s="12">
        <f>+F109/F108-1</f>
        <v>-0.10297282539353003</v>
      </c>
    </row>
    <row r="110" spans="2:7" ht="15" x14ac:dyDescent="0.25">
      <c r="B110" s="21"/>
      <c r="C110" s="55" t="s">
        <v>7</v>
      </c>
      <c r="D110" s="91">
        <v>433608.49766666692</v>
      </c>
      <c r="E110" s="12">
        <f>+D110/D109-1</f>
        <v>0.13939690044919195</v>
      </c>
      <c r="F110" s="94">
        <v>162437.12299999801</v>
      </c>
      <c r="G110" s="12">
        <f>+F110/F109-1</f>
        <v>0.1115701197816783</v>
      </c>
    </row>
    <row r="111" spans="2:7" ht="15" x14ac:dyDescent="0.25">
      <c r="B111" s="21"/>
      <c r="C111" s="55" t="s">
        <v>8</v>
      </c>
      <c r="D111" s="91">
        <v>413342.0827166682</v>
      </c>
      <c r="E111" s="12">
        <f t="shared" ref="E111:E113" si="18">+D111/D110-1</f>
        <v>-4.6738970889768749E-2</v>
      </c>
      <c r="F111" s="94">
        <v>154137.85399999685</v>
      </c>
      <c r="G111" s="12">
        <f t="shared" ref="G111:G113" si="19">+F111/F110-1</f>
        <v>-5.1092193993126034E-2</v>
      </c>
    </row>
    <row r="112" spans="2:7" ht="15" x14ac:dyDescent="0.25">
      <c r="B112" s="21"/>
      <c r="C112" s="55" t="s">
        <v>9</v>
      </c>
      <c r="D112" s="91">
        <v>407827.22356666694</v>
      </c>
      <c r="E112" s="12">
        <f t="shared" si="18"/>
        <v>-1.3342118745217402E-2</v>
      </c>
      <c r="F112" s="94">
        <v>153903.26199999481</v>
      </c>
      <c r="G112" s="12">
        <f t="shared" si="19"/>
        <v>-1.521962281906708E-3</v>
      </c>
    </row>
    <row r="113" spans="2:7" ht="15" x14ac:dyDescent="0.25">
      <c r="B113" s="21"/>
      <c r="C113" s="55" t="s">
        <v>10</v>
      </c>
      <c r="D113" s="91">
        <v>381534.88431666838</v>
      </c>
      <c r="E113" s="12">
        <f t="shared" si="18"/>
        <v>-6.4469308890313881E-2</v>
      </c>
      <c r="F113" s="94">
        <v>146756.12199999744</v>
      </c>
      <c r="G113" s="12">
        <f t="shared" si="19"/>
        <v>-4.6439171640154098E-2</v>
      </c>
    </row>
    <row r="114" spans="2:7" ht="15" x14ac:dyDescent="0.25">
      <c r="B114" s="21"/>
      <c r="C114" s="55" t="s">
        <v>11</v>
      </c>
      <c r="D114" s="91">
        <v>370429.29923333379</v>
      </c>
      <c r="E114" s="12">
        <f>+D114/D113-1</f>
        <v>-2.9107653165777458E-2</v>
      </c>
      <c r="F114" s="94">
        <v>141074.07799999695</v>
      </c>
      <c r="G114" s="12">
        <f>+F114/F113-1</f>
        <v>-3.8717594350173634E-2</v>
      </c>
    </row>
    <row r="115" spans="2:7" ht="15" x14ac:dyDescent="0.25">
      <c r="B115" s="21"/>
      <c r="C115" s="55" t="s">
        <v>12</v>
      </c>
      <c r="D115" s="91">
        <v>378251.71988333261</v>
      </c>
      <c r="E115" s="12">
        <f t="shared" ref="E115:E116" si="20">+D115/D114-1</f>
        <v>2.1117175844860725E-2</v>
      </c>
      <c r="F115" s="94">
        <v>140134.24799999766</v>
      </c>
      <c r="G115" s="12">
        <f t="shared" ref="G115:G116" si="21">+F115/F114-1</f>
        <v>-6.6619609592579732E-3</v>
      </c>
    </row>
    <row r="116" spans="2:7" ht="15" x14ac:dyDescent="0.25">
      <c r="B116" s="21"/>
      <c r="C116" s="55" t="s">
        <v>13</v>
      </c>
      <c r="D116" s="91">
        <v>357785.8856333333</v>
      </c>
      <c r="E116" s="12">
        <f t="shared" si="20"/>
        <v>-5.4106387821083235E-2</v>
      </c>
      <c r="F116" s="94">
        <v>133389.71499999854</v>
      </c>
      <c r="G116" s="12">
        <f t="shared" si="21"/>
        <v>-4.8129084048028292E-2</v>
      </c>
    </row>
    <row r="117" spans="2:7" ht="15" x14ac:dyDescent="0.25">
      <c r="B117" s="21"/>
      <c r="C117" s="55" t="s">
        <v>14</v>
      </c>
      <c r="D117" s="91">
        <v>346849.29813333566</v>
      </c>
      <c r="E117" s="12">
        <f>+D117/D116-1</f>
        <v>-3.0567408998368628E-2</v>
      </c>
      <c r="F117" s="94">
        <v>128976.83099999663</v>
      </c>
      <c r="G117" s="12">
        <f>+F117/F116-1</f>
        <v>-3.3082640591907353E-2</v>
      </c>
    </row>
    <row r="118" spans="2:7" ht="15" x14ac:dyDescent="0.25">
      <c r="B118" s="21"/>
      <c r="C118" s="55" t="s">
        <v>15</v>
      </c>
      <c r="D118" s="91">
        <v>350662.13003333443</v>
      </c>
      <c r="E118" s="12">
        <f t="shared" ref="E118:E119" si="22">+D118/D117-1</f>
        <v>1.0992762333724038E-2</v>
      </c>
      <c r="F118" s="94">
        <v>130280.8059999994</v>
      </c>
      <c r="G118" s="12">
        <f t="shared" ref="G118:G119" si="23">+F118/F117-1</f>
        <v>1.0110149163168769E-2</v>
      </c>
    </row>
    <row r="119" spans="2:7" ht="15" x14ac:dyDescent="0.25">
      <c r="B119" s="21"/>
      <c r="C119" s="55" t="s">
        <v>16</v>
      </c>
      <c r="D119" s="91">
        <v>341811.37641666777</v>
      </c>
      <c r="E119" s="12">
        <f t="shared" si="22"/>
        <v>-2.5240118218141427E-2</v>
      </c>
      <c r="F119" s="94">
        <v>133072.42499999815</v>
      </c>
      <c r="G119" s="12">
        <f t="shared" si="23"/>
        <v>2.1427707470575319E-2</v>
      </c>
    </row>
    <row r="120" spans="2:7" ht="15.75" thickBot="1" x14ac:dyDescent="0.3">
      <c r="B120" s="78" t="s">
        <v>63</v>
      </c>
      <c r="C120" s="79"/>
      <c r="D120" s="96">
        <f>SUM(D108:D119)</f>
        <v>4599625.3623500094</v>
      </c>
      <c r="E120" s="80"/>
      <c r="F120" s="96">
        <f>SUM(F108:F119)</f>
        <v>1733203.6609999652</v>
      </c>
      <c r="G120" s="80"/>
    </row>
    <row r="121" spans="2:7" ht="15" x14ac:dyDescent="0.25">
      <c r="B121" s="17">
        <v>2017</v>
      </c>
      <c r="C121" s="54" t="s">
        <v>6</v>
      </c>
      <c r="D121" s="90">
        <v>340156.28895000112</v>
      </c>
      <c r="E121" s="9">
        <f>+D121/D119-1</f>
        <v>-4.8421076092245441E-3</v>
      </c>
      <c r="F121" s="93">
        <v>127795.16699999859</v>
      </c>
      <c r="G121" s="9">
        <f>+F121/F119-1</f>
        <v>-3.965703638450746E-2</v>
      </c>
    </row>
    <row r="122" spans="2:7" ht="15" x14ac:dyDescent="0.25">
      <c r="B122" s="21"/>
      <c r="C122" s="55" t="s">
        <v>17</v>
      </c>
      <c r="D122" s="91">
        <v>285885.74993333389</v>
      </c>
      <c r="E122" s="12">
        <f t="shared" ref="E122:E129" si="24">+D122/D121-1</f>
        <v>-0.15954589340150149</v>
      </c>
      <c r="F122" s="94">
        <v>108743.06999999654</v>
      </c>
      <c r="G122" s="12">
        <f t="shared" ref="G122:G129" si="25">+F122/F121-1</f>
        <v>-0.14908307917467845</v>
      </c>
    </row>
    <row r="123" spans="2:7" ht="15" x14ac:dyDescent="0.25">
      <c r="B123" s="21"/>
      <c r="C123" s="55" t="s">
        <v>7</v>
      </c>
      <c r="D123" s="91">
        <v>350610.5250499993</v>
      </c>
      <c r="E123" s="12">
        <f t="shared" si="24"/>
        <v>0.22640084415455708</v>
      </c>
      <c r="F123" s="94">
        <v>129403.23999999715</v>
      </c>
      <c r="G123" s="12">
        <f t="shared" si="25"/>
        <v>0.18999068170506184</v>
      </c>
    </row>
    <row r="124" spans="2:7" ht="15" x14ac:dyDescent="0.25">
      <c r="B124" s="16"/>
      <c r="C124" s="55" t="s">
        <v>8</v>
      </c>
      <c r="D124" s="91">
        <v>319220.69851666631</v>
      </c>
      <c r="E124" s="12">
        <f t="shared" si="24"/>
        <v>-8.9529048019470037E-2</v>
      </c>
      <c r="F124" s="94">
        <v>118806.50799999702</v>
      </c>
      <c r="G124" s="12">
        <f t="shared" si="25"/>
        <v>-8.1889232448896676E-2</v>
      </c>
    </row>
    <row r="125" spans="2:7" ht="15" x14ac:dyDescent="0.25">
      <c r="B125" s="21"/>
      <c r="C125" s="55" t="s">
        <v>9</v>
      </c>
      <c r="D125" s="91">
        <v>320294.89033333183</v>
      </c>
      <c r="E125" s="12">
        <f t="shared" si="24"/>
        <v>3.3650443773132199E-3</v>
      </c>
      <c r="F125" s="94">
        <v>123920.90499999799</v>
      </c>
      <c r="G125" s="12">
        <f t="shared" si="25"/>
        <v>4.3048121572608622E-2</v>
      </c>
    </row>
    <row r="126" spans="2:7" ht="15" x14ac:dyDescent="0.25">
      <c r="B126" s="21"/>
      <c r="C126" s="55" t="s">
        <v>10</v>
      </c>
      <c r="D126" s="91">
        <v>294186.57289999962</v>
      </c>
      <c r="E126" s="12">
        <f t="shared" si="24"/>
        <v>-8.1513374772108294E-2</v>
      </c>
      <c r="F126" s="94">
        <v>112905.11499999624</v>
      </c>
      <c r="G126" s="12">
        <f t="shared" si="25"/>
        <v>-8.8893718134175459E-2</v>
      </c>
    </row>
    <row r="127" spans="2:7" ht="15" x14ac:dyDescent="0.25">
      <c r="B127" s="21"/>
      <c r="C127" s="55" t="s">
        <v>11</v>
      </c>
      <c r="D127" s="91">
        <v>295136.17373333359</v>
      </c>
      <c r="E127" s="12">
        <f t="shared" si="24"/>
        <v>3.2278863850687678E-3</v>
      </c>
      <c r="F127" s="94">
        <v>114026.61099999605</v>
      </c>
      <c r="G127" s="12">
        <f t="shared" si="25"/>
        <v>9.9330840768361295E-3</v>
      </c>
    </row>
    <row r="128" spans="2:7" ht="15" x14ac:dyDescent="0.25">
      <c r="B128" s="21"/>
      <c r="C128" s="55" t="s">
        <v>12</v>
      </c>
      <c r="D128" s="91">
        <v>306065.86191666551</v>
      </c>
      <c r="E128" s="12">
        <f t="shared" si="24"/>
        <v>3.7032695941932481E-2</v>
      </c>
      <c r="F128" s="94">
        <v>117490.37699999871</v>
      </c>
      <c r="G128" s="12">
        <f t="shared" si="25"/>
        <v>3.0376821424630274E-2</v>
      </c>
    </row>
    <row r="129" spans="2:7" ht="15" x14ac:dyDescent="0.25">
      <c r="B129" s="16"/>
      <c r="C129" s="55" t="s">
        <v>13</v>
      </c>
      <c r="D129" s="91">
        <v>265543.17671666661</v>
      </c>
      <c r="E129" s="12">
        <f t="shared" si="24"/>
        <v>-0.13239857900595353</v>
      </c>
      <c r="F129" s="94">
        <v>101768.88199999651</v>
      </c>
      <c r="G129" s="12">
        <f t="shared" si="25"/>
        <v>-0.1338109162761677</v>
      </c>
    </row>
    <row r="130" spans="2:7" ht="15" x14ac:dyDescent="0.25">
      <c r="B130" s="21"/>
      <c r="C130" s="55" t="s">
        <v>14</v>
      </c>
      <c r="D130" s="91">
        <v>278395.8206333355</v>
      </c>
      <c r="E130" s="12">
        <f t="shared" ref="E130:E132" si="26">+D130/D129-1</f>
        <v>4.8401333732565055E-2</v>
      </c>
      <c r="F130" s="94">
        <v>106040.3019999981</v>
      </c>
      <c r="G130" s="12">
        <f t="shared" ref="G130:G132" si="27">+F130/F129-1</f>
        <v>4.1971768934257803E-2</v>
      </c>
    </row>
    <row r="131" spans="2:7" ht="15" x14ac:dyDescent="0.25">
      <c r="B131" s="21"/>
      <c r="C131" s="55" t="s">
        <v>15</v>
      </c>
      <c r="D131" s="91">
        <v>280203.21196666703</v>
      </c>
      <c r="E131" s="12">
        <f t="shared" si="26"/>
        <v>6.4921640318442719E-3</v>
      </c>
      <c r="F131" s="94">
        <v>104483.56599999721</v>
      </c>
      <c r="G131" s="12">
        <f t="shared" si="27"/>
        <v>-1.4680607001674839E-2</v>
      </c>
    </row>
    <row r="132" spans="2:7" ht="15" x14ac:dyDescent="0.25">
      <c r="B132" s="16"/>
      <c r="C132" s="55" t="s">
        <v>16</v>
      </c>
      <c r="D132" s="91">
        <v>260189.72330000161</v>
      </c>
      <c r="E132" s="12">
        <f t="shared" si="26"/>
        <v>-7.1424908109355423E-2</v>
      </c>
      <c r="F132" s="94">
        <v>101234.0429999984</v>
      </c>
      <c r="G132" s="12">
        <f t="shared" si="27"/>
        <v>-3.1100804886377009E-2</v>
      </c>
    </row>
    <row r="133" spans="2:7" ht="15.75" thickBot="1" x14ac:dyDescent="0.3">
      <c r="B133" s="78" t="s">
        <v>64</v>
      </c>
      <c r="C133" s="79"/>
      <c r="D133" s="96">
        <f>SUM(D121:D132)</f>
        <v>3595888.6939500016</v>
      </c>
      <c r="E133" s="99"/>
      <c r="F133" s="100">
        <f>SUM(F121:F132)</f>
        <v>1366617.7859999686</v>
      </c>
      <c r="G133" s="99"/>
    </row>
    <row r="134" spans="2:7" ht="15" x14ac:dyDescent="0.25">
      <c r="B134" s="17">
        <v>2018</v>
      </c>
      <c r="C134" s="54" t="s">
        <v>6</v>
      </c>
      <c r="D134" s="90">
        <v>246926.42681666734</v>
      </c>
      <c r="E134" s="9">
        <f>+D134/D132-1</f>
        <v>-5.0975481718167459E-2</v>
      </c>
      <c r="F134" s="93">
        <v>92511.623999997406</v>
      </c>
      <c r="G134" s="9">
        <f>+F134/F132-1</f>
        <v>-8.6160927110271901E-2</v>
      </c>
    </row>
    <row r="135" spans="2:7" ht="15" x14ac:dyDescent="0.25">
      <c r="B135" s="21"/>
      <c r="C135" s="55" t="s">
        <v>17</v>
      </c>
      <c r="D135" s="91">
        <v>200274.40368333505</v>
      </c>
      <c r="E135" s="12">
        <f t="shared" ref="E135:E136" si="28">+D135/D134-1</f>
        <v>-0.18893086388023383</v>
      </c>
      <c r="F135" s="94">
        <v>76309.937999995876</v>
      </c>
      <c r="G135" s="12">
        <f t="shared" ref="G135:G136" si="29">+F135/F134-1</f>
        <v>-0.17513135430421134</v>
      </c>
    </row>
    <row r="136" spans="2:7" ht="15" x14ac:dyDescent="0.25">
      <c r="B136" s="21"/>
      <c r="C136" s="55" t="s">
        <v>7</v>
      </c>
      <c r="D136" s="91">
        <v>248778.07815000007</v>
      </c>
      <c r="E136" s="12">
        <f t="shared" si="28"/>
        <v>0.24218608855955881</v>
      </c>
      <c r="F136" s="94">
        <v>91473.955999998376</v>
      </c>
      <c r="G136" s="12">
        <f t="shared" si="29"/>
        <v>0.19871616197622011</v>
      </c>
    </row>
    <row r="137" spans="2:7" ht="15" x14ac:dyDescent="0.25">
      <c r="B137" s="16"/>
      <c r="C137" s="55" t="s">
        <v>8</v>
      </c>
      <c r="D137" s="91">
        <v>231253.84371666654</v>
      </c>
      <c r="E137" s="12">
        <f>+D137/D135-1</f>
        <v>0.15468496953966615</v>
      </c>
      <c r="F137" s="94">
        <v>83967.566999995805</v>
      </c>
      <c r="G137" s="12">
        <f>+F137/F135-1</f>
        <v>0.10034903972796227</v>
      </c>
    </row>
    <row r="138" spans="2:7" ht="15" x14ac:dyDescent="0.25">
      <c r="B138" s="21"/>
      <c r="C138" s="55" t="s">
        <v>9</v>
      </c>
      <c r="D138" s="91">
        <v>224084.52435000072</v>
      </c>
      <c r="E138" s="12">
        <f t="shared" ref="E138:E141" si="30">+D138/D137-1</f>
        <v>-3.1001946827961535E-2</v>
      </c>
      <c r="F138" s="94">
        <v>82593.556999998502</v>
      </c>
      <c r="G138" s="12">
        <f t="shared" ref="G138:G141" si="31">+F138/F137-1</f>
        <v>-1.6363579999851274E-2</v>
      </c>
    </row>
    <row r="139" spans="2:7" ht="15" x14ac:dyDescent="0.25">
      <c r="B139" s="21"/>
      <c r="C139" s="55" t="s">
        <v>10</v>
      </c>
      <c r="D139" s="91">
        <v>212953.30945000058</v>
      </c>
      <c r="E139" s="12">
        <f t="shared" si="30"/>
        <v>-4.9674179563663823E-2</v>
      </c>
      <c r="F139" s="94">
        <v>79975.798999995561</v>
      </c>
      <c r="G139" s="12">
        <f t="shared" si="31"/>
        <v>-3.1694457716635038E-2</v>
      </c>
    </row>
    <row r="140" spans="2:7" ht="15" x14ac:dyDescent="0.25">
      <c r="B140" s="21"/>
      <c r="C140" s="55" t="s">
        <v>11</v>
      </c>
      <c r="D140" s="91">
        <v>202311.0639333328</v>
      </c>
      <c r="E140" s="12">
        <f t="shared" si="30"/>
        <v>-4.9974548618914372E-2</v>
      </c>
      <c r="F140" s="94">
        <v>76312.160999998261</v>
      </c>
      <c r="G140" s="12">
        <f t="shared" si="31"/>
        <v>-4.580933289578637E-2</v>
      </c>
    </row>
    <row r="141" spans="2:7" ht="15" x14ac:dyDescent="0.25">
      <c r="B141" s="21"/>
      <c r="C141" s="55" t="s">
        <v>12</v>
      </c>
      <c r="D141" s="91">
        <v>211960.70416666681</v>
      </c>
      <c r="E141" s="12">
        <f t="shared" si="30"/>
        <v>4.769704654666751E-2</v>
      </c>
      <c r="F141" s="94">
        <v>81476.241999997932</v>
      </c>
      <c r="G141" s="12">
        <f t="shared" si="31"/>
        <v>6.7670485704104166E-2</v>
      </c>
    </row>
    <row r="142" spans="2:7" ht="15" x14ac:dyDescent="0.25">
      <c r="B142" s="21"/>
      <c r="C142" s="55" t="s">
        <v>13</v>
      </c>
      <c r="D142" s="91">
        <v>168955.30608333289</v>
      </c>
      <c r="E142" s="12">
        <f>+D142/D140-1</f>
        <v>-0.16487362184498011</v>
      </c>
      <c r="F142" s="94">
        <v>64749.05499999904</v>
      </c>
      <c r="G142" s="12">
        <f>+F142/F140-1</f>
        <v>-0.15152376565511605</v>
      </c>
    </row>
    <row r="143" spans="2:7" ht="15" x14ac:dyDescent="0.25">
      <c r="B143" s="16"/>
      <c r="C143" s="55" t="s">
        <v>14</v>
      </c>
      <c r="D143" s="91">
        <v>194840.72528333435</v>
      </c>
      <c r="E143" s="12">
        <f>+D143/D141-1</f>
        <v>-8.0769588639745482E-2</v>
      </c>
      <c r="F143" s="94">
        <v>74747.518999996697</v>
      </c>
      <c r="G143" s="12">
        <f>+F143/F141-1</f>
        <v>-8.258509271943848E-2</v>
      </c>
    </row>
    <row r="144" spans="2:7" ht="15" x14ac:dyDescent="0.25">
      <c r="B144" s="21"/>
      <c r="C144" s="55" t="s">
        <v>15</v>
      </c>
      <c r="D144" s="91">
        <v>179136.63134999954</v>
      </c>
      <c r="E144" s="12">
        <f t="shared" ref="E144:E145" si="32">+D144/D143-1</f>
        <v>-8.0599648305035632E-2</v>
      </c>
      <c r="F144" s="94">
        <v>68080.964999993696</v>
      </c>
      <c r="G144" s="12">
        <f t="shared" ref="G144:G145" si="33">+F144/F143-1</f>
        <v>-8.9187629090449083E-2</v>
      </c>
    </row>
    <row r="145" spans="2:7" ht="15" x14ac:dyDescent="0.25">
      <c r="B145" s="21"/>
      <c r="C145" s="55" t="s">
        <v>16</v>
      </c>
      <c r="D145" s="91">
        <v>169772.1485666662</v>
      </c>
      <c r="E145" s="12">
        <f t="shared" si="32"/>
        <v>-5.2275644086646311E-2</v>
      </c>
      <c r="F145" s="94">
        <v>65422.627999995726</v>
      </c>
      <c r="G145" s="12">
        <f t="shared" si="33"/>
        <v>-3.9046699763997439E-2</v>
      </c>
    </row>
    <row r="146" spans="2:7" ht="15.75" thickBot="1" x14ac:dyDescent="0.3">
      <c r="B146" s="78" t="s">
        <v>65</v>
      </c>
      <c r="C146" s="79"/>
      <c r="D146" s="96">
        <f>SUM(D134:D145)</f>
        <v>2491247.1655500028</v>
      </c>
      <c r="E146" s="99"/>
      <c r="F146" s="100">
        <f>SUM(F134:F145)</f>
        <v>937621.0109999628</v>
      </c>
      <c r="G146" s="99"/>
    </row>
    <row r="147" spans="2:7" ht="15" x14ac:dyDescent="0.25">
      <c r="B147" s="17">
        <v>2019</v>
      </c>
      <c r="C147" s="54" t="s">
        <v>6</v>
      </c>
      <c r="D147" s="90">
        <v>170420.51053333265</v>
      </c>
      <c r="E147" s="9">
        <f>+D147/D145-1</f>
        <v>3.819012553827994E-3</v>
      </c>
      <c r="F147" s="93">
        <v>65805.826999994679</v>
      </c>
      <c r="G147" s="9">
        <f>+F147/F145-1</f>
        <v>5.8572853416860582E-3</v>
      </c>
    </row>
    <row r="148" spans="2:7" ht="15" x14ac:dyDescent="0.25">
      <c r="B148" s="21"/>
      <c r="C148" s="55" t="s">
        <v>17</v>
      </c>
      <c r="D148" s="91">
        <v>137557.03043333374</v>
      </c>
      <c r="E148" s="12">
        <f t="shared" ref="E148:E155" si="34">+D148/D147-1</f>
        <v>-0.19283758743095136</v>
      </c>
      <c r="F148" s="94">
        <v>56156.222999995276</v>
      </c>
      <c r="G148" s="12">
        <f t="shared" ref="G148:G155" si="35">+F148/F147-1</f>
        <v>-0.14663753105025457</v>
      </c>
    </row>
    <row r="149" spans="2:7" ht="15" x14ac:dyDescent="0.25">
      <c r="B149" s="21"/>
      <c r="C149" s="55" t="s">
        <v>7</v>
      </c>
      <c r="D149" s="91">
        <v>168074.2616500007</v>
      </c>
      <c r="E149" s="12">
        <f t="shared" si="34"/>
        <v>0.22185148313053293</v>
      </c>
      <c r="F149" s="94">
        <v>64375.085999994364</v>
      </c>
      <c r="G149" s="12">
        <f t="shared" si="35"/>
        <v>0.14635711878271773</v>
      </c>
    </row>
    <row r="150" spans="2:7" ht="15" x14ac:dyDescent="0.25">
      <c r="B150" s="21"/>
      <c r="C150" s="55" t="s">
        <v>8</v>
      </c>
      <c r="D150" s="91">
        <v>149071.17416666707</v>
      </c>
      <c r="E150" s="12">
        <f t="shared" si="34"/>
        <v>-0.11306363804177122</v>
      </c>
      <c r="F150" s="94">
        <v>66511.169699997452</v>
      </c>
      <c r="G150" s="12">
        <f t="shared" si="35"/>
        <v>3.3181838390138552E-2</v>
      </c>
    </row>
    <row r="151" spans="2:7" ht="15" x14ac:dyDescent="0.25">
      <c r="B151" s="21"/>
      <c r="C151" s="55" t="s">
        <v>9</v>
      </c>
      <c r="D151" s="91">
        <v>155433.93167283354</v>
      </c>
      <c r="E151" s="12">
        <f t="shared" si="34"/>
        <v>4.2682681891622165E-2</v>
      </c>
      <c r="F151" s="94">
        <v>60465.88947999743</v>
      </c>
      <c r="G151" s="12">
        <f t="shared" si="35"/>
        <v>-9.0891202895207135E-2</v>
      </c>
    </row>
    <row r="152" spans="2:7" ht="15" x14ac:dyDescent="0.25">
      <c r="B152" s="21"/>
      <c r="C152" s="55" t="s">
        <v>10</v>
      </c>
      <c r="D152" s="91">
        <v>149193.15061666752</v>
      </c>
      <c r="E152" s="12">
        <f t="shared" si="34"/>
        <v>-4.015069932929427E-2</v>
      </c>
      <c r="F152" s="94">
        <v>58317.248999995405</v>
      </c>
      <c r="G152" s="12">
        <f t="shared" si="35"/>
        <v>-3.5534753535922281E-2</v>
      </c>
    </row>
    <row r="153" spans="2:7" ht="15" x14ac:dyDescent="0.25">
      <c r="B153" s="21"/>
      <c r="C153" s="55" t="s">
        <v>11</v>
      </c>
      <c r="D153" s="91">
        <v>149575.83449999939</v>
      </c>
      <c r="E153" s="12">
        <f t="shared" si="34"/>
        <v>2.5650231377920552E-3</v>
      </c>
      <c r="F153" s="94">
        <v>59185.845999996593</v>
      </c>
      <c r="G153" s="12">
        <f t="shared" si="35"/>
        <v>1.4894341123691479E-2</v>
      </c>
    </row>
    <row r="154" spans="2:7" ht="15" x14ac:dyDescent="0.25">
      <c r="B154" s="21"/>
      <c r="C154" s="55" t="s">
        <v>12</v>
      </c>
      <c r="D154" s="91">
        <v>141995.23498333315</v>
      </c>
      <c r="E154" s="12">
        <f t="shared" si="34"/>
        <v>-5.0680643313852025E-2</v>
      </c>
      <c r="F154" s="94">
        <v>56121.763959996046</v>
      </c>
      <c r="G154" s="12">
        <f t="shared" si="35"/>
        <v>-5.1770520269334708E-2</v>
      </c>
    </row>
    <row r="155" spans="2:7" ht="15" x14ac:dyDescent="0.25">
      <c r="B155" s="21"/>
      <c r="C155" s="55" t="s">
        <v>13</v>
      </c>
      <c r="D155" s="91">
        <v>125279.67984999869</v>
      </c>
      <c r="E155" s="12">
        <f t="shared" si="34"/>
        <v>-0.11771912723195588</v>
      </c>
      <c r="F155" s="94">
        <v>49667.322999996955</v>
      </c>
      <c r="G155" s="12">
        <f t="shared" si="35"/>
        <v>-0.11500780632269247</v>
      </c>
    </row>
    <row r="156" spans="2:7" ht="15" x14ac:dyDescent="0.25">
      <c r="B156" s="21"/>
      <c r="C156" s="55" t="s">
        <v>14</v>
      </c>
      <c r="D156" s="91">
        <v>149877.20545000021</v>
      </c>
      <c r="E156" s="12">
        <f t="shared" ref="E156:E158" si="36">+D156/D155-1</f>
        <v>0.19634090404328064</v>
      </c>
      <c r="F156" s="94">
        <v>54345.216999998534</v>
      </c>
      <c r="G156" s="12">
        <f t="shared" ref="G156:G158" si="37">+F156/F155-1</f>
        <v>9.4184540608356571E-2</v>
      </c>
    </row>
    <row r="157" spans="2:7" ht="15" x14ac:dyDescent="0.25">
      <c r="B157" s="21"/>
      <c r="C157" s="55" t="s">
        <v>15</v>
      </c>
      <c r="D157" s="91">
        <v>138257.67713333367</v>
      </c>
      <c r="E157" s="12">
        <f t="shared" si="36"/>
        <v>-7.7526988055184098E-2</v>
      </c>
      <c r="F157" s="94">
        <v>50569.940999998325</v>
      </c>
      <c r="G157" s="12">
        <f t="shared" si="37"/>
        <v>-6.9468413384020766E-2</v>
      </c>
    </row>
    <row r="158" spans="2:7" ht="15" x14ac:dyDescent="0.25">
      <c r="B158" s="21"/>
      <c r="C158" s="55" t="s">
        <v>16</v>
      </c>
      <c r="D158" s="91">
        <v>130728.3441833336</v>
      </c>
      <c r="E158" s="12">
        <f t="shared" si="36"/>
        <v>-5.4458697022219504E-2</v>
      </c>
      <c r="F158" s="94">
        <v>50786.921999999911</v>
      </c>
      <c r="G158" s="12">
        <f t="shared" si="37"/>
        <v>4.2907109581478142E-3</v>
      </c>
    </row>
    <row r="159" spans="2:7" ht="15.75" thickBot="1" x14ac:dyDescent="0.3">
      <c r="B159" s="78" t="s">
        <v>66</v>
      </c>
      <c r="C159" s="79"/>
      <c r="D159" s="96">
        <f>SUM(D147:D158)</f>
        <v>1765464.0351728341</v>
      </c>
      <c r="E159" s="99"/>
      <c r="F159" s="96">
        <f>SUM(F147:F158)</f>
        <v>692308.45713996107</v>
      </c>
      <c r="G159" s="99"/>
    </row>
    <row r="160" spans="2:7" ht="15" x14ac:dyDescent="0.25">
      <c r="B160" s="17">
        <v>2020</v>
      </c>
      <c r="C160" s="54" t="s">
        <v>6</v>
      </c>
      <c r="D160" s="90">
        <v>127290.32576666727</v>
      </c>
      <c r="E160" s="9">
        <f>+D160/D158-1</f>
        <v>-2.6298951754830213E-2</v>
      </c>
      <c r="F160" s="93">
        <v>49275.775999998776</v>
      </c>
      <c r="G160" s="9">
        <f>+F160/F158-1</f>
        <v>-2.9754628563651409E-2</v>
      </c>
    </row>
    <row r="161" spans="2:7" ht="15" x14ac:dyDescent="0.25">
      <c r="B161" s="21"/>
      <c r="C161" s="55" t="s">
        <v>17</v>
      </c>
      <c r="D161" s="91">
        <v>103653.93468333366</v>
      </c>
      <c r="E161" s="12">
        <f t="shared" ref="E161:E171" si="38">+D161/D160-1</f>
        <v>-0.18568882545450383</v>
      </c>
      <c r="F161" s="94">
        <v>41078.915999999816</v>
      </c>
      <c r="G161" s="12">
        <f t="shared" ref="G161:G171" si="39">+F161/F160-1</f>
        <v>-0.16634664464744631</v>
      </c>
    </row>
    <row r="162" spans="2:7" ht="15" x14ac:dyDescent="0.25">
      <c r="B162" s="21"/>
      <c r="C162" s="55" t="s">
        <v>7</v>
      </c>
      <c r="D162" s="91">
        <v>144193.69394999978</v>
      </c>
      <c r="E162" s="12">
        <f t="shared" si="38"/>
        <v>0.39110680545332399</v>
      </c>
      <c r="F162" s="94">
        <v>45831.068999998708</v>
      </c>
      <c r="G162" s="12">
        <f t="shared" si="39"/>
        <v>0.11568350537776872</v>
      </c>
    </row>
    <row r="163" spans="2:7" ht="15" x14ac:dyDescent="0.25">
      <c r="B163" s="21"/>
      <c r="C163" s="55" t="s">
        <v>8</v>
      </c>
      <c r="D163" s="91">
        <v>138562.63048333302</v>
      </c>
      <c r="E163" s="12">
        <f t="shared" si="38"/>
        <v>-3.9052078578549865E-2</v>
      </c>
      <c r="F163" s="94">
        <v>36676.684000001587</v>
      </c>
      <c r="G163" s="12">
        <f t="shared" si="39"/>
        <v>-0.19974190433998773</v>
      </c>
    </row>
    <row r="164" spans="2:7" ht="15" x14ac:dyDescent="0.25">
      <c r="B164" s="21"/>
      <c r="C164" s="55" t="s">
        <v>9</v>
      </c>
      <c r="D164" s="91">
        <v>137785.44751666667</v>
      </c>
      <c r="E164" s="12">
        <f t="shared" si="38"/>
        <v>-5.6088929890792949E-3</v>
      </c>
      <c r="F164" s="94">
        <v>36229.225000001388</v>
      </c>
      <c r="G164" s="12">
        <f t="shared" si="39"/>
        <v>-1.220009420699486E-2</v>
      </c>
    </row>
    <row r="165" spans="2:7" ht="15" x14ac:dyDescent="0.25">
      <c r="B165" s="21"/>
      <c r="C165" s="55" t="s">
        <v>10</v>
      </c>
      <c r="D165" s="91">
        <v>135183.2268666662</v>
      </c>
      <c r="E165" s="12">
        <f t="shared" si="38"/>
        <v>-1.8886034025369036E-2</v>
      </c>
      <c r="F165" s="94">
        <v>38291.353000001574</v>
      </c>
      <c r="G165" s="12">
        <f t="shared" si="39"/>
        <v>5.6918910078813667E-2</v>
      </c>
    </row>
    <row r="166" spans="2:7" ht="15" x14ac:dyDescent="0.25">
      <c r="B166" s="21"/>
      <c r="C166" s="55" t="s">
        <v>11</v>
      </c>
      <c r="D166" s="91">
        <v>130056.35923333274</v>
      </c>
      <c r="E166" s="12">
        <f t="shared" si="38"/>
        <v>-3.7925323667485689E-2</v>
      </c>
      <c r="F166" s="94">
        <v>37252.427000001146</v>
      </c>
      <c r="G166" s="12">
        <f t="shared" si="39"/>
        <v>-2.7132130849499836E-2</v>
      </c>
    </row>
    <row r="167" spans="2:7" ht="15" x14ac:dyDescent="0.25">
      <c r="B167" s="21"/>
      <c r="C167" s="55" t="s">
        <v>12</v>
      </c>
      <c r="D167" s="91">
        <v>123786.85021666666</v>
      </c>
      <c r="E167" s="12">
        <f t="shared" si="38"/>
        <v>-4.8206093524562066E-2</v>
      </c>
      <c r="F167" s="94">
        <v>36246.136000001512</v>
      </c>
      <c r="G167" s="12">
        <f t="shared" si="39"/>
        <v>-2.7012763490539937E-2</v>
      </c>
    </row>
    <row r="168" spans="2:7" ht="15" x14ac:dyDescent="0.25">
      <c r="B168" s="21"/>
      <c r="C168" s="55" t="s">
        <v>13</v>
      </c>
      <c r="D168" s="91">
        <v>111061.23868333318</v>
      </c>
      <c r="E168" s="12">
        <f t="shared" si="38"/>
        <v>-0.10280261199844387</v>
      </c>
      <c r="F168" s="94">
        <v>33182.043000001475</v>
      </c>
      <c r="G168" s="12">
        <f t="shared" si="39"/>
        <v>-8.4535714372420578E-2</v>
      </c>
    </row>
    <row r="169" spans="2:7" ht="15" x14ac:dyDescent="0.25">
      <c r="B169" s="21"/>
      <c r="C169" s="55" t="s">
        <v>14</v>
      </c>
      <c r="D169" s="91">
        <v>109315.64819999978</v>
      </c>
      <c r="E169" s="12">
        <f t="shared" si="38"/>
        <v>-1.5717369120207381E-2</v>
      </c>
      <c r="F169" s="94">
        <v>34538.597000001166</v>
      </c>
      <c r="G169" s="12">
        <f t="shared" si="39"/>
        <v>4.0882172324339106E-2</v>
      </c>
    </row>
    <row r="170" spans="2:7" ht="15" x14ac:dyDescent="0.25">
      <c r="B170" s="21"/>
      <c r="C170" s="55" t="s">
        <v>15</v>
      </c>
      <c r="D170" s="91">
        <v>99822.077133333412</v>
      </c>
      <c r="E170" s="12">
        <f t="shared" si="38"/>
        <v>-8.6845490311664109E-2</v>
      </c>
      <c r="F170" s="94">
        <v>33782.571000001408</v>
      </c>
      <c r="G170" s="12">
        <f t="shared" si="39"/>
        <v>-2.1889308358406412E-2</v>
      </c>
    </row>
    <row r="171" spans="2:7" ht="15" x14ac:dyDescent="0.25">
      <c r="B171" s="21"/>
      <c r="C171" s="55" t="s">
        <v>16</v>
      </c>
      <c r="D171" s="91">
        <v>96490.756350000011</v>
      </c>
      <c r="E171" s="12">
        <f t="shared" si="38"/>
        <v>-3.3372585293769408E-2</v>
      </c>
      <c r="F171" s="94">
        <v>31536.743000001374</v>
      </c>
      <c r="G171" s="12">
        <f t="shared" si="39"/>
        <v>-6.6478895285972728E-2</v>
      </c>
    </row>
    <row r="172" spans="2:7" ht="15.75" thickBot="1" x14ac:dyDescent="0.3">
      <c r="B172" s="78" t="s">
        <v>67</v>
      </c>
      <c r="C172" s="79"/>
      <c r="D172" s="96">
        <f>SUM(D160:D171)</f>
        <v>1457202.1890833322</v>
      </c>
      <c r="E172" s="99"/>
      <c r="F172" s="96">
        <f>SUM(F160:F171)</f>
        <v>453921.54000000987</v>
      </c>
      <c r="G172" s="99"/>
    </row>
    <row r="173" spans="2:7" ht="15" x14ac:dyDescent="0.25">
      <c r="B173" s="17">
        <v>2021</v>
      </c>
      <c r="C173" s="54" t="s">
        <v>6</v>
      </c>
      <c r="D173" s="90">
        <v>93990.488833332784</v>
      </c>
      <c r="E173" s="9">
        <f>+D173/D171-1</f>
        <v>-2.591199003143918E-2</v>
      </c>
      <c r="F173" s="93">
        <v>29271.658000001611</v>
      </c>
      <c r="G173" s="9">
        <f>+F173/F171-1</f>
        <v>-7.1823681982621457E-2</v>
      </c>
    </row>
    <row r="174" spans="2:7" ht="15" x14ac:dyDescent="0.25">
      <c r="B174" s="21"/>
      <c r="C174" s="55" t="s">
        <v>17</v>
      </c>
      <c r="D174" s="91">
        <v>82078.233983333426</v>
      </c>
      <c r="E174" s="12">
        <f t="shared" ref="E174:E181" si="40">+D174/D173-1</f>
        <v>-0.12673893920397183</v>
      </c>
      <c r="F174" s="94">
        <v>26919.81700000184</v>
      </c>
      <c r="G174" s="12">
        <f t="shared" ref="G174:G181" si="41">+F174/F173-1</f>
        <v>-8.0345329260120502E-2</v>
      </c>
    </row>
    <row r="175" spans="2:7" ht="15" x14ac:dyDescent="0.25">
      <c r="B175" s="21"/>
      <c r="C175" s="55" t="s">
        <v>7</v>
      </c>
      <c r="D175" s="91">
        <v>99248.738166666633</v>
      </c>
      <c r="E175" s="12">
        <f t="shared" si="40"/>
        <v>0.20919680346460434</v>
      </c>
      <c r="F175" s="94">
        <v>32067.174000001811</v>
      </c>
      <c r="G175" s="12">
        <f t="shared" si="41"/>
        <v>0.19121069805190793</v>
      </c>
    </row>
    <row r="176" spans="2:7" ht="15" x14ac:dyDescent="0.25">
      <c r="B176" s="21"/>
      <c r="C176" s="55" t="s">
        <v>8</v>
      </c>
      <c r="D176" s="91">
        <v>82447.860433333175</v>
      </c>
      <c r="E176" s="12">
        <f t="shared" si="40"/>
        <v>-0.16928051725070847</v>
      </c>
      <c r="F176" s="94">
        <v>26403.387000001523</v>
      </c>
      <c r="G176" s="12">
        <f t="shared" si="41"/>
        <v>-0.17662257983818497</v>
      </c>
    </row>
    <row r="177" spans="2:7" ht="15" x14ac:dyDescent="0.25">
      <c r="B177" s="21"/>
      <c r="C177" s="55" t="s">
        <v>9</v>
      </c>
      <c r="D177" s="91">
        <v>78308.887783332772</v>
      </c>
      <c r="E177" s="12">
        <f t="shared" si="40"/>
        <v>-5.020109228118963E-2</v>
      </c>
      <c r="F177" s="94">
        <v>24834.832000001221</v>
      </c>
      <c r="G177" s="12">
        <f t="shared" si="41"/>
        <v>-5.9407340429476374E-2</v>
      </c>
    </row>
    <row r="178" spans="2:7" ht="15" x14ac:dyDescent="0.25">
      <c r="B178" s="21"/>
      <c r="C178" s="55" t="s">
        <v>10</v>
      </c>
      <c r="D178" s="91">
        <v>72753.85474999978</v>
      </c>
      <c r="E178" s="12">
        <f t="shared" si="40"/>
        <v>-7.0937452830422187E-2</v>
      </c>
      <c r="F178" s="94">
        <v>24971.269000001968</v>
      </c>
      <c r="G178" s="12">
        <f t="shared" si="41"/>
        <v>5.4937758387390012E-3</v>
      </c>
    </row>
    <row r="179" spans="2:7" ht="15" x14ac:dyDescent="0.25">
      <c r="B179" s="21"/>
      <c r="C179" s="55" t="s">
        <v>11</v>
      </c>
      <c r="D179" s="91">
        <v>68540.058750000098</v>
      </c>
      <c r="E179" s="12">
        <f t="shared" si="40"/>
        <v>-5.7918525615987315E-2</v>
      </c>
      <c r="F179" s="94">
        <v>23427.105000001426</v>
      </c>
      <c r="G179" s="12">
        <f t="shared" si="41"/>
        <v>-6.1837626273635538E-2</v>
      </c>
    </row>
    <row r="180" spans="2:7" ht="15" x14ac:dyDescent="0.25">
      <c r="B180" s="21"/>
      <c r="C180" s="55" t="s">
        <v>12</v>
      </c>
      <c r="D180" s="91">
        <v>65669.124149999887</v>
      </c>
      <c r="E180" s="12">
        <f t="shared" si="40"/>
        <v>-4.1886958551814901E-2</v>
      </c>
      <c r="F180" s="94">
        <v>22530.436000001268</v>
      </c>
      <c r="G180" s="12">
        <f t="shared" si="41"/>
        <v>-3.8274852996138642E-2</v>
      </c>
    </row>
    <row r="181" spans="2:7" ht="15" x14ac:dyDescent="0.25">
      <c r="B181" s="21"/>
      <c r="C181" s="55" t="s">
        <v>13</v>
      </c>
      <c r="D181" s="91">
        <v>58057.391416666542</v>
      </c>
      <c r="E181" s="12">
        <f t="shared" si="40"/>
        <v>-0.11591037389118819</v>
      </c>
      <c r="F181" s="94">
        <v>22005.856000001335</v>
      </c>
      <c r="G181" s="12">
        <f t="shared" si="41"/>
        <v>-2.3283171262194036E-2</v>
      </c>
    </row>
    <row r="182" spans="2:7" ht="15.75" thickBot="1" x14ac:dyDescent="0.3">
      <c r="B182" s="78" t="s">
        <v>68</v>
      </c>
      <c r="C182" s="79"/>
      <c r="D182" s="96">
        <f>SUM(D173:D181)</f>
        <v>701094.63826666516</v>
      </c>
      <c r="E182" s="99"/>
      <c r="F182" s="96">
        <f>SUM(F173:F181)</f>
        <v>232431.53400001404</v>
      </c>
      <c r="G182" s="99"/>
    </row>
    <row r="183" spans="2:7" ht="15.75" thickBot="1" x14ac:dyDescent="0.3">
      <c r="D183" s="4"/>
    </row>
    <row r="184" spans="2:7" ht="15.75" thickBot="1" x14ac:dyDescent="0.3">
      <c r="B184" s="126" t="s">
        <v>69</v>
      </c>
      <c r="C184" s="107"/>
      <c r="D184" s="108">
        <f>+D182/SUM(D160:D168)-1</f>
        <v>-0.39118561516172246</v>
      </c>
      <c r="E184" s="109"/>
      <c r="F184" s="108">
        <f>+F182/SUM(F160:F168)-1</f>
        <v>-0.34353174129610997</v>
      </c>
      <c r="G184" s="107"/>
    </row>
    <row r="185" spans="2:7" ht="15" x14ac:dyDescent="0.25">
      <c r="D185" s="106"/>
    </row>
    <row r="186" spans="2:7" ht="15" x14ac:dyDescent="0.25">
      <c r="D186" s="106"/>
    </row>
    <row r="187" spans="2:7" ht="15" x14ac:dyDescent="0.25">
      <c r="D187" s="106"/>
    </row>
    <row r="188" spans="2:7" ht="15" x14ac:dyDescent="0.25"/>
    <row r="189" spans="2:7" ht="15" x14ac:dyDescent="0.25"/>
    <row r="190" spans="2:7" ht="15" x14ac:dyDescent="0.25"/>
    <row r="191" spans="2:7" ht="15" x14ac:dyDescent="0.25"/>
    <row r="192" spans="2:7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customHeight="1" x14ac:dyDescent="0.25"/>
    <row r="205" ht="15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</sheetData>
  <mergeCells count="25">
    <mergeCell ref="B24:C24"/>
    <mergeCell ref="B26:C26"/>
    <mergeCell ref="B25:C25"/>
    <mergeCell ref="B10:C10"/>
    <mergeCell ref="B5:G5"/>
    <mergeCell ref="B6:C6"/>
    <mergeCell ref="B7:C7"/>
    <mergeCell ref="B8:C8"/>
    <mergeCell ref="B9:C9"/>
    <mergeCell ref="B27:C27"/>
    <mergeCell ref="B29:C29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G28"/>
    <mergeCell ref="B22:C22"/>
    <mergeCell ref="B23:C23"/>
  </mergeCells>
  <pageMargins left="0.7" right="0.7" top="0.75" bottom="0.75" header="0.3" footer="0.3"/>
  <pageSetup orientation="portrait" r:id="rId1"/>
  <ignoredErrors>
    <ignoredError sqref="E17:E27 E137:G139 E140 G140 F17:F26" formula="1"/>
    <ignoredError sqref="E184" formulaRange="1"/>
    <ignoredError sqref="E135:E136 G135:G136 E144:E145 G144:G145 E157:E158 G157:G158 E164:E165 G164:G165" evalError="1"/>
    <ignoredError sqref="E141:E142 G141:G142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showGridLines="0" topLeftCell="A4" workbookViewId="0">
      <pane xSplit="3" ySplit="5" topLeftCell="H93" activePane="bottomRight" state="frozen"/>
      <selection activeCell="A4" sqref="A4"/>
      <selection pane="topRight" activeCell="D4" sqref="D4"/>
      <selection pane="bottomLeft" activeCell="A9" sqref="A9"/>
      <selection pane="bottomRight" activeCell="W110" sqref="W110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5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36999.803933333351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149877.20544999995</v>
      </c>
      <c r="W90" s="129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33724.485183333287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138257.67713333323</v>
      </c>
      <c r="W91" s="129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30429.850966666789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130728.34418333336</v>
      </c>
      <c r="W92" s="129"/>
    </row>
    <row r="93" spans="2:23" x14ac:dyDescent="0.25">
      <c r="B93" s="17">
        <v>2020</v>
      </c>
      <c r="C93" s="75" t="s">
        <v>6</v>
      </c>
      <c r="D93" s="58">
        <v>823.98755000000017</v>
      </c>
      <c r="E93" s="59">
        <v>215.96731666666676</v>
      </c>
      <c r="F93" s="59">
        <v>4340.7186666666703</v>
      </c>
      <c r="G93" s="59">
        <v>4836.6398000000036</v>
      </c>
      <c r="H93" s="59">
        <v>45289.609366666686</v>
      </c>
      <c r="I93" s="59">
        <v>31.005216666666673</v>
      </c>
      <c r="J93" s="59">
        <v>25695.07863333332</v>
      </c>
      <c r="K93" s="59">
        <v>112.6653833333332</v>
      </c>
      <c r="L93" s="59">
        <v>1.2282333333333335</v>
      </c>
      <c r="M93" s="59">
        <v>2.4480833333333334</v>
      </c>
      <c r="N93" s="59">
        <v>3153.523483333332</v>
      </c>
      <c r="O93" s="59">
        <v>139.74863333333337</v>
      </c>
      <c r="P93" s="59">
        <v>175.68961666666675</v>
      </c>
      <c r="Q93" s="59">
        <v>7973.0001666666722</v>
      </c>
      <c r="R93" s="59">
        <v>28462.382499999978</v>
      </c>
      <c r="S93" s="59">
        <v>5893.8525999999911</v>
      </c>
      <c r="T93" s="59">
        <v>67.634316666666649</v>
      </c>
      <c r="U93" s="64">
        <v>75.146199999999993</v>
      </c>
      <c r="V93" s="69">
        <f t="shared" si="7"/>
        <v>127290.32576666666</v>
      </c>
      <c r="W93" s="129"/>
    </row>
    <row r="94" spans="2:23" x14ac:dyDescent="0.25">
      <c r="B94" s="21"/>
      <c r="C94" s="76" t="s">
        <v>17</v>
      </c>
      <c r="D94" s="60">
        <v>593.73765000000003</v>
      </c>
      <c r="E94" s="61">
        <v>188.2494833333335</v>
      </c>
      <c r="F94" s="61">
        <v>3412.3219166666627</v>
      </c>
      <c r="G94" s="61">
        <v>4032.0638166666745</v>
      </c>
      <c r="H94" s="61">
        <v>36283.35543333333</v>
      </c>
      <c r="I94" s="61">
        <v>24.748833333333355</v>
      </c>
      <c r="J94" s="61">
        <v>21414.633433333336</v>
      </c>
      <c r="K94" s="61">
        <v>65.802666666666667</v>
      </c>
      <c r="L94" s="61">
        <v>1.000316666666667</v>
      </c>
      <c r="M94" s="61">
        <v>2.0651833333333331</v>
      </c>
      <c r="N94" s="61">
        <v>2383.4597666666677</v>
      </c>
      <c r="O94" s="61">
        <v>119.75479999999996</v>
      </c>
      <c r="P94" s="61">
        <v>134.36935</v>
      </c>
      <c r="Q94" s="61">
        <v>6755.415616666658</v>
      </c>
      <c r="R94" s="61">
        <v>23285.698633333293</v>
      </c>
      <c r="S94" s="61">
        <v>4829.4051833333342</v>
      </c>
      <c r="T94" s="61">
        <v>63.404933333333325</v>
      </c>
      <c r="U94" s="65">
        <v>64.447666666666663</v>
      </c>
      <c r="V94" s="67">
        <f t="shared" si="7"/>
        <v>103653.9346833333</v>
      </c>
      <c r="W94" s="129"/>
    </row>
    <row r="95" spans="2:23" x14ac:dyDescent="0.25">
      <c r="B95" s="21"/>
      <c r="C95" s="76" t="s">
        <v>7</v>
      </c>
      <c r="D95" s="60">
        <v>536.57919999999979</v>
      </c>
      <c r="E95" s="61">
        <v>240.77923333333334</v>
      </c>
      <c r="F95" s="61">
        <v>4905.1703500000076</v>
      </c>
      <c r="G95" s="61">
        <v>6390.110450000001</v>
      </c>
      <c r="H95" s="61">
        <v>49503.367066666644</v>
      </c>
      <c r="I95" s="61">
        <v>32.630283333333324</v>
      </c>
      <c r="J95" s="61">
        <v>27290.997949999961</v>
      </c>
      <c r="K95" s="61">
        <v>96.807533333333311</v>
      </c>
      <c r="L95" s="61">
        <v>0.71019999999999983</v>
      </c>
      <c r="M95" s="61">
        <v>2.9674666666666667</v>
      </c>
      <c r="N95" s="61">
        <v>3155.1598166666645</v>
      </c>
      <c r="O95" s="61">
        <v>113.51510000000003</v>
      </c>
      <c r="P95" s="61">
        <v>160.3185166666666</v>
      </c>
      <c r="Q95" s="61">
        <v>7102.5810666666666</v>
      </c>
      <c r="R95" s="61">
        <v>39467.829200000015</v>
      </c>
      <c r="S95" s="61">
        <v>4984.121650000001</v>
      </c>
      <c r="T95" s="61">
        <v>56.218366666666647</v>
      </c>
      <c r="U95" s="65">
        <v>153.8305</v>
      </c>
      <c r="V95" s="67">
        <f t="shared" si="7"/>
        <v>144193.69394999999</v>
      </c>
      <c r="W95" s="129"/>
    </row>
    <row r="96" spans="2:23" x14ac:dyDescent="0.25">
      <c r="B96" s="16"/>
      <c r="C96" s="76" t="s">
        <v>8</v>
      </c>
      <c r="D96" s="60">
        <v>391.93684999999994</v>
      </c>
      <c r="E96" s="61">
        <v>185.52738333333349</v>
      </c>
      <c r="F96" s="61">
        <v>4410.8621499999981</v>
      </c>
      <c r="G96" s="61">
        <v>7239.0121499999977</v>
      </c>
      <c r="H96" s="61">
        <v>45631.448433333324</v>
      </c>
      <c r="I96" s="61">
        <v>72.921449999999965</v>
      </c>
      <c r="J96" s="61">
        <v>27276.987783333407</v>
      </c>
      <c r="K96" s="61">
        <v>30.142933333333332</v>
      </c>
      <c r="L96" s="61">
        <v>0.29211666666666669</v>
      </c>
      <c r="M96" s="61">
        <v>2.2246833333333336</v>
      </c>
      <c r="N96" s="61">
        <v>2613.5130999999997</v>
      </c>
      <c r="O96" s="61">
        <v>54.659583333333337</v>
      </c>
      <c r="P96" s="61">
        <v>110.04960000000001</v>
      </c>
      <c r="Q96" s="61">
        <v>4665.6765333333333</v>
      </c>
      <c r="R96" s="61">
        <v>42105.148183333295</v>
      </c>
      <c r="S96" s="61">
        <v>3696.9324333333352</v>
      </c>
      <c r="T96" s="61">
        <v>12.529016666666665</v>
      </c>
      <c r="U96" s="65">
        <v>62.766099999999994</v>
      </c>
      <c r="V96" s="67">
        <f t="shared" ref="V96:V107" si="8">SUM(D96:U96)</f>
        <v>138562.63048333337</v>
      </c>
      <c r="W96" s="129"/>
    </row>
    <row r="97" spans="2:23" x14ac:dyDescent="0.25">
      <c r="B97" s="21"/>
      <c r="C97" s="76" t="s">
        <v>9</v>
      </c>
      <c r="D97" s="60">
        <v>358.79345000000006</v>
      </c>
      <c r="E97" s="61">
        <v>176.6972833333335</v>
      </c>
      <c r="F97" s="61">
        <v>4258.1076333333276</v>
      </c>
      <c r="G97" s="61">
        <v>7277.6936500000074</v>
      </c>
      <c r="H97" s="61">
        <v>45421.977599999991</v>
      </c>
      <c r="I97" s="61">
        <v>47.841433333333363</v>
      </c>
      <c r="J97" s="61">
        <v>28770.652399999941</v>
      </c>
      <c r="K97" s="61">
        <v>29.097699999999996</v>
      </c>
      <c r="L97" s="61">
        <v>0.53883333333333339</v>
      </c>
      <c r="M97" s="61">
        <v>2.70885</v>
      </c>
      <c r="N97" s="61">
        <v>2609.4743166666667</v>
      </c>
      <c r="O97" s="61">
        <v>59.39963333333332</v>
      </c>
      <c r="P97" s="61">
        <v>112.73113333333333</v>
      </c>
      <c r="Q97" s="61">
        <v>3644.026949999999</v>
      </c>
      <c r="R97" s="61">
        <v>41527.867866666485</v>
      </c>
      <c r="S97" s="61">
        <v>3374.1061333333341</v>
      </c>
      <c r="T97" s="61">
        <v>10.800116666666668</v>
      </c>
      <c r="U97" s="65">
        <v>102.93253333333334</v>
      </c>
      <c r="V97" s="67">
        <f t="shared" si="8"/>
        <v>137785.44751666643</v>
      </c>
      <c r="W97" s="129"/>
    </row>
    <row r="98" spans="2:23" x14ac:dyDescent="0.25">
      <c r="B98" s="21"/>
      <c r="C98" s="76" t="s">
        <v>10</v>
      </c>
      <c r="D98" s="60">
        <v>441.53440000000001</v>
      </c>
      <c r="E98" s="61">
        <v>176.82458333333327</v>
      </c>
      <c r="F98" s="61">
        <v>4102.2927666666646</v>
      </c>
      <c r="G98" s="61">
        <v>6922.817849999994</v>
      </c>
      <c r="H98" s="61">
        <v>44164.077116666616</v>
      </c>
      <c r="I98" s="61">
        <v>23.120666666666668</v>
      </c>
      <c r="J98" s="61">
        <v>28306.456600000096</v>
      </c>
      <c r="K98" s="61">
        <v>63.216899999999995</v>
      </c>
      <c r="L98" s="61">
        <v>0.43771666666666664</v>
      </c>
      <c r="M98" s="61">
        <v>2.4193500000000006</v>
      </c>
      <c r="N98" s="61">
        <v>2388.2997666666679</v>
      </c>
      <c r="O98" s="61">
        <v>67.372483333333321</v>
      </c>
      <c r="P98" s="61">
        <v>119.69944999999998</v>
      </c>
      <c r="Q98" s="61">
        <v>4645.0163000000011</v>
      </c>
      <c r="R98" s="61">
        <v>40711.639649999852</v>
      </c>
      <c r="S98" s="61">
        <v>2945.9087000000004</v>
      </c>
      <c r="T98" s="61">
        <v>19.350966666666668</v>
      </c>
      <c r="U98" s="65">
        <v>82.741600000000005</v>
      </c>
      <c r="V98" s="67">
        <f t="shared" si="8"/>
        <v>135183.22686666658</v>
      </c>
      <c r="W98" s="129"/>
    </row>
    <row r="99" spans="2:23" x14ac:dyDescent="0.25">
      <c r="B99" s="16"/>
      <c r="C99" s="76" t="s">
        <v>11</v>
      </c>
      <c r="D99" s="60">
        <v>444.02513333333343</v>
      </c>
      <c r="E99" s="61">
        <v>178.61811666666654</v>
      </c>
      <c r="F99" s="61">
        <v>3886.32936666667</v>
      </c>
      <c r="G99" s="61">
        <v>6744.3377500000024</v>
      </c>
      <c r="H99" s="61">
        <v>42143.327983333445</v>
      </c>
      <c r="I99" s="61">
        <v>24.089666666666659</v>
      </c>
      <c r="J99" s="61">
        <v>26555.947916666693</v>
      </c>
      <c r="K99" s="61">
        <v>48.558100000000039</v>
      </c>
      <c r="L99" s="61">
        <v>0.56433333333333335</v>
      </c>
      <c r="M99" s="61"/>
      <c r="N99" s="61">
        <v>2476.4311500000013</v>
      </c>
      <c r="O99" s="61">
        <v>95.101450000000014</v>
      </c>
      <c r="P99" s="61">
        <v>120.41266666666661</v>
      </c>
      <c r="Q99" s="61">
        <v>4907.7944666666681</v>
      </c>
      <c r="R99" s="61">
        <v>39399.225599999925</v>
      </c>
      <c r="S99" s="61">
        <v>2956.0993333333336</v>
      </c>
      <c r="T99" s="61">
        <v>15.330566666666668</v>
      </c>
      <c r="U99" s="65">
        <v>60.165633333333332</v>
      </c>
      <c r="V99" s="67">
        <f t="shared" si="8"/>
        <v>130056.35923333341</v>
      </c>
      <c r="W99" s="129"/>
    </row>
    <row r="100" spans="2:23" x14ac:dyDescent="0.25">
      <c r="B100" s="21"/>
      <c r="C100" s="76" t="s">
        <v>12</v>
      </c>
      <c r="D100" s="60">
        <v>429.63054999999991</v>
      </c>
      <c r="E100" s="61">
        <v>170.71873333333349</v>
      </c>
      <c r="F100" s="61">
        <v>3625.4724833333325</v>
      </c>
      <c r="G100" s="61">
        <v>6196.0556999999953</v>
      </c>
      <c r="H100" s="61">
        <v>41132.895683333314</v>
      </c>
      <c r="I100" s="61">
        <v>23.807633333333332</v>
      </c>
      <c r="J100" s="61">
        <v>24143.655966666694</v>
      </c>
      <c r="K100" s="61">
        <v>31.702450000000002</v>
      </c>
      <c r="L100" s="61">
        <v>0.39461666666666662</v>
      </c>
      <c r="M100" s="61"/>
      <c r="N100" s="61">
        <v>2417.0968333333335</v>
      </c>
      <c r="O100" s="61">
        <v>78.773266666666672</v>
      </c>
      <c r="P100" s="61">
        <v>120.14591666666662</v>
      </c>
      <c r="Q100" s="61">
        <v>6409.2542500000027</v>
      </c>
      <c r="R100" s="61">
        <v>36033.699049999937</v>
      </c>
      <c r="S100" s="61">
        <v>2890.114466666671</v>
      </c>
      <c r="T100" s="61">
        <v>14.40695</v>
      </c>
      <c r="U100" s="65">
        <v>69.025666666666666</v>
      </c>
      <c r="V100" s="67">
        <f t="shared" si="8"/>
        <v>123786.85021666661</v>
      </c>
      <c r="W100" s="129"/>
    </row>
    <row r="101" spans="2:23" x14ac:dyDescent="0.25">
      <c r="B101" s="21"/>
      <c r="C101" s="76" t="s">
        <v>13</v>
      </c>
      <c r="D101" s="60">
        <v>340.32690000000008</v>
      </c>
      <c r="E101" s="61">
        <v>159.61713333333361</v>
      </c>
      <c r="F101" s="61">
        <v>3426.21065</v>
      </c>
      <c r="G101" s="61">
        <v>5269.9985166666656</v>
      </c>
      <c r="H101" s="61">
        <v>35527.666499999985</v>
      </c>
      <c r="I101" s="61">
        <v>20.779183333333325</v>
      </c>
      <c r="J101" s="61">
        <v>22283.699216666631</v>
      </c>
      <c r="K101" s="61">
        <v>38.774866666666675</v>
      </c>
      <c r="L101" s="61">
        <v>0.37873333333333337</v>
      </c>
      <c r="M101" s="61"/>
      <c r="N101" s="61">
        <v>2335.3356833333337</v>
      </c>
      <c r="O101" s="61">
        <v>89.463200000000001</v>
      </c>
      <c r="P101" s="61">
        <v>113.3525666666666</v>
      </c>
      <c r="Q101" s="61">
        <v>6642.7942166666626</v>
      </c>
      <c r="R101" s="61">
        <v>31838.366200000029</v>
      </c>
      <c r="S101" s="61">
        <v>2916.6787000000049</v>
      </c>
      <c r="T101" s="61">
        <v>7.2599666666666671</v>
      </c>
      <c r="U101" s="65">
        <v>50.536450000000002</v>
      </c>
      <c r="V101" s="67">
        <f t="shared" si="8"/>
        <v>111061.23868333333</v>
      </c>
      <c r="W101" s="129"/>
    </row>
    <row r="102" spans="2:23" x14ac:dyDescent="0.25">
      <c r="B102" s="16"/>
      <c r="C102" s="76" t="s">
        <v>14</v>
      </c>
      <c r="D102" s="60">
        <v>428.53003333333322</v>
      </c>
      <c r="E102" s="61">
        <v>146.47376666666688</v>
      </c>
      <c r="F102" s="61">
        <v>3454.7233666666634</v>
      </c>
      <c r="G102" s="61">
        <v>4853.7465000000029</v>
      </c>
      <c r="H102" s="61">
        <v>36360.146766666672</v>
      </c>
      <c r="I102" s="61">
        <v>18.281816666666668</v>
      </c>
      <c r="J102" s="61">
        <v>22504.702266666704</v>
      </c>
      <c r="K102" s="61">
        <v>26.839083333333338</v>
      </c>
      <c r="L102" s="61">
        <v>0.68151666666666677</v>
      </c>
      <c r="M102" s="61">
        <v>1.2998333333333334</v>
      </c>
      <c r="N102" s="61">
        <v>2304.1555833333337</v>
      </c>
      <c r="O102" s="61">
        <v>69.659216666666651</v>
      </c>
      <c r="P102" s="61">
        <v>101.81438333333334</v>
      </c>
      <c r="Q102" s="61">
        <v>6673.8535499999998</v>
      </c>
      <c r="R102" s="61">
        <v>29621.25808333336</v>
      </c>
      <c r="S102" s="61">
        <v>2672.4849500000009</v>
      </c>
      <c r="T102" s="61">
        <v>10.304466666666666</v>
      </c>
      <c r="U102" s="65">
        <v>66.693016666666665</v>
      </c>
      <c r="V102" s="67">
        <f t="shared" si="8"/>
        <v>109315.64820000008</v>
      </c>
      <c r="W102" s="129"/>
    </row>
    <row r="103" spans="2:23" x14ac:dyDescent="0.25">
      <c r="B103" s="21"/>
      <c r="C103" s="76" t="s">
        <v>15</v>
      </c>
      <c r="D103" s="60">
        <v>395.24169999999992</v>
      </c>
      <c r="E103" s="61">
        <v>137.04376666666639</v>
      </c>
      <c r="F103" s="61">
        <v>3336.2885833333398</v>
      </c>
      <c r="G103" s="61">
        <v>4300.9488499999998</v>
      </c>
      <c r="H103" s="61">
        <v>33449.964650000009</v>
      </c>
      <c r="I103" s="61">
        <v>18.404966666666667</v>
      </c>
      <c r="J103" s="61">
        <v>20896.965566666742</v>
      </c>
      <c r="K103" s="61">
        <v>23.559666666666669</v>
      </c>
      <c r="L103" s="61">
        <v>0.59163333333333323</v>
      </c>
      <c r="M103" s="61">
        <v>1.0437500000000002</v>
      </c>
      <c r="N103" s="61">
        <v>1976.5191166666673</v>
      </c>
      <c r="O103" s="61">
        <v>36.037183333333317</v>
      </c>
      <c r="P103" s="61">
        <v>99.657616666666698</v>
      </c>
      <c r="Q103" s="61">
        <v>6274.9644000000026</v>
      </c>
      <c r="R103" s="61">
        <v>26353.704316666637</v>
      </c>
      <c r="S103" s="61">
        <v>2468.6990499999993</v>
      </c>
      <c r="T103" s="61">
        <v>8.8084833333333332</v>
      </c>
      <c r="U103" s="65">
        <v>43.633833333333335</v>
      </c>
      <c r="V103" s="67">
        <f t="shared" si="8"/>
        <v>99822.077133333398</v>
      </c>
      <c r="W103" s="129"/>
    </row>
    <row r="104" spans="2:23" ht="15.75" thickBot="1" x14ac:dyDescent="0.3">
      <c r="B104" s="57"/>
      <c r="C104" s="77" t="s">
        <v>16</v>
      </c>
      <c r="D104" s="62">
        <v>407.87063333333333</v>
      </c>
      <c r="E104" s="63">
        <v>132.61390000000014</v>
      </c>
      <c r="F104" s="63">
        <v>3231.2728833333322</v>
      </c>
      <c r="G104" s="63">
        <v>4117.5033833333418</v>
      </c>
      <c r="H104" s="63">
        <v>32151.968666666657</v>
      </c>
      <c r="I104" s="63">
        <v>18.860749999999999</v>
      </c>
      <c r="J104" s="63">
        <v>19855.877750000029</v>
      </c>
      <c r="K104" s="63">
        <v>64.005633333333336</v>
      </c>
      <c r="L104" s="63">
        <v>0.27386666666666665</v>
      </c>
      <c r="M104" s="63">
        <v>0.77661666666666673</v>
      </c>
      <c r="N104" s="63">
        <v>2002.3210000000004</v>
      </c>
      <c r="O104" s="63">
        <v>31.004783333333329</v>
      </c>
      <c r="P104" s="63">
        <v>101.23163333333341</v>
      </c>
      <c r="Q104" s="63">
        <v>6047.0253333333458</v>
      </c>
      <c r="R104" s="63">
        <v>25685.658500000045</v>
      </c>
      <c r="S104" s="63">
        <v>2599.1758333333364</v>
      </c>
      <c r="T104" s="63">
        <v>9.1226666666666656</v>
      </c>
      <c r="U104" s="66">
        <v>34.19251666666667</v>
      </c>
      <c r="V104" s="68">
        <f t="shared" si="8"/>
        <v>96490.756350000098</v>
      </c>
      <c r="W104" s="129"/>
    </row>
    <row r="105" spans="2:23" x14ac:dyDescent="0.25">
      <c r="B105" s="17">
        <v>2021</v>
      </c>
      <c r="C105" s="75" t="s">
        <v>6</v>
      </c>
      <c r="D105" s="58">
        <v>394.83791666666679</v>
      </c>
      <c r="E105" s="59">
        <v>130.14831666666677</v>
      </c>
      <c r="F105" s="59">
        <v>3116.675900000002</v>
      </c>
      <c r="G105" s="59">
        <v>3897.3693999999964</v>
      </c>
      <c r="H105" s="59">
        <v>31283.805266666739</v>
      </c>
      <c r="I105" s="59">
        <v>17.022033333333336</v>
      </c>
      <c r="J105" s="59">
        <v>20576.160550000055</v>
      </c>
      <c r="K105" s="59">
        <v>21.391133333333329</v>
      </c>
      <c r="L105" s="59">
        <v>0.55801666666666672</v>
      </c>
      <c r="M105" s="59"/>
      <c r="N105" s="59">
        <v>1792.9032499999994</v>
      </c>
      <c r="O105" s="59">
        <v>31.65348333333333</v>
      </c>
      <c r="P105" s="59">
        <v>99.098350000000011</v>
      </c>
      <c r="Q105" s="59">
        <v>4955.4970500000027</v>
      </c>
      <c r="R105" s="59">
        <v>25048.219266666641</v>
      </c>
      <c r="S105" s="59">
        <v>2541.0488500000024</v>
      </c>
      <c r="T105" s="59">
        <v>9.9726833333333342</v>
      </c>
      <c r="U105" s="64">
        <v>74.12736666666666</v>
      </c>
      <c r="V105" s="69">
        <f t="shared" si="8"/>
        <v>93990.488833333438</v>
      </c>
      <c r="W105" s="129"/>
    </row>
    <row r="106" spans="2:23" x14ac:dyDescent="0.25">
      <c r="B106" s="21"/>
      <c r="C106" s="76" t="s">
        <v>17</v>
      </c>
      <c r="D106" s="60">
        <v>370.10821666666646</v>
      </c>
      <c r="E106" s="61">
        <v>115.04941666666672</v>
      </c>
      <c r="F106" s="61">
        <v>2656.6633500000003</v>
      </c>
      <c r="G106" s="61">
        <v>3627.6362166666686</v>
      </c>
      <c r="H106" s="61">
        <v>27096.765649999968</v>
      </c>
      <c r="I106" s="61">
        <v>14.404799999999996</v>
      </c>
      <c r="J106" s="61">
        <v>19444.894366666605</v>
      </c>
      <c r="K106" s="61">
        <v>22.845866666666669</v>
      </c>
      <c r="L106" s="61">
        <v>0.18714999999999996</v>
      </c>
      <c r="M106" s="61"/>
      <c r="N106" s="61">
        <v>1522.8798333333336</v>
      </c>
      <c r="O106" s="61">
        <v>35.51938333333333</v>
      </c>
      <c r="P106" s="61">
        <v>88.839699999999937</v>
      </c>
      <c r="Q106" s="61">
        <v>4068.4557166666659</v>
      </c>
      <c r="R106" s="61">
        <v>20805.41029999997</v>
      </c>
      <c r="S106" s="61">
        <v>2178.096349999998</v>
      </c>
      <c r="T106" s="61">
        <v>7.8340666666666694</v>
      </c>
      <c r="U106" s="65">
        <v>22.643599999999992</v>
      </c>
      <c r="V106" s="67">
        <f t="shared" si="8"/>
        <v>82078.233983333179</v>
      </c>
      <c r="W106" s="129"/>
    </row>
    <row r="107" spans="2:23" x14ac:dyDescent="0.25">
      <c r="B107" s="21"/>
      <c r="C107" s="76" t="s">
        <v>7</v>
      </c>
      <c r="D107" s="60">
        <v>495.92748333333344</v>
      </c>
      <c r="E107" s="61">
        <v>133.50436666666684</v>
      </c>
      <c r="F107" s="61">
        <v>3164.9967833333358</v>
      </c>
      <c r="G107" s="61">
        <v>4271.6785666666647</v>
      </c>
      <c r="H107" s="61">
        <v>32360.728500000008</v>
      </c>
      <c r="I107" s="61">
        <v>19.032849999999996</v>
      </c>
      <c r="J107" s="61">
        <v>23750.614800000061</v>
      </c>
      <c r="K107" s="61">
        <v>21.497616666666694</v>
      </c>
      <c r="L107" s="61">
        <v>9.0483333333333346E-2</v>
      </c>
      <c r="M107" s="61"/>
      <c r="N107" s="61">
        <v>2153.3589666666667</v>
      </c>
      <c r="O107" s="61">
        <v>44.482049999999987</v>
      </c>
      <c r="P107" s="61">
        <v>107.35983333333331</v>
      </c>
      <c r="Q107" s="61">
        <v>4920.791733333328</v>
      </c>
      <c r="R107" s="61">
        <v>25130.790466666691</v>
      </c>
      <c r="S107" s="61">
        <v>2632.6442999999995</v>
      </c>
      <c r="T107" s="61">
        <v>7.8676000000000004</v>
      </c>
      <c r="U107" s="65">
        <v>33.371766666666666</v>
      </c>
      <c r="V107" s="67">
        <f t="shared" si="8"/>
        <v>99248.738166666764</v>
      </c>
      <c r="W107" s="129"/>
    </row>
    <row r="108" spans="2:23" x14ac:dyDescent="0.25">
      <c r="B108" s="16"/>
      <c r="C108" s="76" t="s">
        <v>8</v>
      </c>
      <c r="D108" s="60">
        <v>398.5119499999999</v>
      </c>
      <c r="E108" s="61">
        <v>117.00666666666676</v>
      </c>
      <c r="F108" s="61">
        <v>2825.8124666666699</v>
      </c>
      <c r="G108" s="61">
        <v>4101.6506833333315</v>
      </c>
      <c r="H108" s="61">
        <v>28936.998083333299</v>
      </c>
      <c r="I108" s="61">
        <v>16.439350000000001</v>
      </c>
      <c r="J108" s="61">
        <v>13127.417133333338</v>
      </c>
      <c r="K108" s="61">
        <v>45.513000000000005</v>
      </c>
      <c r="L108" s="61">
        <v>0.31118333333333342</v>
      </c>
      <c r="M108" s="61"/>
      <c r="N108" s="61">
        <v>1574.4878333333338</v>
      </c>
      <c r="O108" s="61">
        <v>28.278883333333329</v>
      </c>
      <c r="P108" s="61">
        <v>98.974733333333319</v>
      </c>
      <c r="Q108" s="61">
        <v>4955.4970500000027</v>
      </c>
      <c r="R108" s="61">
        <v>24259.435183333328</v>
      </c>
      <c r="S108" s="61">
        <v>1924.5154166666678</v>
      </c>
      <c r="T108" s="61">
        <v>2.4438666666666671</v>
      </c>
      <c r="U108" s="65">
        <v>34.566949999999999</v>
      </c>
      <c r="V108" s="67">
        <f t="shared" ref="V108:V113" si="9">SUM(D108:U108)</f>
        <v>82447.860433333291</v>
      </c>
      <c r="W108" s="129"/>
    </row>
    <row r="109" spans="2:23" x14ac:dyDescent="0.25">
      <c r="B109" s="21"/>
      <c r="C109" s="76" t="s">
        <v>9</v>
      </c>
      <c r="D109" s="60">
        <v>431.91989999999993</v>
      </c>
      <c r="E109" s="61">
        <v>105.77773333333323</v>
      </c>
      <c r="F109" s="61">
        <v>2736.6781833333339</v>
      </c>
      <c r="G109" s="61">
        <v>3531.7847000000015</v>
      </c>
      <c r="H109" s="61">
        <v>26615.583083333262</v>
      </c>
      <c r="I109" s="61">
        <v>15.636333333333333</v>
      </c>
      <c r="J109" s="61">
        <v>13463.409533333339</v>
      </c>
      <c r="K109" s="61">
        <v>68.592966666666712</v>
      </c>
      <c r="L109" s="61">
        <v>0.17451666666666668</v>
      </c>
      <c r="M109" s="61"/>
      <c r="N109" s="61">
        <v>1561.6512333333337</v>
      </c>
      <c r="O109" s="61">
        <v>44.095183333333338</v>
      </c>
      <c r="P109" s="61">
        <v>90.216616666666667</v>
      </c>
      <c r="Q109" s="61">
        <v>5684.2603166666668</v>
      </c>
      <c r="R109" s="61">
        <v>21952.630366666624</v>
      </c>
      <c r="S109" s="61">
        <v>1969.2495500000023</v>
      </c>
      <c r="T109" s="61">
        <v>5.630233333333333</v>
      </c>
      <c r="U109" s="65">
        <v>31.597333333333328</v>
      </c>
      <c r="V109" s="67">
        <f t="shared" si="9"/>
        <v>78308.887783333223</v>
      </c>
      <c r="W109" s="129"/>
    </row>
    <row r="110" spans="2:23" x14ac:dyDescent="0.25">
      <c r="B110" s="21"/>
      <c r="C110" s="76" t="s">
        <v>10</v>
      </c>
      <c r="D110" s="60">
        <v>394.90356666666656</v>
      </c>
      <c r="E110" s="61">
        <v>98.330700000000235</v>
      </c>
      <c r="F110" s="61">
        <v>2550.442133333333</v>
      </c>
      <c r="G110" s="61">
        <v>3103.6025500000042</v>
      </c>
      <c r="H110" s="61">
        <v>25051.489966666624</v>
      </c>
      <c r="I110" s="61">
        <v>14.109583333333338</v>
      </c>
      <c r="J110" s="61">
        <v>12962.675916666682</v>
      </c>
      <c r="K110" s="61">
        <v>62.215683333333359</v>
      </c>
      <c r="L110" s="61">
        <v>0.28538333333333332</v>
      </c>
      <c r="M110" s="61"/>
      <c r="N110" s="61">
        <v>1384.2997499999999</v>
      </c>
      <c r="O110" s="61">
        <v>48.989216666666678</v>
      </c>
      <c r="P110" s="61">
        <v>78.805783333333295</v>
      </c>
      <c r="Q110" s="61">
        <v>4920.791733333328</v>
      </c>
      <c r="R110" s="61">
        <v>20055.975200000004</v>
      </c>
      <c r="S110" s="61">
        <v>1998.9923000000008</v>
      </c>
      <c r="T110" s="61">
        <v>4.4235500000000014</v>
      </c>
      <c r="U110" s="65">
        <v>23.521733333333334</v>
      </c>
      <c r="V110" s="67">
        <f t="shared" si="9"/>
        <v>72753.854749999984</v>
      </c>
      <c r="W110" s="129"/>
    </row>
    <row r="111" spans="2:23" x14ac:dyDescent="0.25">
      <c r="B111" s="16"/>
      <c r="C111" s="76" t="s">
        <v>11</v>
      </c>
      <c r="D111" s="60">
        <v>373.07256666666666</v>
      </c>
      <c r="E111" s="61">
        <v>99.035866666666735</v>
      </c>
      <c r="F111" s="61">
        <v>2440.1163166666679</v>
      </c>
      <c r="G111" s="61">
        <v>2831.7134666666648</v>
      </c>
      <c r="H111" s="61">
        <v>23900.250366666583</v>
      </c>
      <c r="I111" s="61">
        <v>12.668200000000004</v>
      </c>
      <c r="J111" s="61">
        <v>12284.492483333361</v>
      </c>
      <c r="K111" s="61"/>
      <c r="L111" s="61">
        <v>0.11211666666666668</v>
      </c>
      <c r="M111" s="61"/>
      <c r="N111" s="61">
        <v>1508.6259499999994</v>
      </c>
      <c r="O111" s="61">
        <v>117.02140000000003</v>
      </c>
      <c r="P111" s="61">
        <v>82.254000000000019</v>
      </c>
      <c r="Q111" s="61">
        <v>4293.2557000000033</v>
      </c>
      <c r="R111" s="61">
        <v>18512.914516666606</v>
      </c>
      <c r="S111" s="61">
        <v>2045.9914666666666</v>
      </c>
      <c r="T111" s="61">
        <v>6.9474999999999989</v>
      </c>
      <c r="U111" s="65">
        <v>31.586833333333335</v>
      </c>
      <c r="V111" s="67">
        <f t="shared" si="9"/>
        <v>68540.05874999988</v>
      </c>
      <c r="W111" s="129"/>
    </row>
    <row r="112" spans="2:23" x14ac:dyDescent="0.25">
      <c r="B112" s="21"/>
      <c r="C112" s="76" t="s">
        <v>12</v>
      </c>
      <c r="D112" s="60">
        <v>424.66483333333332</v>
      </c>
      <c r="E112" s="61">
        <v>97.671316666666726</v>
      </c>
      <c r="F112" s="61">
        <v>2459.702450000002</v>
      </c>
      <c r="G112" s="61">
        <v>2308.4847333333346</v>
      </c>
      <c r="H112" s="61">
        <v>22616.115033333273</v>
      </c>
      <c r="I112" s="61">
        <v>14.307916666666671</v>
      </c>
      <c r="J112" s="61">
        <v>12564.798116666652</v>
      </c>
      <c r="K112" s="61"/>
      <c r="L112" s="61">
        <v>0.25408333333333333</v>
      </c>
      <c r="M112" s="61"/>
      <c r="N112" s="61">
        <v>1479.7951166666664</v>
      </c>
      <c r="O112" s="61">
        <v>101.52913333333333</v>
      </c>
      <c r="P112" s="61">
        <v>90.093516666666659</v>
      </c>
      <c r="Q112" s="61">
        <v>3041.0682666666676</v>
      </c>
      <c r="R112" s="61">
        <v>18061.767666666678</v>
      </c>
      <c r="S112" s="61">
        <v>2370.050216666667</v>
      </c>
      <c r="T112" s="61">
        <v>5.9333333333333327</v>
      </c>
      <c r="U112" s="65">
        <v>32.888416666666672</v>
      </c>
      <c r="V112" s="67">
        <f t="shared" si="9"/>
        <v>65669.124149999945</v>
      </c>
      <c r="W112" s="129"/>
    </row>
    <row r="113" spans="2:23" ht="15.75" thickBot="1" x14ac:dyDescent="0.3">
      <c r="B113" s="57"/>
      <c r="C113" s="77" t="s">
        <v>13</v>
      </c>
      <c r="D113" s="62">
        <v>402.37105000000008</v>
      </c>
      <c r="E113" s="63">
        <v>83.731183333333306</v>
      </c>
      <c r="F113" s="63">
        <v>2236.1734333333366</v>
      </c>
      <c r="G113" s="63">
        <v>1765.4776333333341</v>
      </c>
      <c r="H113" s="63">
        <v>19291.943683333295</v>
      </c>
      <c r="I113" s="63">
        <v>12.42695</v>
      </c>
      <c r="J113" s="63">
        <v>11646.380683333313</v>
      </c>
      <c r="K113" s="63"/>
      <c r="L113" s="63">
        <v>0.17709999999999998</v>
      </c>
      <c r="M113" s="63"/>
      <c r="N113" s="63">
        <v>1349.3802333333329</v>
      </c>
      <c r="O113" s="63">
        <v>72.234183333333377</v>
      </c>
      <c r="P113" s="63">
        <v>81.738899999999987</v>
      </c>
      <c r="Q113" s="63">
        <v>3658.1878500000012</v>
      </c>
      <c r="R113" s="63">
        <v>15370.723849999986</v>
      </c>
      <c r="S113" s="63">
        <v>2049.4862333333326</v>
      </c>
      <c r="T113" s="63">
        <v>8.7165333333333326</v>
      </c>
      <c r="U113" s="66">
        <v>28.241916666666668</v>
      </c>
      <c r="V113" s="68">
        <f t="shared" si="9"/>
        <v>58057.391416666593</v>
      </c>
      <c r="W113" s="129"/>
    </row>
    <row r="114" spans="2:23" ht="15.75" thickBot="1" x14ac:dyDescent="0.3">
      <c r="B114" s="81"/>
      <c r="C114" s="8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83"/>
      <c r="W114" s="70"/>
    </row>
    <row r="115" spans="2:23" ht="15.75" thickBot="1" x14ac:dyDescent="0.3">
      <c r="B115" s="126" t="s">
        <v>69</v>
      </c>
      <c r="C115" s="109"/>
      <c r="D115" s="117">
        <f>+SUM(D105:D113)/SUM(D93:D101)-1</f>
        <v>-0.15462130688119635</v>
      </c>
      <c r="E115" s="117">
        <f t="shared" ref="E115:V115" si="10">+SUM(E105:E113)/SUM(E93:E101)-1</f>
        <v>-0.42099468914910732</v>
      </c>
      <c r="F115" s="117">
        <f t="shared" si="10"/>
        <v>-0.33492073035371961</v>
      </c>
      <c r="G115" s="117">
        <f t="shared" si="10"/>
        <v>-0.46384849695519625</v>
      </c>
      <c r="H115" s="117">
        <f t="shared" si="10"/>
        <v>-0.38417273298503285</v>
      </c>
      <c r="I115" s="117">
        <f t="shared" si="10"/>
        <v>-0.54792967825393191</v>
      </c>
      <c r="J115" s="117">
        <f t="shared" si="10"/>
        <v>-0.39664285842467129</v>
      </c>
      <c r="K115" s="117">
        <f t="shared" si="10"/>
        <v>-0.53159635106781489</v>
      </c>
      <c r="L115" s="117">
        <f t="shared" si="10"/>
        <v>-0.61226428137755273</v>
      </c>
      <c r="M115" s="117">
        <f t="shared" si="10"/>
        <v>-1</v>
      </c>
      <c r="N115" s="117">
        <f t="shared" si="10"/>
        <v>-0.39116083551381498</v>
      </c>
      <c r="O115" s="117">
        <f t="shared" si="10"/>
        <v>-0.35948825295809583</v>
      </c>
      <c r="P115" s="117">
        <f t="shared" si="10"/>
        <v>-0.2994486811290481</v>
      </c>
      <c r="Q115" s="117">
        <f t="shared" si="10"/>
        <v>-0.23220445949615331</v>
      </c>
      <c r="R115" s="117">
        <f t="shared" si="10"/>
        <v>-0.41394300846511523</v>
      </c>
      <c r="S115" s="117">
        <f t="shared" si="10"/>
        <v>-0.42848176395349002</v>
      </c>
      <c r="T115" s="117">
        <f t="shared" si="10"/>
        <v>-0.77609035201552046</v>
      </c>
      <c r="U115" s="117">
        <f t="shared" si="10"/>
        <v>-0.56686636621540309</v>
      </c>
      <c r="V115" s="118">
        <f t="shared" si="10"/>
        <v>-0.39118561516172157</v>
      </c>
    </row>
    <row r="116" spans="2:23" ht="15.75" thickBot="1" x14ac:dyDescent="0.3">
      <c r="B116" s="119" t="s">
        <v>70</v>
      </c>
      <c r="C116" s="109"/>
      <c r="D116" s="117">
        <f>+SUM(D105:D113)/SUM($V$105:$V$113)</f>
        <v>5.2579456212175687E-3</v>
      </c>
      <c r="E116" s="117">
        <f t="shared" ref="E116:V116" si="11">+SUM(E105:E113)/SUM($V$105:$V$113)</f>
        <v>1.3981786668489969E-3</v>
      </c>
      <c r="F116" s="117">
        <f t="shared" si="11"/>
        <v>3.4499281119116022E-2</v>
      </c>
      <c r="G116" s="117">
        <f t="shared" si="11"/>
        <v>4.1990619159181931E-2</v>
      </c>
      <c r="H116" s="117">
        <f t="shared" si="11"/>
        <v>0.33826200728000716</v>
      </c>
      <c r="I116" s="117">
        <f t="shared" si="11"/>
        <v>1.9405085881561094E-4</v>
      </c>
      <c r="J116" s="117">
        <f t="shared" si="11"/>
        <v>0.19943219638509282</v>
      </c>
      <c r="K116" s="117">
        <f t="shared" si="11"/>
        <v>3.452547679798386E-4</v>
      </c>
      <c r="L116" s="121">
        <f t="shared" si="11"/>
        <v>3.0666806105505439E-6</v>
      </c>
      <c r="M116" s="120">
        <f t="shared" si="11"/>
        <v>0</v>
      </c>
      <c r="N116" s="117">
        <f t="shared" si="11"/>
        <v>2.0435732046230747E-2</v>
      </c>
      <c r="O116" s="120">
        <f t="shared" si="11"/>
        <v>7.471215554602981E-4</v>
      </c>
      <c r="P116" s="117">
        <f t="shared" si="11"/>
        <v>1.1658646190108738E-3</v>
      </c>
      <c r="Q116" s="117">
        <f t="shared" si="11"/>
        <v>5.7763678690783311E-2</v>
      </c>
      <c r="R116" s="117">
        <f t="shared" si="11"/>
        <v>0.26986066714819718</v>
      </c>
      <c r="S116" s="117">
        <f t="shared" si="11"/>
        <v>2.8113286862474149E-2</v>
      </c>
      <c r="T116" s="120">
        <f t="shared" si="11"/>
        <v>8.5251495881406183E-5</v>
      </c>
      <c r="U116" s="117">
        <f t="shared" si="11"/>
        <v>4.4579704309161692E-4</v>
      </c>
      <c r="V116" s="118">
        <f t="shared" si="11"/>
        <v>1</v>
      </c>
    </row>
    <row r="117" spans="2:23" x14ac:dyDescent="0.25">
      <c r="B117" s="71"/>
      <c r="C117" s="72"/>
    </row>
    <row r="118" spans="2:23" x14ac:dyDescent="0.25"/>
    <row r="119" spans="2:23" x14ac:dyDescent="0.25"/>
    <row r="120" spans="2:23" x14ac:dyDescent="0.25"/>
    <row r="121" spans="2:23" x14ac:dyDescent="0.25"/>
    <row r="122" spans="2:23" x14ac:dyDescent="0.25"/>
    <row r="123" spans="2:23" x14ac:dyDescent="0.25"/>
    <row r="124" spans="2:23" x14ac:dyDescent="0.25"/>
    <row r="125" spans="2:23" x14ac:dyDescent="0.25"/>
    <row r="126" spans="2:23" x14ac:dyDescent="0.25"/>
    <row r="127" spans="2:23" x14ac:dyDescent="0.25"/>
    <row r="128" spans="2:23" x14ac:dyDescent="0.25"/>
    <row r="129" x14ac:dyDescent="0.25"/>
    <row r="130" x14ac:dyDescent="0.25"/>
    <row r="131" x14ac:dyDescent="0.25"/>
    <row r="132" x14ac:dyDescent="0.25"/>
    <row r="133" x14ac:dyDescent="0.25"/>
    <row r="134" hidden="1" x14ac:dyDescent="0.25"/>
    <row r="135" hidden="1" x14ac:dyDescent="0.25"/>
    <row r="136" hidden="1" x14ac:dyDescent="0.25"/>
    <row r="137" hidden="1" x14ac:dyDescent="0.25"/>
    <row r="138" x14ac:dyDescent="0.25"/>
  </sheetData>
  <pageMargins left="0.7" right="0.7" top="0.75" bottom="0.75" header="0.3" footer="0.3"/>
  <ignoredErrors>
    <ignoredError sqref="F116:V1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opLeftCell="A166" workbookViewId="0">
      <selection activeCell="G171" sqref="G171:G179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2" t="s">
        <v>1</v>
      </c>
      <c r="D5" s="133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9">
        <v>2000</v>
      </c>
      <c r="D6" s="140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34">
        <v>2001</v>
      </c>
      <c r="D7" s="135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34">
        <v>2002</v>
      </c>
      <c r="D8" s="135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34">
        <v>2003</v>
      </c>
      <c r="D9" s="135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34">
        <v>2004</v>
      </c>
      <c r="D10" s="135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34">
        <v>2005</v>
      </c>
      <c r="D11" s="135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34">
        <v>2006</v>
      </c>
      <c r="D12" s="135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34">
        <v>2007</v>
      </c>
      <c r="D13" s="135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34">
        <v>2008</v>
      </c>
      <c r="D14" s="135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34">
        <v>2009</v>
      </c>
      <c r="D15" s="135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34">
        <v>2010</v>
      </c>
      <c r="D16" s="135"/>
      <c r="E16" s="86">
        <f>+E40</f>
        <v>1037043.9378833331</v>
      </c>
      <c r="F16" s="5">
        <f t="shared" si="0"/>
        <v>-7.4333504352979987E-2</v>
      </c>
      <c r="G16" s="87">
        <f>+G40</f>
        <v>714580.78899999871</v>
      </c>
      <c r="H16" s="5">
        <f t="shared" si="1"/>
        <v>-0.1313129166816534</v>
      </c>
      <c r="I16" s="4"/>
    </row>
    <row r="17" spans="3:9" x14ac:dyDescent="0.25">
      <c r="C17" s="134">
        <v>2011</v>
      </c>
      <c r="D17" s="135"/>
      <c r="E17" s="87">
        <f>+E53</f>
        <v>944322.02861666679</v>
      </c>
      <c r="F17" s="5">
        <f t="shared" si="0"/>
        <v>-8.9409817539570294E-2</v>
      </c>
      <c r="G17" s="87">
        <f>+G53</f>
        <v>633723.978999999</v>
      </c>
      <c r="H17" s="5">
        <f t="shared" si="1"/>
        <v>-0.11315279006192237</v>
      </c>
      <c r="I17" s="4"/>
    </row>
    <row r="18" spans="3:9" x14ac:dyDescent="0.25">
      <c r="C18" s="134">
        <v>2012</v>
      </c>
      <c r="D18" s="135"/>
      <c r="E18" s="87">
        <f>+E66</f>
        <v>826511.14478333306</v>
      </c>
      <c r="F18" s="5">
        <f t="shared" si="0"/>
        <v>-0.12475710643530616</v>
      </c>
      <c r="G18" s="87">
        <f>+G66</f>
        <v>546763.04799999797</v>
      </c>
      <c r="H18" s="5">
        <f t="shared" si="1"/>
        <v>-0.13722209334294602</v>
      </c>
      <c r="I18" s="4"/>
    </row>
    <row r="19" spans="3:9" x14ac:dyDescent="0.25">
      <c r="C19" s="134">
        <v>2013</v>
      </c>
      <c r="D19" s="135"/>
      <c r="E19" s="87">
        <f>+E79</f>
        <v>844044.58264999965</v>
      </c>
      <c r="F19" s="5">
        <f t="shared" si="0"/>
        <v>2.1213794849993119E-2</v>
      </c>
      <c r="G19" s="87">
        <f>+G79</f>
        <v>575290.51099999656</v>
      </c>
      <c r="H19" s="5">
        <f t="shared" si="1"/>
        <v>5.2175184669756063E-2</v>
      </c>
      <c r="I19" s="4"/>
    </row>
    <row r="20" spans="3:9" x14ac:dyDescent="0.25">
      <c r="C20" s="134">
        <v>2014</v>
      </c>
      <c r="D20" s="135"/>
      <c r="E20" s="87">
        <f>+E92</f>
        <v>973602.63632866659</v>
      </c>
      <c r="F20" s="5">
        <f t="shared" ref="F20:F25" si="2">(E20-E19)/E19</f>
        <v>0.15349669477399019</v>
      </c>
      <c r="G20" s="87">
        <f>+G92</f>
        <v>697680.01613999705</v>
      </c>
      <c r="H20" s="5">
        <f t="shared" si="1"/>
        <v>0.21274382733561412</v>
      </c>
      <c r="I20" s="4"/>
    </row>
    <row r="21" spans="3:9" x14ac:dyDescent="0.25">
      <c r="C21" s="134">
        <v>2015</v>
      </c>
      <c r="D21" s="135"/>
      <c r="E21" s="87">
        <f>+E105</f>
        <v>1296335.9517166666</v>
      </c>
      <c r="F21" s="5">
        <f t="shared" si="2"/>
        <v>0.33148360875951077</v>
      </c>
      <c r="G21" s="87">
        <f>+G105</f>
        <v>964860.44729999441</v>
      </c>
      <c r="H21" s="5">
        <f t="shared" si="1"/>
        <v>0.38295554549234029</v>
      </c>
      <c r="I21" s="4"/>
    </row>
    <row r="22" spans="3:9" x14ac:dyDescent="0.25">
      <c r="C22" s="134">
        <v>2016</v>
      </c>
      <c r="D22" s="135"/>
      <c r="E22" s="87">
        <f>+E118</f>
        <v>1477242.6605500001</v>
      </c>
      <c r="F22" s="5">
        <f t="shared" si="2"/>
        <v>0.13955233486641233</v>
      </c>
      <c r="G22" s="87">
        <f>+G118</f>
        <v>1142310.3349999965</v>
      </c>
      <c r="H22" s="5">
        <f t="shared" ref="H22" si="3">(G22-G21)/G21</f>
        <v>0.18391249034673027</v>
      </c>
      <c r="I22" s="4"/>
    </row>
    <row r="23" spans="3:9" x14ac:dyDescent="0.25">
      <c r="C23" s="134">
        <v>2017</v>
      </c>
      <c r="D23" s="135"/>
      <c r="E23" s="87">
        <f>+E131</f>
        <v>1554908.5253000001</v>
      </c>
      <c r="F23" s="5">
        <f t="shared" si="2"/>
        <v>5.2574886187678707E-2</v>
      </c>
      <c r="G23" s="87">
        <f>+G131</f>
        <v>1099036.5029999949</v>
      </c>
      <c r="H23" s="5">
        <f t="shared" ref="H23:H24" si="4">(G23-G22)/G22</f>
        <v>-3.7882728251777305E-2</v>
      </c>
      <c r="I23" s="4"/>
    </row>
    <row r="24" spans="3:9" ht="14.45" customHeight="1" x14ac:dyDescent="0.25">
      <c r="C24" s="134">
        <v>2018</v>
      </c>
      <c r="D24" s="135"/>
      <c r="E24" s="87">
        <f>+E144</f>
        <v>1360456.7582166668</v>
      </c>
      <c r="F24" s="5">
        <f t="shared" si="2"/>
        <v>-0.12505672450783967</v>
      </c>
      <c r="G24" s="87">
        <f>+G144</f>
        <v>982680.07671999256</v>
      </c>
      <c r="H24" s="5">
        <f t="shared" si="4"/>
        <v>-0.10587130269321263</v>
      </c>
      <c r="I24" s="4"/>
    </row>
    <row r="25" spans="3:9" ht="14.45" customHeight="1" x14ac:dyDescent="0.25">
      <c r="C25" s="134">
        <v>2019</v>
      </c>
      <c r="D25" s="135"/>
      <c r="E25" s="87">
        <f>+E157</f>
        <v>1148683.5240666661</v>
      </c>
      <c r="F25" s="5">
        <f t="shared" si="2"/>
        <v>-0.15566333356129614</v>
      </c>
      <c r="G25" s="87">
        <f>+G157</f>
        <v>916027.64199999336</v>
      </c>
      <c r="H25" s="5">
        <f t="shared" ref="H25" si="5">(G25-G24)/G24</f>
        <v>-6.7827196560729011E-2</v>
      </c>
      <c r="I25" s="4"/>
    </row>
    <row r="26" spans="3:9" ht="14.45" customHeight="1" thickBot="1" x14ac:dyDescent="0.3">
      <c r="C26" s="130">
        <v>2020</v>
      </c>
      <c r="D26" s="131"/>
      <c r="E26" s="88">
        <f>+E170</f>
        <v>1127216.8180333329</v>
      </c>
      <c r="F26" s="6">
        <f t="shared" ref="F26" si="6">(E26-E25)/E25</f>
        <v>-1.8688094312813822E-2</v>
      </c>
      <c r="G26" s="88">
        <f>+G170</f>
        <v>691864.02999999514</v>
      </c>
      <c r="H26" s="6">
        <f t="shared" ref="H26" si="7">(G26-G25)/G25</f>
        <v>-0.24471271577632134</v>
      </c>
      <c r="I26" s="4"/>
    </row>
    <row r="27" spans="3:9" ht="24.75" thickBot="1" x14ac:dyDescent="0.3">
      <c r="C27" s="132" t="s">
        <v>1</v>
      </c>
      <c r="D27" s="133"/>
      <c r="E27" s="110" t="s">
        <v>2</v>
      </c>
      <c r="F27" s="111" t="s">
        <v>5</v>
      </c>
      <c r="G27" s="112" t="s">
        <v>4</v>
      </c>
      <c r="H27" s="111" t="s">
        <v>5</v>
      </c>
    </row>
    <row r="28" spans="3:9" x14ac:dyDescent="0.25">
      <c r="C28" s="17">
        <v>2010</v>
      </c>
      <c r="D28" s="7" t="s">
        <v>6</v>
      </c>
      <c r="E28" s="90">
        <v>90889.358266666517</v>
      </c>
      <c r="F28" s="9"/>
      <c r="G28" s="93">
        <v>62849.144</v>
      </c>
      <c r="H28" s="9"/>
    </row>
    <row r="29" spans="3:9" x14ac:dyDescent="0.25">
      <c r="C29" s="16"/>
      <c r="D29" s="10" t="s">
        <v>17</v>
      </c>
      <c r="E29" s="91">
        <v>82250.782533333258</v>
      </c>
      <c r="F29" s="12">
        <f t="shared" ref="F29:H31" si="8">+E29/E28-1</f>
        <v>-9.5044963437721175E-2</v>
      </c>
      <c r="G29" s="94">
        <v>55356.583999999908</v>
      </c>
      <c r="H29" s="12">
        <f t="shared" si="8"/>
        <v>-0.11921498883103476</v>
      </c>
    </row>
    <row r="30" spans="3:9" x14ac:dyDescent="0.25">
      <c r="C30" s="16"/>
      <c r="D30" s="10" t="s">
        <v>7</v>
      </c>
      <c r="E30" s="91">
        <v>99044.815616666296</v>
      </c>
      <c r="F30" s="12">
        <f t="shared" si="8"/>
        <v>0.20418083045625757</v>
      </c>
      <c r="G30" s="94">
        <v>64286.474999999889</v>
      </c>
      <c r="H30" s="12">
        <f t="shared" si="8"/>
        <v>0.16131578856094153</v>
      </c>
    </row>
    <row r="31" spans="3:9" x14ac:dyDescent="0.25">
      <c r="C31" s="16"/>
      <c r="D31" s="10" t="s">
        <v>8</v>
      </c>
      <c r="E31" s="91">
        <v>87487.933066666563</v>
      </c>
      <c r="F31" s="12">
        <f t="shared" si="8"/>
        <v>-0.11668336679759594</v>
      </c>
      <c r="G31" s="94">
        <v>60870.465000000004</v>
      </c>
      <c r="H31" s="12">
        <f t="shared" si="8"/>
        <v>-5.3137304541894581E-2</v>
      </c>
    </row>
    <row r="32" spans="3:9" x14ac:dyDescent="0.25">
      <c r="C32" s="16"/>
      <c r="D32" s="10" t="s">
        <v>9</v>
      </c>
      <c r="E32" s="91">
        <v>85551.949899999934</v>
      </c>
      <c r="F32" s="12">
        <f t="shared" ref="F32:F39" si="9">+E32/E31-1</f>
        <v>-2.2128573607875679E-2</v>
      </c>
      <c r="G32" s="94">
        <v>59966.673999999912</v>
      </c>
      <c r="H32" s="12">
        <f t="shared" ref="H32:H39" si="10">+G32/G31-1</f>
        <v>-1.4847775518062711E-2</v>
      </c>
    </row>
    <row r="33" spans="3:8" x14ac:dyDescent="0.25">
      <c r="C33" s="16"/>
      <c r="D33" s="10" t="s">
        <v>10</v>
      </c>
      <c r="E33" s="91">
        <v>82034.638250000047</v>
      </c>
      <c r="F33" s="12">
        <f t="shared" si="9"/>
        <v>-4.1113167544529428E-2</v>
      </c>
      <c r="G33" s="94">
        <v>57353.476999999853</v>
      </c>
      <c r="H33" s="12">
        <f t="shared" si="10"/>
        <v>-4.3577487722598396E-2</v>
      </c>
    </row>
    <row r="34" spans="3:8" x14ac:dyDescent="0.25">
      <c r="C34" s="16"/>
      <c r="D34" s="10" t="s">
        <v>11</v>
      </c>
      <c r="E34" s="91">
        <v>84126.295633333371</v>
      </c>
      <c r="F34" s="12">
        <f t="shared" si="9"/>
        <v>2.549724638218076E-2</v>
      </c>
      <c r="G34" s="94">
        <v>57994.010999999839</v>
      </c>
      <c r="H34" s="12">
        <f t="shared" si="10"/>
        <v>1.1168180788760029E-2</v>
      </c>
    </row>
    <row r="35" spans="3:8" x14ac:dyDescent="0.25">
      <c r="C35" s="16"/>
      <c r="D35" s="10" t="s">
        <v>12</v>
      </c>
      <c r="E35" s="91">
        <v>86932.052983333633</v>
      </c>
      <c r="F35" s="12">
        <f t="shared" si="9"/>
        <v>3.3351728242370537E-2</v>
      </c>
      <c r="G35" s="94">
        <v>59713.905999999894</v>
      </c>
      <c r="H35" s="12">
        <f t="shared" si="10"/>
        <v>2.9656424350439581E-2</v>
      </c>
    </row>
    <row r="36" spans="3:8" x14ac:dyDescent="0.25">
      <c r="C36" s="16"/>
      <c r="D36" s="10" t="s">
        <v>13</v>
      </c>
      <c r="E36" s="91">
        <v>81131.868800000055</v>
      </c>
      <c r="F36" s="12">
        <f t="shared" si="9"/>
        <v>-6.6720892746494509E-2</v>
      </c>
      <c r="G36" s="94">
        <v>56676.366000000162</v>
      </c>
      <c r="H36" s="12">
        <f t="shared" si="10"/>
        <v>-5.0868218200292192E-2</v>
      </c>
    </row>
    <row r="37" spans="3:8" x14ac:dyDescent="0.25">
      <c r="C37" s="16"/>
      <c r="D37" s="10" t="s">
        <v>14</v>
      </c>
      <c r="E37" s="91">
        <v>83169.548016666624</v>
      </c>
      <c r="F37" s="12">
        <f t="shared" si="9"/>
        <v>2.5115645020943544E-2</v>
      </c>
      <c r="G37" s="94">
        <v>58084.043000000078</v>
      </c>
      <c r="H37" s="12">
        <f t="shared" si="10"/>
        <v>2.4837107587312612E-2</v>
      </c>
    </row>
    <row r="38" spans="3:8" x14ac:dyDescent="0.25">
      <c r="C38" s="16"/>
      <c r="D38" s="10" t="s">
        <v>15</v>
      </c>
      <c r="E38" s="91">
        <v>86646.369550000149</v>
      </c>
      <c r="F38" s="12">
        <f t="shared" si="9"/>
        <v>4.1804021017846527E-2</v>
      </c>
      <c r="G38" s="94">
        <v>59718.244999999675</v>
      </c>
      <c r="H38" s="12">
        <f t="shared" si="10"/>
        <v>2.8135128265771581E-2</v>
      </c>
    </row>
    <row r="39" spans="3:8" x14ac:dyDescent="0.25">
      <c r="C39" s="16"/>
      <c r="D39" s="10" t="s">
        <v>16</v>
      </c>
      <c r="E39" s="91">
        <v>87778.325266666623</v>
      </c>
      <c r="F39" s="12">
        <f t="shared" si="9"/>
        <v>1.3064087076530839E-2</v>
      </c>
      <c r="G39" s="94">
        <v>61711.398999999568</v>
      </c>
      <c r="H39" s="12">
        <f t="shared" si="10"/>
        <v>3.3375964079317866E-2</v>
      </c>
    </row>
    <row r="40" spans="3:8" ht="15.75" thickBot="1" x14ac:dyDescent="0.3">
      <c r="C40" s="13" t="s">
        <v>18</v>
      </c>
      <c r="D40" s="14"/>
      <c r="E40" s="101">
        <f>SUM(E28:E39)</f>
        <v>1037043.9378833331</v>
      </c>
      <c r="F40" s="102"/>
      <c r="G40" s="103">
        <f>SUM(G28:G39)</f>
        <v>714580.78899999871</v>
      </c>
      <c r="H40" s="15"/>
    </row>
    <row r="41" spans="3:8" x14ac:dyDescent="0.25">
      <c r="C41" s="16">
        <v>2011</v>
      </c>
      <c r="D41" s="10" t="s">
        <v>6</v>
      </c>
      <c r="E41" s="91">
        <v>82949.602433333319</v>
      </c>
      <c r="F41" s="12">
        <f>+E41/E39-1</f>
        <v>-5.501042334384787E-2</v>
      </c>
      <c r="G41" s="94">
        <v>54854.615000000078</v>
      </c>
      <c r="H41" s="12">
        <f>+G41/G39-1</f>
        <v>-0.11111049354106428</v>
      </c>
    </row>
    <row r="42" spans="3:8" x14ac:dyDescent="0.25">
      <c r="C42" s="16"/>
      <c r="D42" s="10" t="s">
        <v>17</v>
      </c>
      <c r="E42" s="91">
        <v>71233.284750000021</v>
      </c>
      <c r="F42" s="12">
        <f t="shared" ref="F42:F52" si="11">+E42/E41-1</f>
        <v>-0.14124621866331089</v>
      </c>
      <c r="G42" s="94">
        <v>47071.253000000033</v>
      </c>
      <c r="H42" s="12">
        <f t="shared" ref="H42:H52" si="12">+G42/G41-1</f>
        <v>-0.14189074155383341</v>
      </c>
    </row>
    <row r="43" spans="3:8" x14ac:dyDescent="0.25">
      <c r="C43" s="16"/>
      <c r="D43" s="10" t="s">
        <v>7</v>
      </c>
      <c r="E43" s="91">
        <v>83087.761249999909</v>
      </c>
      <c r="F43" s="12">
        <f t="shared" si="11"/>
        <v>0.16641765912668904</v>
      </c>
      <c r="G43" s="94">
        <v>55687.44999999991</v>
      </c>
      <c r="H43" s="12">
        <f t="shared" si="12"/>
        <v>0.18304583903895377</v>
      </c>
    </row>
    <row r="44" spans="3:8" x14ac:dyDescent="0.25">
      <c r="C44" s="16"/>
      <c r="D44" s="10" t="s">
        <v>8</v>
      </c>
      <c r="E44" s="91">
        <v>77574.585233333433</v>
      </c>
      <c r="F44" s="12">
        <f t="shared" si="11"/>
        <v>-6.6353647441264818E-2</v>
      </c>
      <c r="G44" s="94">
        <v>53366.462999999909</v>
      </c>
      <c r="H44" s="12">
        <f t="shared" si="12"/>
        <v>-4.1678816322169632E-2</v>
      </c>
    </row>
    <row r="45" spans="3:8" x14ac:dyDescent="0.25">
      <c r="C45" s="16"/>
      <c r="D45" s="10" t="s">
        <v>9</v>
      </c>
      <c r="E45" s="91">
        <v>80617.406500000128</v>
      </c>
      <c r="F45" s="12">
        <f t="shared" si="11"/>
        <v>3.9224460659561533E-2</v>
      </c>
      <c r="G45" s="94">
        <v>54458.68200000003</v>
      </c>
      <c r="H45" s="12">
        <f t="shared" si="12"/>
        <v>2.0466392910471143E-2</v>
      </c>
    </row>
    <row r="46" spans="3:8" x14ac:dyDescent="0.25">
      <c r="C46" s="16"/>
      <c r="D46" s="10" t="s">
        <v>10</v>
      </c>
      <c r="E46" s="91">
        <v>79903.735599999985</v>
      </c>
      <c r="F46" s="12">
        <f t="shared" si="11"/>
        <v>-8.8525658537544905E-3</v>
      </c>
      <c r="G46" s="94">
        <v>53528.590999999811</v>
      </c>
      <c r="H46" s="12">
        <f t="shared" si="12"/>
        <v>-1.7078837860971752E-2</v>
      </c>
    </row>
    <row r="47" spans="3:8" x14ac:dyDescent="0.25">
      <c r="C47" s="16"/>
      <c r="D47" s="10" t="s">
        <v>11</v>
      </c>
      <c r="E47" s="91">
        <v>75022.059383333399</v>
      </c>
      <c r="F47" s="12">
        <f t="shared" si="11"/>
        <v>-6.1094467987133583E-2</v>
      </c>
      <c r="G47" s="94">
        <v>49492.518999999651</v>
      </c>
      <c r="H47" s="12">
        <f t="shared" si="12"/>
        <v>-7.5400303363116206E-2</v>
      </c>
    </row>
    <row r="48" spans="3:8" x14ac:dyDescent="0.25">
      <c r="C48" s="16"/>
      <c r="D48" s="10" t="s">
        <v>12</v>
      </c>
      <c r="E48" s="91">
        <v>81909.887700000036</v>
      </c>
      <c r="F48" s="12">
        <f t="shared" si="11"/>
        <v>9.1810707054474916E-2</v>
      </c>
      <c r="G48" s="94">
        <v>53690.075999999855</v>
      </c>
      <c r="H48" s="12">
        <f t="shared" si="12"/>
        <v>8.4811949054365954E-2</v>
      </c>
    </row>
    <row r="49" spans="3:8" x14ac:dyDescent="0.25">
      <c r="C49" s="16"/>
      <c r="D49" s="10" t="s">
        <v>13</v>
      </c>
      <c r="E49" s="91">
        <v>77157.995450000031</v>
      </c>
      <c r="F49" s="12">
        <f t="shared" si="11"/>
        <v>-5.8013658465802087E-2</v>
      </c>
      <c r="G49" s="94">
        <v>52249.142000000058</v>
      </c>
      <c r="H49" s="12">
        <f t="shared" si="12"/>
        <v>-2.6837995163199291E-2</v>
      </c>
    </row>
    <row r="50" spans="3:8" x14ac:dyDescent="0.25">
      <c r="C50" s="16"/>
      <c r="D50" s="10" t="s">
        <v>14</v>
      </c>
      <c r="E50" s="91">
        <v>79832.942216666575</v>
      </c>
      <c r="F50" s="12">
        <f t="shared" si="11"/>
        <v>3.4668432624068934E-2</v>
      </c>
      <c r="G50" s="94">
        <v>54200.001999999877</v>
      </c>
      <c r="H50" s="12">
        <f t="shared" si="12"/>
        <v>3.7337646616279585E-2</v>
      </c>
    </row>
    <row r="51" spans="3:8" x14ac:dyDescent="0.25">
      <c r="C51" s="16"/>
      <c r="D51" s="10" t="s">
        <v>15</v>
      </c>
      <c r="E51" s="91">
        <v>81693.287683333314</v>
      </c>
      <c r="F51" s="12">
        <f t="shared" si="11"/>
        <v>2.3302980135916362E-2</v>
      </c>
      <c r="G51" s="94">
        <v>54364.905999999843</v>
      </c>
      <c r="H51" s="12">
        <f t="shared" si="12"/>
        <v>3.0425091128218895E-3</v>
      </c>
    </row>
    <row r="52" spans="3:8" x14ac:dyDescent="0.25">
      <c r="C52" s="16"/>
      <c r="D52" s="10" t="s">
        <v>16</v>
      </c>
      <c r="E52" s="91">
        <v>73339.480416666614</v>
      </c>
      <c r="F52" s="12">
        <f t="shared" si="11"/>
        <v>-0.10225818428373767</v>
      </c>
      <c r="G52" s="94">
        <v>50760.279999999948</v>
      </c>
      <c r="H52" s="12">
        <f t="shared" si="12"/>
        <v>-6.6304280927109605E-2</v>
      </c>
    </row>
    <row r="53" spans="3:8" ht="15.75" thickBot="1" x14ac:dyDescent="0.3">
      <c r="C53" s="13" t="s">
        <v>19</v>
      </c>
      <c r="D53" s="14"/>
      <c r="E53" s="101">
        <f>SUM(E41:E52)</f>
        <v>944322.02861666679</v>
      </c>
      <c r="F53" s="102"/>
      <c r="G53" s="103">
        <f>SUM(G41:G52)</f>
        <v>633723.978999999</v>
      </c>
      <c r="H53" s="15"/>
    </row>
    <row r="54" spans="3:8" x14ac:dyDescent="0.25">
      <c r="C54" s="16">
        <v>2012</v>
      </c>
      <c r="D54" s="10" t="s">
        <v>6</v>
      </c>
      <c r="E54" s="90">
        <v>71665.608333333599</v>
      </c>
      <c r="F54" s="9">
        <f>+E54/E52-1</f>
        <v>-2.2823615245474604E-2</v>
      </c>
      <c r="G54" s="93">
        <v>47228.392999999545</v>
      </c>
      <c r="H54" s="9">
        <f>+G54/G52-1</f>
        <v>-6.9579738330844632E-2</v>
      </c>
    </row>
    <row r="55" spans="3:8" x14ac:dyDescent="0.25">
      <c r="C55" s="16"/>
      <c r="D55" s="10" t="s">
        <v>17</v>
      </c>
      <c r="E55" s="91">
        <v>67589.132949999883</v>
      </c>
      <c r="F55" s="12">
        <f t="shared" ref="F55:F65" si="13">+E55/E54-1</f>
        <v>-5.6881891860501188E-2</v>
      </c>
      <c r="G55" s="94">
        <v>43855.224999999758</v>
      </c>
      <c r="H55" s="12">
        <f t="shared" ref="H55:H65" si="14">+G55/G54-1</f>
        <v>-7.1422459790232984E-2</v>
      </c>
    </row>
    <row r="56" spans="3:8" x14ac:dyDescent="0.25">
      <c r="C56" s="16"/>
      <c r="D56" s="10" t="s">
        <v>7</v>
      </c>
      <c r="E56" s="91">
        <v>75269.081466666714</v>
      </c>
      <c r="F56" s="12">
        <f t="shared" si="13"/>
        <v>0.11362697199190586</v>
      </c>
      <c r="G56" s="94">
        <v>50979.099999999708</v>
      </c>
      <c r="H56" s="12">
        <f t="shared" si="14"/>
        <v>0.16244073539697923</v>
      </c>
    </row>
    <row r="57" spans="3:8" x14ac:dyDescent="0.25">
      <c r="C57" s="16"/>
      <c r="D57" s="10" t="s">
        <v>8</v>
      </c>
      <c r="E57" s="91">
        <v>65979.426766666467</v>
      </c>
      <c r="F57" s="12">
        <f t="shared" si="13"/>
        <v>-0.12341926484268595</v>
      </c>
      <c r="G57" s="94">
        <v>43857.93400000011</v>
      </c>
      <c r="H57" s="12">
        <f t="shared" si="14"/>
        <v>-0.13968795055227801</v>
      </c>
    </row>
    <row r="58" spans="3:8" x14ac:dyDescent="0.25">
      <c r="C58" s="16"/>
      <c r="D58" s="10" t="s">
        <v>9</v>
      </c>
      <c r="E58" s="91">
        <v>69810.196216666707</v>
      </c>
      <c r="F58" s="12">
        <f t="shared" si="13"/>
        <v>5.8060059593236568E-2</v>
      </c>
      <c r="G58" s="94">
        <v>45049.784999999967</v>
      </c>
      <c r="H58" s="12">
        <f t="shared" si="14"/>
        <v>2.7175265483318389E-2</v>
      </c>
    </row>
    <row r="59" spans="3:8" x14ac:dyDescent="0.25">
      <c r="C59" s="16"/>
      <c r="D59" s="10" t="s">
        <v>10</v>
      </c>
      <c r="E59" s="91">
        <v>67253.511766666721</v>
      </c>
      <c r="F59" s="12">
        <f t="shared" si="13"/>
        <v>-3.6623367195028678E-2</v>
      </c>
      <c r="G59" s="94">
        <v>43446.600999999973</v>
      </c>
      <c r="H59" s="12">
        <f t="shared" si="14"/>
        <v>-3.5586940093054742E-2</v>
      </c>
    </row>
    <row r="60" spans="3:8" x14ac:dyDescent="0.25">
      <c r="C60" s="16"/>
      <c r="D60" s="10" t="s">
        <v>11</v>
      </c>
      <c r="E60" s="91">
        <v>66886.922783333386</v>
      </c>
      <c r="F60" s="12">
        <f t="shared" si="13"/>
        <v>-5.4508526574077454E-3</v>
      </c>
      <c r="G60" s="94">
        <v>43228.280999999901</v>
      </c>
      <c r="H60" s="12">
        <f t="shared" si="14"/>
        <v>-5.0250191033373026E-3</v>
      </c>
    </row>
    <row r="61" spans="3:8" x14ac:dyDescent="0.25">
      <c r="C61" s="16"/>
      <c r="D61" s="10" t="s">
        <v>12</v>
      </c>
      <c r="E61" s="91">
        <v>71243.406000000105</v>
      </c>
      <c r="F61" s="12">
        <f t="shared" si="13"/>
        <v>6.5132062223562937E-2</v>
      </c>
      <c r="G61" s="94">
        <v>47720.894999999793</v>
      </c>
      <c r="H61" s="12">
        <f t="shared" si="14"/>
        <v>0.10392765791450054</v>
      </c>
    </row>
    <row r="62" spans="3:8" x14ac:dyDescent="0.25">
      <c r="C62" s="16"/>
      <c r="D62" s="10" t="s">
        <v>13</v>
      </c>
      <c r="E62" s="91">
        <v>59446.586399999927</v>
      </c>
      <c r="F62" s="12">
        <f t="shared" si="13"/>
        <v>-0.16558472232504096</v>
      </c>
      <c r="G62" s="94">
        <v>41704.733000000066</v>
      </c>
      <c r="H62" s="12">
        <f t="shared" si="14"/>
        <v>-0.12606976461777919</v>
      </c>
    </row>
    <row r="63" spans="3:8" x14ac:dyDescent="0.25">
      <c r="C63" s="16"/>
      <c r="D63" s="10" t="s">
        <v>14</v>
      </c>
      <c r="E63" s="91">
        <v>70426.993566666642</v>
      </c>
      <c r="F63" s="12">
        <f t="shared" si="13"/>
        <v>0.18471047425301323</v>
      </c>
      <c r="G63" s="94">
        <v>47393.120999999584</v>
      </c>
      <c r="H63" s="12">
        <f t="shared" si="14"/>
        <v>0.13639670106506885</v>
      </c>
    </row>
    <row r="64" spans="3:8" x14ac:dyDescent="0.25">
      <c r="C64" s="16"/>
      <c r="D64" s="10" t="s">
        <v>15</v>
      </c>
      <c r="E64" s="92">
        <v>66527.801399999895</v>
      </c>
      <c r="F64" s="19">
        <f t="shared" si="13"/>
        <v>-5.5365023681945846E-2</v>
      </c>
      <c r="G64" s="95">
        <v>41789.416999999725</v>
      </c>
      <c r="H64" s="19">
        <f t="shared" si="14"/>
        <v>-0.11823876296308722</v>
      </c>
    </row>
    <row r="65" spans="3:8" x14ac:dyDescent="0.25">
      <c r="C65" s="16"/>
      <c r="D65" s="10" t="s">
        <v>16</v>
      </c>
      <c r="E65" s="92">
        <v>74412.477133333115</v>
      </c>
      <c r="F65" s="19">
        <f t="shared" si="13"/>
        <v>0.11851700443137192</v>
      </c>
      <c r="G65" s="95">
        <v>50509.562999999864</v>
      </c>
      <c r="H65" s="19">
        <f t="shared" si="14"/>
        <v>0.2086687641514644</v>
      </c>
    </row>
    <row r="66" spans="3:8" ht="15.75" thickBot="1" x14ac:dyDescent="0.3">
      <c r="C66" s="13" t="s">
        <v>20</v>
      </c>
      <c r="D66" s="14"/>
      <c r="E66" s="101">
        <f>SUM(E54:E65)</f>
        <v>826511.14478333306</v>
      </c>
      <c r="F66" s="102"/>
      <c r="G66" s="103">
        <f>SUM(G54:G65)</f>
        <v>546763.04799999797</v>
      </c>
      <c r="H66" s="15"/>
    </row>
    <row r="67" spans="3:8" x14ac:dyDescent="0.25">
      <c r="C67" s="17">
        <v>2013</v>
      </c>
      <c r="D67" s="20" t="s">
        <v>6</v>
      </c>
      <c r="E67" s="91">
        <v>76800.94969999991</v>
      </c>
      <c r="F67" s="12">
        <f>+E67/E65-1</f>
        <v>3.2097742995265355E-2</v>
      </c>
      <c r="G67" s="94">
        <v>48634.816000000057</v>
      </c>
      <c r="H67" s="12">
        <f>+G67/G65-1</f>
        <v>-3.7116674321649001E-2</v>
      </c>
    </row>
    <row r="68" spans="3:8" x14ac:dyDescent="0.25">
      <c r="C68" s="21"/>
      <c r="D68" s="22" t="s">
        <v>17</v>
      </c>
      <c r="E68" s="91">
        <v>62355.020166666618</v>
      </c>
      <c r="F68" s="12">
        <f t="shared" ref="F68:F78" si="15">+E68/E67-1</f>
        <v>-0.18809571482855381</v>
      </c>
      <c r="G68" s="94">
        <v>39544.086999999839</v>
      </c>
      <c r="H68" s="12">
        <f t="shared" ref="H68:H75" si="16">+G68/G67-1</f>
        <v>-0.18691813288653558</v>
      </c>
    </row>
    <row r="69" spans="3:8" x14ac:dyDescent="0.25">
      <c r="C69" s="21"/>
      <c r="D69" s="22" t="s">
        <v>7</v>
      </c>
      <c r="E69" s="91">
        <v>70827.919133333387</v>
      </c>
      <c r="F69" s="12">
        <f t="shared" si="15"/>
        <v>0.13588158489917634</v>
      </c>
      <c r="G69" s="94">
        <v>46267.6609999996</v>
      </c>
      <c r="H69" s="12">
        <f t="shared" si="16"/>
        <v>0.17002729131158811</v>
      </c>
    </row>
    <row r="70" spans="3:8" x14ac:dyDescent="0.25">
      <c r="C70" s="16"/>
      <c r="D70" s="22" t="s">
        <v>8</v>
      </c>
      <c r="E70" s="91">
        <v>71125.256283333161</v>
      </c>
      <c r="F70" s="12">
        <f t="shared" si="15"/>
        <v>4.1980218201813635E-3</v>
      </c>
      <c r="G70" s="94">
        <v>46063.423999999897</v>
      </c>
      <c r="H70" s="12">
        <f t="shared" si="16"/>
        <v>-4.4142495121960446E-3</v>
      </c>
    </row>
    <row r="71" spans="3:8" x14ac:dyDescent="0.25">
      <c r="C71" s="21"/>
      <c r="D71" s="22" t="s">
        <v>9</v>
      </c>
      <c r="E71" s="91">
        <v>74194.6890000001</v>
      </c>
      <c r="F71" s="12">
        <f t="shared" si="15"/>
        <v>4.3155313274930274E-2</v>
      </c>
      <c r="G71" s="94">
        <v>49250.82999999958</v>
      </c>
      <c r="H71" s="12">
        <f t="shared" si="16"/>
        <v>6.9196028501912643E-2</v>
      </c>
    </row>
    <row r="72" spans="3:8" x14ac:dyDescent="0.25">
      <c r="C72" s="21"/>
      <c r="D72" s="22" t="s">
        <v>10</v>
      </c>
      <c r="E72" s="91">
        <v>68681.446816666386</v>
      </c>
      <c r="F72" s="12">
        <f t="shared" si="15"/>
        <v>-7.4307774015114569E-2</v>
      </c>
      <c r="G72" s="94">
        <v>46658.548999999512</v>
      </c>
      <c r="H72" s="12">
        <f t="shared" si="16"/>
        <v>-5.2634260173891279E-2</v>
      </c>
    </row>
    <row r="73" spans="3:8" x14ac:dyDescent="0.25">
      <c r="C73" s="21"/>
      <c r="D73" s="22" t="s">
        <v>11</v>
      </c>
      <c r="E73" s="91">
        <v>71593.518516666591</v>
      </c>
      <c r="F73" s="12">
        <f t="shared" si="15"/>
        <v>4.2399684849002917E-2</v>
      </c>
      <c r="G73" s="94">
        <v>48700.749999999767</v>
      </c>
      <c r="H73" s="12">
        <f t="shared" si="16"/>
        <v>4.3769063628624094E-2</v>
      </c>
    </row>
    <row r="74" spans="3:8" x14ac:dyDescent="0.25">
      <c r="C74" s="21"/>
      <c r="D74" s="22" t="s">
        <v>12</v>
      </c>
      <c r="E74" s="91">
        <v>70310.148516666639</v>
      </c>
      <c r="F74" s="12">
        <f t="shared" si="15"/>
        <v>-1.7925784716128823E-2</v>
      </c>
      <c r="G74" s="94">
        <v>49107.464999999604</v>
      </c>
      <c r="H74" s="12">
        <f t="shared" si="16"/>
        <v>8.3513087580753265E-3</v>
      </c>
    </row>
    <row r="75" spans="3:8" x14ac:dyDescent="0.25">
      <c r="C75" s="21"/>
      <c r="D75" s="22" t="s">
        <v>13</v>
      </c>
      <c r="E75" s="91">
        <v>63014.34288333328</v>
      </c>
      <c r="F75" s="12">
        <f t="shared" si="15"/>
        <v>-0.10376603928811112</v>
      </c>
      <c r="G75" s="94">
        <v>45203.317999999686</v>
      </c>
      <c r="H75" s="12">
        <f t="shared" si="16"/>
        <v>-7.9502108284350448E-2</v>
      </c>
    </row>
    <row r="76" spans="3:8" x14ac:dyDescent="0.25">
      <c r="C76" s="21"/>
      <c r="D76" s="22" t="s">
        <v>14</v>
      </c>
      <c r="E76" s="91">
        <v>75065.249616666915</v>
      </c>
      <c r="F76" s="12">
        <f t="shared" si="15"/>
        <v>0.19124069508500718</v>
      </c>
      <c r="G76" s="94">
        <v>53198.498999999676</v>
      </c>
      <c r="H76" s="12">
        <f>+G76/G75-1</f>
        <v>0.17687155177414282</v>
      </c>
    </row>
    <row r="77" spans="3:8" x14ac:dyDescent="0.25">
      <c r="C77" s="21"/>
      <c r="D77" s="22" t="s">
        <v>15</v>
      </c>
      <c r="E77" s="91">
        <v>70158.422333333103</v>
      </c>
      <c r="F77" s="12">
        <f t="shared" si="15"/>
        <v>-6.5367494391763592E-2</v>
      </c>
      <c r="G77" s="94">
        <v>50688.408999999738</v>
      </c>
      <c r="H77" s="12">
        <f>+G77/G76-1</f>
        <v>-4.7183474105161327E-2</v>
      </c>
    </row>
    <row r="78" spans="3:8" x14ac:dyDescent="0.25">
      <c r="C78" s="21"/>
      <c r="D78" s="22" t="s">
        <v>16</v>
      </c>
      <c r="E78" s="91">
        <v>69917.619683333556</v>
      </c>
      <c r="F78" s="12">
        <f t="shared" si="15"/>
        <v>-3.4322700253357485E-3</v>
      </c>
      <c r="G78" s="94">
        <v>51972.702999999594</v>
      </c>
      <c r="H78" s="12">
        <f>+G78/G77-1</f>
        <v>2.5337035139529895E-2</v>
      </c>
    </row>
    <row r="79" spans="3:8" ht="15.75" thickBot="1" x14ac:dyDescent="0.3">
      <c r="C79" s="13" t="s">
        <v>21</v>
      </c>
      <c r="D79" s="14"/>
      <c r="E79" s="101">
        <f>SUM(E67:E78)</f>
        <v>844044.58264999965</v>
      </c>
      <c r="F79" s="102"/>
      <c r="G79" s="103">
        <f>SUM(G67:G78)</f>
        <v>575290.51099999656</v>
      </c>
      <c r="H79" s="15"/>
    </row>
    <row r="80" spans="3:8" x14ac:dyDescent="0.25">
      <c r="C80" s="17">
        <v>2014</v>
      </c>
      <c r="D80" s="20" t="s">
        <v>6</v>
      </c>
      <c r="E80" s="91">
        <v>69544.795333333386</v>
      </c>
      <c r="F80" s="12">
        <f>+E80/E78-1</f>
        <v>-5.3323375665352835E-3</v>
      </c>
      <c r="G80" s="94">
        <v>45426.853999999563</v>
      </c>
      <c r="H80" s="12">
        <f>+G80/G78-1</f>
        <v>-0.12594782688135508</v>
      </c>
    </row>
    <row r="81" spans="3:8" x14ac:dyDescent="0.25">
      <c r="C81" s="21"/>
      <c r="D81" s="22" t="s">
        <v>17</v>
      </c>
      <c r="E81" s="91">
        <v>61561.222600000023</v>
      </c>
      <c r="F81" s="12">
        <f t="shared" ref="F81:F88" si="17">+E81/E80-1</f>
        <v>-0.11479755882618536</v>
      </c>
      <c r="G81" s="94">
        <v>39841.963999999876</v>
      </c>
      <c r="H81" s="12">
        <f>+G81/G80-1</f>
        <v>-0.12294247803292169</v>
      </c>
    </row>
    <row r="82" spans="3:8" x14ac:dyDescent="0.25">
      <c r="C82" s="21"/>
      <c r="D82" s="22" t="s">
        <v>7</v>
      </c>
      <c r="E82" s="91">
        <v>72482.28015000005</v>
      </c>
      <c r="F82" s="12">
        <f t="shared" si="17"/>
        <v>0.17740157015660096</v>
      </c>
      <c r="G82" s="94">
        <v>49619.595999999568</v>
      </c>
      <c r="H82" s="12">
        <f t="shared" ref="H82:H88" si="18">+G82/G81-1</f>
        <v>0.24541039191741953</v>
      </c>
    </row>
    <row r="83" spans="3:8" x14ac:dyDescent="0.25">
      <c r="C83" s="21"/>
      <c r="D83" s="22" t="s">
        <v>8</v>
      </c>
      <c r="E83" s="91">
        <v>74432.929200000071</v>
      </c>
      <c r="F83" s="12">
        <f t="shared" si="17"/>
        <v>2.6912081766236051E-2</v>
      </c>
      <c r="G83" s="94">
        <v>51866.981999999778</v>
      </c>
      <c r="H83" s="12">
        <f t="shared" si="18"/>
        <v>4.5292307498840279E-2</v>
      </c>
    </row>
    <row r="84" spans="3:8" x14ac:dyDescent="0.25">
      <c r="C84" s="21"/>
      <c r="D84" s="22" t="s">
        <v>9</v>
      </c>
      <c r="E84" s="91">
        <v>73548.838200000086</v>
      </c>
      <c r="F84" s="12">
        <f t="shared" si="17"/>
        <v>-1.1877686522647091E-2</v>
      </c>
      <c r="G84" s="94">
        <v>54152.928999999669</v>
      </c>
      <c r="H84" s="12">
        <f t="shared" si="18"/>
        <v>4.4073260325806052E-2</v>
      </c>
    </row>
    <row r="85" spans="3:8" x14ac:dyDescent="0.25">
      <c r="C85" s="21"/>
      <c r="D85" s="22" t="s">
        <v>10</v>
      </c>
      <c r="E85" s="91">
        <v>76838.512616666485</v>
      </c>
      <c r="F85" s="12">
        <f t="shared" si="17"/>
        <v>4.4727755015257165E-2</v>
      </c>
      <c r="G85" s="94">
        <v>59083.999999999593</v>
      </c>
      <c r="H85" s="12">
        <f t="shared" si="18"/>
        <v>9.1058250976599142E-2</v>
      </c>
    </row>
    <row r="86" spans="3:8" x14ac:dyDescent="0.25">
      <c r="C86" s="21"/>
      <c r="D86" s="22" t="s">
        <v>11</v>
      </c>
      <c r="E86" s="91">
        <v>85071.532499999827</v>
      </c>
      <c r="F86" s="12">
        <f t="shared" si="17"/>
        <v>0.10714704908990624</v>
      </c>
      <c r="G86" s="94">
        <v>62288.792999999445</v>
      </c>
      <c r="H86" s="12">
        <f t="shared" si="18"/>
        <v>5.4241300521289615E-2</v>
      </c>
    </row>
    <row r="87" spans="3:8" x14ac:dyDescent="0.25">
      <c r="C87" s="21"/>
      <c r="D87" s="22" t="s">
        <v>12</v>
      </c>
      <c r="E87" s="91">
        <v>87287.160500000202</v>
      </c>
      <c r="F87" s="12">
        <f t="shared" si="17"/>
        <v>2.6044293959326392E-2</v>
      </c>
      <c r="G87" s="94">
        <v>63346.904999999948</v>
      </c>
      <c r="H87" s="12">
        <f t="shared" si="18"/>
        <v>1.69871970388078E-2</v>
      </c>
    </row>
    <row r="88" spans="3:8" x14ac:dyDescent="0.25">
      <c r="C88" s="21"/>
      <c r="D88" s="22" t="s">
        <v>13</v>
      </c>
      <c r="E88" s="91">
        <v>85158.709149999922</v>
      </c>
      <c r="F88" s="12">
        <f t="shared" si="17"/>
        <v>-2.4384472330272189E-2</v>
      </c>
      <c r="G88" s="94">
        <v>62368.696999999876</v>
      </c>
      <c r="H88" s="12">
        <f t="shared" si="18"/>
        <v>-1.5442080398404223E-2</v>
      </c>
    </row>
    <row r="89" spans="3:8" x14ac:dyDescent="0.25">
      <c r="C89" s="21"/>
      <c r="D89" s="22" t="s">
        <v>14</v>
      </c>
      <c r="E89" s="91">
        <v>92101.902295333362</v>
      </c>
      <c r="F89" s="12">
        <f>+E89/E88-1</f>
        <v>8.1532390693048074E-2</v>
      </c>
      <c r="G89" s="94">
        <v>65169.944599999428</v>
      </c>
      <c r="H89" s="12">
        <f>+G89/G88-1</f>
        <v>4.4914319758829535E-2</v>
      </c>
    </row>
    <row r="90" spans="3:8" x14ac:dyDescent="0.25">
      <c r="C90" s="21"/>
      <c r="D90" s="22" t="s">
        <v>15</v>
      </c>
      <c r="E90" s="91">
        <v>95302.08246666679</v>
      </c>
      <c r="F90" s="12">
        <f>+E90/E89-1</f>
        <v>3.4746081151198815E-2</v>
      </c>
      <c r="G90" s="94">
        <v>69435.982540000216</v>
      </c>
      <c r="H90" s="12">
        <f>+G90/G89-1</f>
        <v>6.5460205101982361E-2</v>
      </c>
    </row>
    <row r="91" spans="3:8" x14ac:dyDescent="0.25">
      <c r="C91" s="21"/>
      <c r="D91" s="22" t="s">
        <v>16</v>
      </c>
      <c r="E91" s="91">
        <v>100272.67131666631</v>
      </c>
      <c r="F91" s="12">
        <f>+E91/E90-1</f>
        <v>5.2156140992386524E-2</v>
      </c>
      <c r="G91" s="94">
        <v>75077.369000000021</v>
      </c>
      <c r="H91" s="12">
        <f>+G91/G90-1</f>
        <v>8.1245864948334967E-2</v>
      </c>
    </row>
    <row r="92" spans="3:8" ht="15.75" thickBot="1" x14ac:dyDescent="0.3">
      <c r="C92" s="13" t="s">
        <v>29</v>
      </c>
      <c r="D92" s="14"/>
      <c r="E92" s="101">
        <f>SUM(E80:E91)</f>
        <v>973602.63632866659</v>
      </c>
      <c r="F92" s="102"/>
      <c r="G92" s="103">
        <f>SUM(G80:G91)</f>
        <v>697680.01613999705</v>
      </c>
      <c r="H92" s="15"/>
    </row>
    <row r="93" spans="3:8" x14ac:dyDescent="0.25">
      <c r="C93" s="17">
        <v>2015</v>
      </c>
      <c r="D93" s="54" t="s">
        <v>6</v>
      </c>
      <c r="E93" s="90">
        <v>99710.653883333216</v>
      </c>
      <c r="F93" s="9">
        <f>+E93/E91-1</f>
        <v>-5.6048914021470386E-3</v>
      </c>
      <c r="G93" s="93">
        <v>73354.982299999348</v>
      </c>
      <c r="H93" s="9">
        <f>+G93/G91-1</f>
        <v>-2.2941489864950815E-2</v>
      </c>
    </row>
    <row r="94" spans="3:8" x14ac:dyDescent="0.25">
      <c r="C94" s="21"/>
      <c r="D94" s="55" t="s">
        <v>17</v>
      </c>
      <c r="E94" s="91">
        <v>86903.248500000176</v>
      </c>
      <c r="F94" s="12">
        <f>+E94/E93-1</f>
        <v>-0.12844570649710496</v>
      </c>
      <c r="G94" s="94">
        <v>62198.354999999188</v>
      </c>
      <c r="H94" s="12">
        <f>+G94/G93-1</f>
        <v>-0.15209092757153131</v>
      </c>
    </row>
    <row r="95" spans="3:8" x14ac:dyDescent="0.25">
      <c r="C95" s="21"/>
      <c r="D95" s="55" t="s">
        <v>7</v>
      </c>
      <c r="E95" s="91">
        <v>109508.58459999975</v>
      </c>
      <c r="F95" s="12">
        <f>+E95/E94-1</f>
        <v>0.26012072609690229</v>
      </c>
      <c r="G95" s="94">
        <v>80769.840999999025</v>
      </c>
      <c r="H95" s="12">
        <f>+G95/G94-1</f>
        <v>0.29858484199461666</v>
      </c>
    </row>
    <row r="96" spans="3:8" x14ac:dyDescent="0.25">
      <c r="C96" s="21"/>
      <c r="D96" s="55" t="s">
        <v>8</v>
      </c>
      <c r="E96" s="91">
        <v>107590.57383333346</v>
      </c>
      <c r="F96" s="12">
        <f>+E96/E94-1</f>
        <v>0.23805008087048951</v>
      </c>
      <c r="G96" s="94">
        <v>80805.191999999573</v>
      </c>
      <c r="H96" s="12">
        <f>+G96/G94-1</f>
        <v>0.29915320107743404</v>
      </c>
    </row>
    <row r="97" spans="3:8" x14ac:dyDescent="0.25">
      <c r="C97" s="21"/>
      <c r="D97" s="55" t="s">
        <v>9</v>
      </c>
      <c r="E97" s="91">
        <v>101235.54721666654</v>
      </c>
      <c r="F97" s="12">
        <f>+E97/E96-1</f>
        <v>-5.9066760128181572E-2</v>
      </c>
      <c r="G97" s="94">
        <v>76058.369999999326</v>
      </c>
      <c r="H97" s="12">
        <f>+G97/G96-1</f>
        <v>-5.8744022290056264E-2</v>
      </c>
    </row>
    <row r="98" spans="3:8" x14ac:dyDescent="0.25">
      <c r="C98" s="21"/>
      <c r="D98" s="55" t="s">
        <v>10</v>
      </c>
      <c r="E98" s="91">
        <v>106195.21196666677</v>
      </c>
      <c r="F98" s="12">
        <f>+E98/E97-1</f>
        <v>4.8991336406622565E-2</v>
      </c>
      <c r="G98" s="94">
        <v>81137.596000000078</v>
      </c>
      <c r="H98" s="12">
        <f>+G98/G97-1</f>
        <v>6.6780631770057663E-2</v>
      </c>
    </row>
    <row r="99" spans="3:8" x14ac:dyDescent="0.25">
      <c r="C99" s="21"/>
      <c r="D99" s="55" t="s">
        <v>11</v>
      </c>
      <c r="E99" s="91">
        <v>111990.56166666672</v>
      </c>
      <c r="F99" s="12">
        <f t="shared" ref="F99:F101" si="19">+E99/E98-1</f>
        <v>5.4572608243571574E-2</v>
      </c>
      <c r="G99" s="94">
        <v>85907.348999999682</v>
      </c>
      <c r="H99" s="12">
        <f t="shared" ref="H99:H101" si="20">+G99/G98-1</f>
        <v>5.8785978820466989E-2</v>
      </c>
    </row>
    <row r="100" spans="3:8" x14ac:dyDescent="0.25">
      <c r="C100" s="21"/>
      <c r="D100" s="55" t="s">
        <v>12</v>
      </c>
      <c r="E100" s="91">
        <v>114177.62311666677</v>
      </c>
      <c r="F100" s="12">
        <f t="shared" si="19"/>
        <v>1.9528980098427517E-2</v>
      </c>
      <c r="G100" s="94">
        <v>85442.349999999526</v>
      </c>
      <c r="H100" s="12">
        <f t="shared" si="20"/>
        <v>-5.4127965233818909E-3</v>
      </c>
    </row>
    <row r="101" spans="3:8" x14ac:dyDescent="0.25">
      <c r="C101" s="21"/>
      <c r="D101" s="55" t="s">
        <v>13</v>
      </c>
      <c r="E101" s="91">
        <v>110591.54536666673</v>
      </c>
      <c r="F101" s="12">
        <f t="shared" si="19"/>
        <v>-3.1407885819586423E-2</v>
      </c>
      <c r="G101" s="94">
        <v>81475.92099999958</v>
      </c>
      <c r="H101" s="12">
        <f t="shared" si="20"/>
        <v>-4.6422283563127276E-2</v>
      </c>
    </row>
    <row r="102" spans="3:8" x14ac:dyDescent="0.25">
      <c r="C102" s="16"/>
      <c r="D102" s="55" t="s">
        <v>14</v>
      </c>
      <c r="E102" s="91">
        <v>117686.09663333349</v>
      </c>
      <c r="F102" s="12">
        <f>+E102/E100-1</f>
        <v>3.0728205938231445E-2</v>
      </c>
      <c r="G102" s="94">
        <v>87712.814999999318</v>
      </c>
      <c r="H102" s="12">
        <f>+G102/G100-1</f>
        <v>2.6573063591998736E-2</v>
      </c>
    </row>
    <row r="103" spans="3:8" x14ac:dyDescent="0.25">
      <c r="C103" s="21"/>
      <c r="D103" s="55" t="s">
        <v>15</v>
      </c>
      <c r="E103" s="91">
        <v>116040.58309999976</v>
      </c>
      <c r="F103" s="12">
        <f>+E103/E102-1</f>
        <v>-1.3982225431951822E-2</v>
      </c>
      <c r="G103" s="94">
        <v>85625.114999999729</v>
      </c>
      <c r="H103" s="12">
        <f>+G103/G102-1</f>
        <v>-2.3801539147952355E-2</v>
      </c>
    </row>
    <row r="104" spans="3:8" x14ac:dyDescent="0.25">
      <c r="C104" s="21"/>
      <c r="D104" s="55" t="s">
        <v>16</v>
      </c>
      <c r="E104" s="91">
        <v>114705.72183333326</v>
      </c>
      <c r="F104" s="12">
        <f>+E104/E103-1</f>
        <v>-1.1503400198499159E-2</v>
      </c>
      <c r="G104" s="94">
        <v>84372.560999999958</v>
      </c>
      <c r="H104" s="12">
        <f>+G104/G103-1</f>
        <v>-1.4628348236376376E-2</v>
      </c>
    </row>
    <row r="105" spans="3:8" ht="15.75" thickBot="1" x14ac:dyDescent="0.3">
      <c r="C105" s="13" t="s">
        <v>62</v>
      </c>
      <c r="D105" s="14"/>
      <c r="E105" s="101">
        <f>SUM(E93:E104)</f>
        <v>1296335.9517166666</v>
      </c>
      <c r="F105" s="102"/>
      <c r="G105" s="103">
        <f>SUM(G93:G104)</f>
        <v>964860.44729999441</v>
      </c>
      <c r="H105" s="15"/>
    </row>
    <row r="106" spans="3:8" x14ac:dyDescent="0.25">
      <c r="C106" s="17">
        <v>2016</v>
      </c>
      <c r="D106" s="54" t="s">
        <v>6</v>
      </c>
      <c r="E106" s="90">
        <v>111155.41586666663</v>
      </c>
      <c r="F106" s="9">
        <f>+E106/E104-1</f>
        <v>-3.0951428663909208E-2</v>
      </c>
      <c r="G106" s="93">
        <v>80953.344999999681</v>
      </c>
      <c r="H106" s="9">
        <f>+G106/G104-1</f>
        <v>-4.0525212930306531E-2</v>
      </c>
    </row>
    <row r="107" spans="3:8" x14ac:dyDescent="0.25">
      <c r="C107" s="21"/>
      <c r="D107" s="55" t="s">
        <v>17</v>
      </c>
      <c r="E107" s="91">
        <v>104595.66439999985</v>
      </c>
      <c r="F107" s="12">
        <f>+E107/E106-1</f>
        <v>-5.9014231700013187E-2</v>
      </c>
      <c r="G107" s="94">
        <v>78108.196999999753</v>
      </c>
      <c r="H107" s="12">
        <f>+G107/G106-1</f>
        <v>-3.5145527340469274E-2</v>
      </c>
    </row>
    <row r="108" spans="3:8" x14ac:dyDescent="0.25">
      <c r="C108" s="21"/>
      <c r="D108" s="55" t="s">
        <v>7</v>
      </c>
      <c r="E108" s="91">
        <v>120547.38848333363</v>
      </c>
      <c r="F108" s="12">
        <f>+E108/E107-1</f>
        <v>0.1525084636618439</v>
      </c>
      <c r="G108" s="94">
        <v>89282.286000000153</v>
      </c>
      <c r="H108" s="12">
        <f>+G108/G107-1</f>
        <v>0.1430591081240864</v>
      </c>
    </row>
    <row r="109" spans="3:8" x14ac:dyDescent="0.25">
      <c r="C109" s="21"/>
      <c r="D109" s="55" t="s">
        <v>8</v>
      </c>
      <c r="E109" s="91">
        <v>120376.18758333317</v>
      </c>
      <c r="F109" s="12">
        <f t="shared" ref="F109:F111" si="21">+E109/E108-1</f>
        <v>-1.4201958429330697E-3</v>
      </c>
      <c r="G109" s="94">
        <v>94717.293999999631</v>
      </c>
      <c r="H109" s="12">
        <f t="shared" ref="H109:H111" si="22">+G109/G108-1</f>
        <v>6.0874426983192009E-2</v>
      </c>
    </row>
    <row r="110" spans="3:8" x14ac:dyDescent="0.25">
      <c r="C110" s="21"/>
      <c r="D110" s="55" t="s">
        <v>9</v>
      </c>
      <c r="E110" s="91">
        <v>122322.33041666627</v>
      </c>
      <c r="F110" s="12">
        <f t="shared" si="21"/>
        <v>1.61671745251597E-2</v>
      </c>
      <c r="G110" s="94">
        <v>93443.254999999699</v>
      </c>
      <c r="H110" s="12">
        <f t="shared" si="22"/>
        <v>-1.3450964931493226E-2</v>
      </c>
    </row>
    <row r="111" spans="3:8" x14ac:dyDescent="0.25">
      <c r="C111" s="21"/>
      <c r="D111" s="55" t="s">
        <v>10</v>
      </c>
      <c r="E111" s="91">
        <v>119373.37886666686</v>
      </c>
      <c r="F111" s="12">
        <f t="shared" si="21"/>
        <v>-2.4108039308558094E-2</v>
      </c>
      <c r="G111" s="94">
        <v>96002.741999999795</v>
      </c>
      <c r="H111" s="12">
        <f t="shared" si="22"/>
        <v>2.7390815955631087E-2</v>
      </c>
    </row>
    <row r="112" spans="3:8" x14ac:dyDescent="0.25">
      <c r="C112" s="21"/>
      <c r="D112" s="55" t="s">
        <v>11</v>
      </c>
      <c r="E112" s="91">
        <v>125093.43658333323</v>
      </c>
      <c r="F112" s="12">
        <f>+E112/E111-1</f>
        <v>4.7917364583064614E-2</v>
      </c>
      <c r="G112" s="94">
        <v>104677.59899999987</v>
      </c>
      <c r="H112" s="12">
        <f>+G112/G111-1</f>
        <v>9.036051282785329E-2</v>
      </c>
    </row>
    <row r="113" spans="3:8" x14ac:dyDescent="0.25">
      <c r="C113" s="21"/>
      <c r="D113" s="55" t="s">
        <v>12</v>
      </c>
      <c r="E113" s="91">
        <v>134114.56535000025</v>
      </c>
      <c r="F113" s="12">
        <f t="shared" ref="F113:F114" si="23">+E113/E112-1</f>
        <v>7.2115124606537018E-2</v>
      </c>
      <c r="G113" s="94">
        <v>112942.46999999946</v>
      </c>
      <c r="H113" s="12">
        <f t="shared" ref="H113:H114" si="24">+G113/G112-1</f>
        <v>7.8955488843411414E-2</v>
      </c>
    </row>
    <row r="114" spans="3:8" x14ac:dyDescent="0.25">
      <c r="C114" s="21"/>
      <c r="D114" s="55" t="s">
        <v>13</v>
      </c>
      <c r="E114" s="91">
        <v>128417.89498333355</v>
      </c>
      <c r="F114" s="12">
        <f t="shared" si="23"/>
        <v>-4.2476149788802098E-2</v>
      </c>
      <c r="G114" s="94">
        <v>92395.852999999785</v>
      </c>
      <c r="H114" s="12">
        <f t="shared" si="24"/>
        <v>-0.18192108778920613</v>
      </c>
    </row>
    <row r="115" spans="3:8" x14ac:dyDescent="0.25">
      <c r="C115" s="21"/>
      <c r="D115" s="55" t="s">
        <v>14</v>
      </c>
      <c r="E115" s="91">
        <v>129048.40760000008</v>
      </c>
      <c r="F115" s="12">
        <f>+E115/E114-1</f>
        <v>4.9098501166706665E-3</v>
      </c>
      <c r="G115" s="94">
        <v>106238.51099999931</v>
      </c>
      <c r="H115" s="12">
        <f>+G115/G114-1</f>
        <v>0.1498190400385131</v>
      </c>
    </row>
    <row r="116" spans="3:8" x14ac:dyDescent="0.25">
      <c r="C116" s="21"/>
      <c r="D116" s="55" t="s">
        <v>15</v>
      </c>
      <c r="E116" s="91">
        <v>132000.59083333355</v>
      </c>
      <c r="F116" s="12">
        <f t="shared" ref="F116:F117" si="25">+E116/E115-1</f>
        <v>2.2876556853642871E-2</v>
      </c>
      <c r="G116" s="94">
        <v>103234.7819999996</v>
      </c>
      <c r="H116" s="12">
        <f t="shared" ref="H116:H117" si="26">+G116/G115-1</f>
        <v>-2.8273447846042687E-2</v>
      </c>
    </row>
    <row r="117" spans="3:8" x14ac:dyDescent="0.25">
      <c r="C117" s="21"/>
      <c r="D117" s="55" t="s">
        <v>16</v>
      </c>
      <c r="E117" s="91">
        <v>130197.39958333324</v>
      </c>
      <c r="F117" s="12">
        <f t="shared" si="25"/>
        <v>-1.366047862828923E-2</v>
      </c>
      <c r="G117" s="94">
        <v>90314.000999999538</v>
      </c>
      <c r="H117" s="12">
        <f t="shared" si="26"/>
        <v>-0.12515918326829145</v>
      </c>
    </row>
    <row r="118" spans="3:8" ht="15.75" thickBot="1" x14ac:dyDescent="0.3">
      <c r="C118" s="78" t="s">
        <v>63</v>
      </c>
      <c r="D118" s="79"/>
      <c r="E118" s="96">
        <f>SUM(E106:E117)</f>
        <v>1477242.6605500001</v>
      </c>
      <c r="F118" s="80"/>
      <c r="G118" s="96">
        <f>SUM(G106:G117)</f>
        <v>1142310.3349999965</v>
      </c>
      <c r="H118" s="80"/>
    </row>
    <row r="119" spans="3:8" x14ac:dyDescent="0.25">
      <c r="C119" s="17">
        <v>2017</v>
      </c>
      <c r="D119" s="54" t="s">
        <v>6</v>
      </c>
      <c r="E119" s="90">
        <v>130762.38758333359</v>
      </c>
      <c r="F119" s="9">
        <f>+E119/E117-1</f>
        <v>4.3394722306933087E-3</v>
      </c>
      <c r="G119" s="93">
        <v>86439.130000000107</v>
      </c>
      <c r="H119" s="9">
        <f>+G119/G117-1</f>
        <v>-4.290443294611046E-2</v>
      </c>
    </row>
    <row r="120" spans="3:8" x14ac:dyDescent="0.25">
      <c r="C120" s="21"/>
      <c r="D120" s="55" t="s">
        <v>17</v>
      </c>
      <c r="E120" s="91">
        <v>114112.78408333333</v>
      </c>
      <c r="F120" s="12">
        <f>+E120/E119-1</f>
        <v>-0.12732716041445502</v>
      </c>
      <c r="G120" s="94">
        <v>88180.236999999484</v>
      </c>
      <c r="H120" s="12">
        <f>+G120/G119-1</f>
        <v>2.0142578945431033E-2</v>
      </c>
    </row>
    <row r="121" spans="3:8" x14ac:dyDescent="0.25">
      <c r="C121" s="21"/>
      <c r="D121" s="55" t="s">
        <v>7</v>
      </c>
      <c r="E121" s="91">
        <v>135906.89818333366</v>
      </c>
      <c r="F121" s="12">
        <f>+E121/E120-1</f>
        <v>0.19098748904491458</v>
      </c>
      <c r="G121" s="94">
        <v>103714.45599999913</v>
      </c>
      <c r="H121" s="12">
        <f>+G121/G120-1</f>
        <v>0.17616440518298604</v>
      </c>
    </row>
    <row r="122" spans="3:8" x14ac:dyDescent="0.25">
      <c r="C122" s="16"/>
      <c r="D122" s="55" t="s">
        <v>8</v>
      </c>
      <c r="E122" s="91">
        <v>125128.48668333331</v>
      </c>
      <c r="F122" s="12">
        <f>+E122/E120-1</f>
        <v>9.6533466328851736E-2</v>
      </c>
      <c r="G122" s="94">
        <v>82996.23899999955</v>
      </c>
      <c r="H122" s="12">
        <f>+G122/G120-1</f>
        <v>-5.878866032079233E-2</v>
      </c>
    </row>
    <row r="123" spans="3:8" x14ac:dyDescent="0.25">
      <c r="C123" s="21"/>
      <c r="D123" s="55" t="s">
        <v>9</v>
      </c>
      <c r="E123" s="91">
        <v>134282.32913333314</v>
      </c>
      <c r="F123" s="12">
        <f>+E123/E122-1</f>
        <v>7.3155543494789921E-2</v>
      </c>
      <c r="G123" s="94">
        <v>101105.47099999906</v>
      </c>
      <c r="H123" s="12">
        <f>+G123/G122-1</f>
        <v>0.21819340512525631</v>
      </c>
    </row>
    <row r="124" spans="3:8" x14ac:dyDescent="0.25">
      <c r="C124" s="21"/>
      <c r="D124" s="55" t="s">
        <v>10</v>
      </c>
      <c r="E124" s="91">
        <v>128118.17701666654</v>
      </c>
      <c r="F124" s="12">
        <f>+E124/E123-1</f>
        <v>-4.5904417628517824E-2</v>
      </c>
      <c r="G124" s="94">
        <v>95157.653999999617</v>
      </c>
      <c r="H124" s="12">
        <f>+G124/G123-1</f>
        <v>-5.8827845231040898E-2</v>
      </c>
    </row>
    <row r="125" spans="3:8" x14ac:dyDescent="0.25">
      <c r="C125" s="21"/>
      <c r="D125" s="55" t="s">
        <v>11</v>
      </c>
      <c r="E125" s="91">
        <v>130342.72583333337</v>
      </c>
      <c r="F125" s="12">
        <f>+E125/E124-1</f>
        <v>1.7363256865397414E-2</v>
      </c>
      <c r="G125" s="94">
        <v>92958.148999999816</v>
      </c>
      <c r="H125" s="12">
        <f>+G125/G124-1</f>
        <v>-2.311432562219129E-2</v>
      </c>
    </row>
    <row r="126" spans="3:8" x14ac:dyDescent="0.25">
      <c r="C126" s="21"/>
      <c r="D126" s="55" t="s">
        <v>12</v>
      </c>
      <c r="E126" s="91">
        <v>138554.00806666602</v>
      </c>
      <c r="F126" s="12">
        <f>+E126/E125-1</f>
        <v>6.2997625535561097E-2</v>
      </c>
      <c r="G126" s="94">
        <v>97267.457999999591</v>
      </c>
      <c r="H126" s="12">
        <f>+G126/G125-1</f>
        <v>4.6357517295226858E-2</v>
      </c>
    </row>
    <row r="127" spans="3:8" x14ac:dyDescent="0.25">
      <c r="C127" s="16"/>
      <c r="D127" s="55" t="s">
        <v>13</v>
      </c>
      <c r="E127" s="91">
        <v>122071.42325000024</v>
      </c>
      <c r="F127" s="12">
        <f>+E127/E125-1</f>
        <v>-6.3458106545274173E-2</v>
      </c>
      <c r="G127" s="94">
        <v>77293.049999999421</v>
      </c>
      <c r="H127" s="12">
        <f>+G127/G125-1</f>
        <v>-0.16851775953499704</v>
      </c>
    </row>
    <row r="128" spans="3:8" x14ac:dyDescent="0.25">
      <c r="C128" s="16"/>
      <c r="D128" s="55" t="s">
        <v>14</v>
      </c>
      <c r="E128" s="91">
        <v>132085.33720000036</v>
      </c>
      <c r="F128" s="12">
        <f>+E128/E126-1</f>
        <v>-4.6686999220933556E-2</v>
      </c>
      <c r="G128" s="94">
        <v>83614.494999999486</v>
      </c>
      <c r="H128" s="12">
        <f>+G128/G126-1</f>
        <v>-0.14036516714562608</v>
      </c>
    </row>
    <row r="129" spans="3:8" x14ac:dyDescent="0.25">
      <c r="C129" s="21"/>
      <c r="D129" s="55" t="s">
        <v>15</v>
      </c>
      <c r="E129" s="91">
        <v>135160.95306666681</v>
      </c>
      <c r="F129" s="12">
        <f>+E129/E128-1</f>
        <v>2.3285066547617195E-2</v>
      </c>
      <c r="G129" s="94">
        <v>90232.219999999463</v>
      </c>
      <c r="H129" s="12">
        <f>+G129/G128-1</f>
        <v>7.9145667267380038E-2</v>
      </c>
    </row>
    <row r="130" spans="3:8" x14ac:dyDescent="0.25">
      <c r="C130" s="21"/>
      <c r="D130" s="55" t="s">
        <v>16</v>
      </c>
      <c r="E130" s="91">
        <v>128383.01519999988</v>
      </c>
      <c r="F130" s="12">
        <f>+E130/E129-1</f>
        <v>-5.0147159463456714E-2</v>
      </c>
      <c r="G130" s="94">
        <v>100077.94400000011</v>
      </c>
      <c r="H130" s="12">
        <f>+G130/G129-1</f>
        <v>0.10911539137572701</v>
      </c>
    </row>
    <row r="131" spans="3:8" ht="15.75" thickBot="1" x14ac:dyDescent="0.3">
      <c r="C131" s="78" t="s">
        <v>64</v>
      </c>
      <c r="D131" s="79"/>
      <c r="E131" s="96">
        <f>SUM(E119:E130)</f>
        <v>1554908.5253000001</v>
      </c>
      <c r="F131" s="99"/>
      <c r="G131" s="100">
        <f>SUM(G119:G130)</f>
        <v>1099036.5029999949</v>
      </c>
      <c r="H131" s="99"/>
    </row>
    <row r="132" spans="3:8" x14ac:dyDescent="0.25">
      <c r="C132" s="17">
        <v>2018</v>
      </c>
      <c r="D132" s="54" t="s">
        <v>6</v>
      </c>
      <c r="E132" s="90">
        <v>124705.03088333318</v>
      </c>
      <c r="F132" s="9">
        <f>+E132/E130-1</f>
        <v>-2.8648527306645688E-2</v>
      </c>
      <c r="G132" s="93">
        <v>79796.119999999602</v>
      </c>
      <c r="H132" s="9">
        <f>+G132/G130-1</f>
        <v>-0.20266027847255219</v>
      </c>
    </row>
    <row r="133" spans="3:8" x14ac:dyDescent="0.25">
      <c r="C133" s="21"/>
      <c r="D133" s="55" t="s">
        <v>17</v>
      </c>
      <c r="E133" s="91">
        <v>106045.34006666669</v>
      </c>
      <c r="F133" s="12">
        <f>+E133/E132-1</f>
        <v>-0.14963061782265563</v>
      </c>
      <c r="G133" s="94">
        <v>71201.470719999328</v>
      </c>
      <c r="H133" s="12">
        <f>+G133/G132-1</f>
        <v>-0.10770760884113562</v>
      </c>
    </row>
    <row r="134" spans="3:8" x14ac:dyDescent="0.25">
      <c r="C134" s="21"/>
      <c r="D134" s="55" t="s">
        <v>7</v>
      </c>
      <c r="E134" s="91">
        <v>125448.77474999956</v>
      </c>
      <c r="F134" s="12">
        <f>+E134/E133-1</f>
        <v>0.18297300636816916</v>
      </c>
      <c r="G134" s="94">
        <v>83877.204999999129</v>
      </c>
      <c r="H134" s="12">
        <f>+G134/G133-1</f>
        <v>0.17802629849946894</v>
      </c>
    </row>
    <row r="135" spans="3:8" x14ac:dyDescent="0.25">
      <c r="C135" s="16"/>
      <c r="D135" s="55" t="s">
        <v>8</v>
      </c>
      <c r="E135" s="91">
        <v>119251.21171666702</v>
      </c>
      <c r="F135" s="12">
        <f t="shared" ref="F135:F137" si="27">+E135/E134-1</f>
        <v>-4.9403137222211568E-2</v>
      </c>
      <c r="G135" s="94">
        <v>82270.540999999575</v>
      </c>
      <c r="H135" s="12">
        <f t="shared" ref="H135:H137" si="28">+G135/G134-1</f>
        <v>-1.9154953959178433E-2</v>
      </c>
    </row>
    <row r="136" spans="3:8" x14ac:dyDescent="0.25">
      <c r="C136" s="21"/>
      <c r="D136" s="55" t="s">
        <v>9</v>
      </c>
      <c r="E136" s="91">
        <v>117606.9571166669</v>
      </c>
      <c r="F136" s="12">
        <f t="shared" si="27"/>
        <v>-1.378815842900416E-2</v>
      </c>
      <c r="G136" s="94">
        <v>82976.253999999171</v>
      </c>
      <c r="H136" s="12">
        <f t="shared" si="28"/>
        <v>8.5779550179401198E-3</v>
      </c>
    </row>
    <row r="137" spans="3:8" x14ac:dyDescent="0.25">
      <c r="C137" s="21"/>
      <c r="D137" s="55" t="s">
        <v>10</v>
      </c>
      <c r="E137" s="91">
        <v>114715.70318333316</v>
      </c>
      <c r="F137" s="12">
        <f t="shared" si="27"/>
        <v>-2.4584038259450991E-2</v>
      </c>
      <c r="G137" s="94">
        <v>85130.473999999376</v>
      </c>
      <c r="H137" s="12">
        <f t="shared" si="28"/>
        <v>2.5961885432912224E-2</v>
      </c>
    </row>
    <row r="138" spans="3:8" x14ac:dyDescent="0.25">
      <c r="C138" s="21"/>
      <c r="D138" s="55" t="s">
        <v>11</v>
      </c>
      <c r="E138" s="91">
        <v>110131.5019499998</v>
      </c>
      <c r="F138" s="12">
        <f>+E138/E137-1</f>
        <v>-3.996140986911878E-2</v>
      </c>
      <c r="G138" s="94">
        <v>81860.320999999443</v>
      </c>
      <c r="H138" s="12">
        <f>+G138/G137-1</f>
        <v>-3.8413424081251479E-2</v>
      </c>
    </row>
    <row r="139" spans="3:8" x14ac:dyDescent="0.25">
      <c r="C139" s="21"/>
      <c r="D139" s="55" t="s">
        <v>12</v>
      </c>
      <c r="E139" s="91">
        <v>116739.20656666665</v>
      </c>
      <c r="F139" s="12">
        <f>+E139/E138-1</f>
        <v>5.9998315646932365E-2</v>
      </c>
      <c r="G139" s="94">
        <v>89099.687000000282</v>
      </c>
      <c r="H139" s="12">
        <f>+G139/G138-1</f>
        <v>8.8435592623694825E-2</v>
      </c>
    </row>
    <row r="140" spans="3:8" x14ac:dyDescent="0.25">
      <c r="C140" s="16"/>
      <c r="D140" s="55" t="s">
        <v>13</v>
      </c>
      <c r="E140" s="91">
        <v>97554.595466666724</v>
      </c>
      <c r="F140" s="12">
        <f t="shared" ref="F140" si="29">+E140/E139-1</f>
        <v>-0.16433734359025387</v>
      </c>
      <c r="G140" s="94">
        <v>74010.536999999036</v>
      </c>
      <c r="H140" s="12">
        <f t="shared" ref="H140" si="30">+G140/G139-1</f>
        <v>-0.16935132443283663</v>
      </c>
    </row>
    <row r="141" spans="3:8" x14ac:dyDescent="0.25">
      <c r="C141" s="21"/>
      <c r="D141" s="55" t="s">
        <v>14</v>
      </c>
      <c r="E141" s="91">
        <v>114451.753266667</v>
      </c>
      <c r="F141" s="12">
        <f>+E141/E140-1</f>
        <v>0.17320719458853007</v>
      </c>
      <c r="G141" s="94">
        <v>88931.450999998793</v>
      </c>
      <c r="H141" s="12">
        <f>+G141/G140-1</f>
        <v>0.20160526601772877</v>
      </c>
    </row>
    <row r="142" spans="3:8" x14ac:dyDescent="0.25">
      <c r="C142" s="16"/>
      <c r="D142" s="55" t="s">
        <v>15</v>
      </c>
      <c r="E142" s="91">
        <v>109027.68524999995</v>
      </c>
      <c r="F142" s="12">
        <f t="shared" ref="F142:F143" si="31">+E142/E141-1</f>
        <v>-4.7391742475357601E-2</v>
      </c>
      <c r="G142" s="94">
        <v>81765.45899999961</v>
      </c>
      <c r="H142" s="12">
        <f t="shared" ref="H142:H143" si="32">+G142/G141-1</f>
        <v>-8.0578826943904058E-2</v>
      </c>
    </row>
    <row r="143" spans="3:8" x14ac:dyDescent="0.25">
      <c r="C143" s="21"/>
      <c r="D143" s="55" t="s">
        <v>16</v>
      </c>
      <c r="E143" s="91">
        <v>104778.99800000024</v>
      </c>
      <c r="F143" s="12">
        <f t="shared" si="31"/>
        <v>-3.8968884281616156E-2</v>
      </c>
      <c r="G143" s="94">
        <v>81760.556999999244</v>
      </c>
      <c r="H143" s="12">
        <f t="shared" si="32"/>
        <v>-5.9951965785010053E-5</v>
      </c>
    </row>
    <row r="144" spans="3:8" ht="15.75" thickBot="1" x14ac:dyDescent="0.3">
      <c r="C144" s="78" t="s">
        <v>65</v>
      </c>
      <c r="D144" s="79"/>
      <c r="E144" s="96">
        <f>SUM(E132:E143)</f>
        <v>1360456.7582166668</v>
      </c>
      <c r="F144" s="99"/>
      <c r="G144" s="100">
        <f>SUM(G132:G143)</f>
        <v>982680.07671999256</v>
      </c>
      <c r="H144" s="80"/>
    </row>
    <row r="145" spans="3:8" x14ac:dyDescent="0.25">
      <c r="C145" s="17">
        <v>2019</v>
      </c>
      <c r="D145" s="54" t="s">
        <v>6</v>
      </c>
      <c r="E145" s="90">
        <v>107325.17894999986</v>
      </c>
      <c r="F145" s="9">
        <f>+E145/E143-1</f>
        <v>2.4300489588568119E-2</v>
      </c>
      <c r="G145" s="93">
        <v>85085.946999999243</v>
      </c>
      <c r="H145" s="9">
        <f>+G145/G143-1</f>
        <v>4.0672301192860472E-2</v>
      </c>
    </row>
    <row r="146" spans="3:8" x14ac:dyDescent="0.25">
      <c r="C146" s="21"/>
      <c r="D146" s="55" t="s">
        <v>17</v>
      </c>
      <c r="E146" s="91">
        <v>89235.732950000005</v>
      </c>
      <c r="F146" s="12">
        <f>+E146/E145-1</f>
        <v>-0.16854801619690074</v>
      </c>
      <c r="G146" s="94">
        <v>75935.255999999572</v>
      </c>
      <c r="H146" s="12">
        <f>+G146/G145-1</f>
        <v>-0.10754644359778653</v>
      </c>
    </row>
    <row r="147" spans="3:8" x14ac:dyDescent="0.25">
      <c r="C147" s="21"/>
      <c r="D147" s="55" t="s">
        <v>7</v>
      </c>
      <c r="E147" s="91">
        <v>103441.17689999982</v>
      </c>
      <c r="F147" s="12">
        <f>+E147/E146-1</f>
        <v>0.15919008541073243</v>
      </c>
      <c r="G147" s="94">
        <v>82440.754999999219</v>
      </c>
      <c r="H147" s="12">
        <f>+G147/G146-1</f>
        <v>8.567165428400858E-2</v>
      </c>
    </row>
    <row r="148" spans="3:8" x14ac:dyDescent="0.25">
      <c r="C148" s="21"/>
      <c r="D148" s="55" t="s">
        <v>8</v>
      </c>
      <c r="E148" s="91">
        <v>99081.066149999897</v>
      </c>
      <c r="F148" s="12">
        <f t="shared" ref="F148:F153" si="33">+E148/E147-1</f>
        <v>-4.2150629765310921E-2</v>
      </c>
      <c r="G148" s="94">
        <v>80465.757999999216</v>
      </c>
      <c r="H148" s="12">
        <f t="shared" ref="H148:H153" si="34">+G148/G147-1</f>
        <v>-2.3956561290590095E-2</v>
      </c>
    </row>
    <row r="149" spans="3:8" x14ac:dyDescent="0.25">
      <c r="C149" s="21"/>
      <c r="D149" s="55" t="s">
        <v>9</v>
      </c>
      <c r="E149" s="91">
        <v>99794.659383333244</v>
      </c>
      <c r="F149" s="12">
        <f t="shared" si="33"/>
        <v>7.2021150060399552E-3</v>
      </c>
      <c r="G149" s="94">
        <v>82044.794999999474</v>
      </c>
      <c r="H149" s="12">
        <f t="shared" si="34"/>
        <v>1.9623713729264525E-2</v>
      </c>
    </row>
    <row r="150" spans="3:8" x14ac:dyDescent="0.25">
      <c r="C150" s="21"/>
      <c r="D150" s="55" t="s">
        <v>10</v>
      </c>
      <c r="E150" s="91">
        <v>94851.337783333351</v>
      </c>
      <c r="F150" s="12">
        <f t="shared" si="33"/>
        <v>-4.9534931333464538E-2</v>
      </c>
      <c r="G150" s="94">
        <v>78075.181999999288</v>
      </c>
      <c r="H150" s="12">
        <f t="shared" si="34"/>
        <v>-4.8383483681081918E-2</v>
      </c>
    </row>
    <row r="151" spans="3:8" x14ac:dyDescent="0.25">
      <c r="C151" s="21"/>
      <c r="D151" s="55" t="s">
        <v>11</v>
      </c>
      <c r="E151" s="91">
        <v>98650.199466666643</v>
      </c>
      <c r="F151" s="12">
        <f t="shared" si="33"/>
        <v>4.0050691662472326E-2</v>
      </c>
      <c r="G151" s="94">
        <v>84787.635999999184</v>
      </c>
      <c r="H151" s="12">
        <f t="shared" si="34"/>
        <v>8.597423442445451E-2</v>
      </c>
    </row>
    <row r="152" spans="3:8" x14ac:dyDescent="0.25">
      <c r="C152" s="21"/>
      <c r="D152" s="55" t="s">
        <v>12</v>
      </c>
      <c r="E152" s="91">
        <v>95488.450416666834</v>
      </c>
      <c r="F152" s="12">
        <f t="shared" si="33"/>
        <v>-3.2050102960695437E-2</v>
      </c>
      <c r="G152" s="94">
        <v>80043.063999999285</v>
      </c>
      <c r="H152" s="12">
        <f t="shared" si="34"/>
        <v>-5.5958300335203881E-2</v>
      </c>
    </row>
    <row r="153" spans="3:8" x14ac:dyDescent="0.25">
      <c r="C153" s="21"/>
      <c r="D153" s="55" t="s">
        <v>13</v>
      </c>
      <c r="E153" s="91">
        <v>82250.273666666457</v>
      </c>
      <c r="F153" s="12">
        <f t="shared" si="33"/>
        <v>-0.13863641824990536</v>
      </c>
      <c r="G153" s="94">
        <v>66160.650999999751</v>
      </c>
      <c r="H153" s="12">
        <f t="shared" si="34"/>
        <v>-0.17343680146976459</v>
      </c>
    </row>
    <row r="154" spans="3:8" x14ac:dyDescent="0.25">
      <c r="C154" s="21"/>
      <c r="D154" s="55" t="s">
        <v>14</v>
      </c>
      <c r="E154" s="91">
        <v>97456.476116666745</v>
      </c>
      <c r="F154" s="12">
        <f t="shared" ref="F154:F156" si="35">+E154/E153-1</f>
        <v>0.18487722620384295</v>
      </c>
      <c r="G154" s="94">
        <v>67018.699999999953</v>
      </c>
      <c r="H154" s="12">
        <f t="shared" ref="H154:H156" si="36">+G154/G153-1</f>
        <v>1.2969174079018764E-2</v>
      </c>
    </row>
    <row r="155" spans="3:8" x14ac:dyDescent="0.25">
      <c r="C155" s="21"/>
      <c r="D155" s="55" t="s">
        <v>15</v>
      </c>
      <c r="E155" s="91">
        <v>92176.638033333147</v>
      </c>
      <c r="F155" s="12">
        <f t="shared" si="35"/>
        <v>-5.4176369736712138E-2</v>
      </c>
      <c r="G155" s="94">
        <v>66354.96199999933</v>
      </c>
      <c r="H155" s="12">
        <f t="shared" si="36"/>
        <v>-9.9037731260174233E-3</v>
      </c>
    </row>
    <row r="156" spans="3:8" x14ac:dyDescent="0.25">
      <c r="C156" s="21"/>
      <c r="D156" s="55" t="s">
        <v>16</v>
      </c>
      <c r="E156" s="91">
        <v>88932.33425000016</v>
      </c>
      <c r="F156" s="12">
        <f t="shared" si="35"/>
        <v>-3.5196594848249663E-2</v>
      </c>
      <c r="G156" s="94">
        <v>67614.935999999885</v>
      </c>
      <c r="H156" s="12">
        <f t="shared" si="36"/>
        <v>1.8988391553906192E-2</v>
      </c>
    </row>
    <row r="157" spans="3:8" ht="15.75" thickBot="1" x14ac:dyDescent="0.3">
      <c r="C157" s="78" t="s">
        <v>66</v>
      </c>
      <c r="D157" s="79"/>
      <c r="E157" s="96">
        <f>SUM(E145:E156)</f>
        <v>1148683.5240666661</v>
      </c>
      <c r="F157" s="99"/>
      <c r="G157" s="96">
        <f>SUM(G145:G156)</f>
        <v>916027.64199999336</v>
      </c>
      <c r="H157" s="99"/>
    </row>
    <row r="158" spans="3:8" x14ac:dyDescent="0.25">
      <c r="C158" s="17">
        <v>2020</v>
      </c>
      <c r="D158" s="54" t="s">
        <v>6</v>
      </c>
      <c r="E158" s="90">
        <v>88405.006450000117</v>
      </c>
      <c r="F158" s="9">
        <f>+E158/E156-1</f>
        <v>-5.92953962635967E-3</v>
      </c>
      <c r="G158" s="93">
        <v>68316.149999999441</v>
      </c>
      <c r="H158" s="9">
        <f>+G158/G156-1</f>
        <v>1.0370696793968071E-2</v>
      </c>
    </row>
    <row r="159" spans="3:8" x14ac:dyDescent="0.25">
      <c r="C159" s="21"/>
      <c r="D159" s="55" t="s">
        <v>17</v>
      </c>
      <c r="E159" s="91">
        <v>76741.706783333269</v>
      </c>
      <c r="F159" s="12">
        <f>+E159/E158-1</f>
        <v>-0.13193030728710309</v>
      </c>
      <c r="G159" s="94">
        <v>59468.846999999623</v>
      </c>
      <c r="H159" s="12">
        <f>+G159/G158-1</f>
        <v>-0.12950529267237532</v>
      </c>
    </row>
    <row r="160" spans="3:8" x14ac:dyDescent="0.25">
      <c r="C160" s="21"/>
      <c r="D160" s="55" t="s">
        <v>7</v>
      </c>
      <c r="E160" s="91">
        <v>99743.268450000134</v>
      </c>
      <c r="F160" s="12">
        <f>+E160/E159-1</f>
        <v>0.29972700153265719</v>
      </c>
      <c r="G160" s="94">
        <v>60006.169999999896</v>
      </c>
      <c r="H160" s="12">
        <f>+G160/G159-1</f>
        <v>9.0353693926548129E-3</v>
      </c>
    </row>
    <row r="161" spans="3:8" x14ac:dyDescent="0.25">
      <c r="C161" s="21"/>
      <c r="D161" s="55" t="s">
        <v>8</v>
      </c>
      <c r="E161" s="91">
        <v>100412.03576666655</v>
      </c>
      <c r="F161" s="12">
        <f t="shared" ref="F161:F169" si="37">+E161/E160-1</f>
        <v>6.704886726282222E-3</v>
      </c>
      <c r="G161" s="94">
        <v>48246.336999999512</v>
      </c>
      <c r="H161" s="12">
        <f t="shared" ref="H161:H169" si="38">+G161/G160-1</f>
        <v>-0.19597706369195711</v>
      </c>
    </row>
    <row r="162" spans="3:8" x14ac:dyDescent="0.25">
      <c r="C162" s="21"/>
      <c r="D162" s="55" t="s">
        <v>9</v>
      </c>
      <c r="E162" s="91">
        <v>97262.951849999954</v>
      </c>
      <c r="F162" s="12">
        <f t="shared" si="37"/>
        <v>-3.1361618083157961E-2</v>
      </c>
      <c r="G162" s="94">
        <v>46889.105999999665</v>
      </c>
      <c r="H162" s="12">
        <f t="shared" si="38"/>
        <v>-2.8131275541184775E-2</v>
      </c>
    </row>
    <row r="163" spans="3:8" x14ac:dyDescent="0.25">
      <c r="C163" s="21"/>
      <c r="D163" s="55" t="s">
        <v>10</v>
      </c>
      <c r="E163" s="91">
        <v>107782.34451666653</v>
      </c>
      <c r="F163" s="12">
        <f t="shared" si="37"/>
        <v>0.10815415804868556</v>
      </c>
      <c r="G163" s="94">
        <v>59775.212999999676</v>
      </c>
      <c r="H163" s="12">
        <f t="shared" si="38"/>
        <v>0.27482091469178593</v>
      </c>
    </row>
    <row r="164" spans="3:8" x14ac:dyDescent="0.25">
      <c r="C164" s="21"/>
      <c r="D164" s="55" t="s">
        <v>11</v>
      </c>
      <c r="E164" s="91">
        <v>106065.01766666668</v>
      </c>
      <c r="F164" s="12">
        <f t="shared" si="37"/>
        <v>-1.5933285341870662E-2</v>
      </c>
      <c r="G164" s="94">
        <v>59624.78799999995</v>
      </c>
      <c r="H164" s="12">
        <f t="shared" si="38"/>
        <v>-2.5165113171529141E-3</v>
      </c>
    </row>
    <row r="165" spans="3:8" x14ac:dyDescent="0.25">
      <c r="C165" s="21"/>
      <c r="D165" s="55" t="s">
        <v>12</v>
      </c>
      <c r="E165" s="91">
        <v>98164.996549999734</v>
      </c>
      <c r="F165" s="12">
        <f t="shared" si="37"/>
        <v>-7.4482815262375657E-2</v>
      </c>
      <c r="G165" s="94">
        <v>56189.881999999772</v>
      </c>
      <c r="H165" s="12">
        <f t="shared" si="38"/>
        <v>-5.760869120407075E-2</v>
      </c>
    </row>
    <row r="166" spans="3:8" x14ac:dyDescent="0.25">
      <c r="C166" s="21"/>
      <c r="D166" s="55" t="s">
        <v>13</v>
      </c>
      <c r="E166" s="91">
        <v>88514.629300000015</v>
      </c>
      <c r="F166" s="12">
        <f t="shared" si="37"/>
        <v>-9.8307620732043355E-2</v>
      </c>
      <c r="G166" s="94">
        <v>54509.665999999263</v>
      </c>
      <c r="H166" s="12">
        <f t="shared" si="38"/>
        <v>-2.9902465358452202E-2</v>
      </c>
    </row>
    <row r="167" spans="3:8" x14ac:dyDescent="0.25">
      <c r="C167" s="21"/>
      <c r="D167" s="55" t="s">
        <v>14</v>
      </c>
      <c r="E167" s="91">
        <v>92301.38045000007</v>
      </c>
      <c r="F167" s="12">
        <f t="shared" si="37"/>
        <v>4.2781076754733194E-2</v>
      </c>
      <c r="G167" s="94">
        <v>60751.204999999572</v>
      </c>
      <c r="H167" s="12">
        <f t="shared" si="38"/>
        <v>0.1145033433153011</v>
      </c>
    </row>
    <row r="168" spans="3:8" x14ac:dyDescent="0.25">
      <c r="C168" s="21"/>
      <c r="D168" s="55" t="s">
        <v>15</v>
      </c>
      <c r="E168" s="91">
        <v>87093.315100000022</v>
      </c>
      <c r="F168" s="12">
        <f t="shared" si="37"/>
        <v>-5.642456618318159E-2</v>
      </c>
      <c r="G168" s="94">
        <v>61262.532999999268</v>
      </c>
      <c r="H168" s="12">
        <f t="shared" si="38"/>
        <v>8.4167548610714071E-3</v>
      </c>
    </row>
    <row r="169" spans="3:8" x14ac:dyDescent="0.25">
      <c r="C169" s="21"/>
      <c r="D169" s="55" t="s">
        <v>16</v>
      </c>
      <c r="E169" s="91">
        <v>84730.165150000059</v>
      </c>
      <c r="F169" s="12">
        <f t="shared" si="37"/>
        <v>-2.7133540011499258E-2</v>
      </c>
      <c r="G169" s="94">
        <v>56824.132999999587</v>
      </c>
      <c r="H169" s="12">
        <f t="shared" si="38"/>
        <v>-7.2448848956338963E-2</v>
      </c>
    </row>
    <row r="170" spans="3:8" ht="15.75" thickBot="1" x14ac:dyDescent="0.3">
      <c r="C170" s="78" t="s">
        <v>67</v>
      </c>
      <c r="D170" s="79"/>
      <c r="E170" s="96">
        <f>SUM(E158:E169)</f>
        <v>1127216.8180333329</v>
      </c>
      <c r="F170" s="99"/>
      <c r="G170" s="96">
        <f>SUM(G158:G169)</f>
        <v>691864.02999999514</v>
      </c>
      <c r="H170" s="99"/>
    </row>
    <row r="171" spans="3:8" x14ac:dyDescent="0.25">
      <c r="C171" s="17">
        <v>2021</v>
      </c>
      <c r="D171" s="54" t="s">
        <v>6</v>
      </c>
      <c r="E171" s="90">
        <v>81126.505299999655</v>
      </c>
      <c r="F171" s="9">
        <f>+E171/E169-1</f>
        <v>-4.2531014115465782E-2</v>
      </c>
      <c r="G171" s="93">
        <v>51091.079999999318</v>
      </c>
      <c r="H171" s="9">
        <f>+G171/G169-1</f>
        <v>-0.10089116537863074</v>
      </c>
    </row>
    <row r="172" spans="3:8" x14ac:dyDescent="0.25">
      <c r="C172" s="21"/>
      <c r="D172" s="55" t="s">
        <v>17</v>
      </c>
      <c r="E172" s="91">
        <v>75408.774349999861</v>
      </c>
      <c r="F172" s="12">
        <f t="shared" ref="F172:F179" si="39">+E172/E171-1</f>
        <v>-7.0479197012814243E-2</v>
      </c>
      <c r="G172" s="94">
        <v>48761.013999999966</v>
      </c>
      <c r="H172" s="12">
        <f t="shared" ref="H172:H179" si="40">+G172/G171-1</f>
        <v>-4.5606121459937476E-2</v>
      </c>
    </row>
    <row r="173" spans="3:8" x14ac:dyDescent="0.25">
      <c r="C173" s="21"/>
      <c r="D173" s="55" t="s">
        <v>7</v>
      </c>
      <c r="E173" s="91">
        <v>94077.177066666685</v>
      </c>
      <c r="F173" s="12">
        <f t="shared" si="39"/>
        <v>0.24756273891974301</v>
      </c>
      <c r="G173" s="94">
        <v>59493.215999999164</v>
      </c>
      <c r="H173" s="12">
        <f t="shared" si="40"/>
        <v>0.22009800698564641</v>
      </c>
    </row>
    <row r="174" spans="3:8" x14ac:dyDescent="0.25">
      <c r="C174" s="21"/>
      <c r="D174" s="55" t="s">
        <v>8</v>
      </c>
      <c r="E174" s="91">
        <v>85923.538666666267</v>
      </c>
      <c r="F174" s="12">
        <f t="shared" si="39"/>
        <v>-8.6669675411523484E-2</v>
      </c>
      <c r="G174" s="94">
        <v>53287.529999999191</v>
      </c>
      <c r="H174" s="12">
        <f t="shared" si="40"/>
        <v>-0.10430913669215769</v>
      </c>
    </row>
    <row r="175" spans="3:8" x14ac:dyDescent="0.25">
      <c r="C175" s="21"/>
      <c r="D175" s="55" t="s">
        <v>9</v>
      </c>
      <c r="E175" s="91">
        <v>80450.855600000112</v>
      </c>
      <c r="F175" s="12">
        <f t="shared" si="39"/>
        <v>-6.369247765617525E-2</v>
      </c>
      <c r="G175" s="94">
        <v>49031.196999999658</v>
      </c>
      <c r="H175" s="12">
        <f t="shared" si="40"/>
        <v>-7.9874841262103868E-2</v>
      </c>
    </row>
    <row r="176" spans="3:8" x14ac:dyDescent="0.25">
      <c r="C176" s="21"/>
      <c r="D176" s="55" t="s">
        <v>10</v>
      </c>
      <c r="E176" s="91">
        <v>76590.66831666659</v>
      </c>
      <c r="F176" s="12">
        <f t="shared" si="39"/>
        <v>-4.7981929521375033E-2</v>
      </c>
      <c r="G176" s="94">
        <v>49953.438999999024</v>
      </c>
      <c r="H176" s="12">
        <f t="shared" si="40"/>
        <v>1.8809289930233009E-2</v>
      </c>
    </row>
    <row r="177" spans="3:8" x14ac:dyDescent="0.25">
      <c r="C177" s="21"/>
      <c r="D177" s="55" t="s">
        <v>11</v>
      </c>
      <c r="E177" s="91">
        <v>75144.62143333313</v>
      </c>
      <c r="F177" s="12">
        <f t="shared" si="39"/>
        <v>-1.8880196701701712E-2</v>
      </c>
      <c r="G177" s="94">
        <v>51401.973999999333</v>
      </c>
      <c r="H177" s="12">
        <f t="shared" si="40"/>
        <v>2.8997703241218975E-2</v>
      </c>
    </row>
    <row r="178" spans="3:8" x14ac:dyDescent="0.25">
      <c r="C178" s="21"/>
      <c r="D178" s="55" t="s">
        <v>12</v>
      </c>
      <c r="E178" s="91">
        <v>73972.312050000182</v>
      </c>
      <c r="F178" s="12">
        <f t="shared" si="39"/>
        <v>-1.560070915219125E-2</v>
      </c>
      <c r="G178" s="94">
        <v>50135.34899999974</v>
      </c>
      <c r="H178" s="12">
        <f t="shared" si="40"/>
        <v>-2.4641563376527342E-2</v>
      </c>
    </row>
    <row r="179" spans="3:8" x14ac:dyDescent="0.25">
      <c r="C179" s="21"/>
      <c r="D179" s="55" t="s">
        <v>13</v>
      </c>
      <c r="E179" s="91">
        <v>67746.292400000151</v>
      </c>
      <c r="F179" s="12">
        <f t="shared" si="39"/>
        <v>-8.4166892685356043E-2</v>
      </c>
      <c r="G179" s="94">
        <v>54754.48499999944</v>
      </c>
      <c r="H179" s="12">
        <f t="shared" si="40"/>
        <v>9.2133316953667332E-2</v>
      </c>
    </row>
    <row r="180" spans="3:8" ht="15.75" thickBot="1" x14ac:dyDescent="0.3">
      <c r="C180" s="78" t="s">
        <v>68</v>
      </c>
      <c r="D180" s="79"/>
      <c r="E180" s="96">
        <f>SUM(E171:E179)</f>
        <v>710440.74518333271</v>
      </c>
      <c r="F180" s="99"/>
      <c r="G180" s="96">
        <f>SUM(G171:G179)</f>
        <v>467909.28399999486</v>
      </c>
      <c r="H180" s="99"/>
    </row>
    <row r="181" spans="3:8" ht="15.75" thickBot="1" x14ac:dyDescent="0.3">
      <c r="E181" s="4"/>
    </row>
    <row r="182" spans="3:8" ht="15.75" thickBot="1" x14ac:dyDescent="0.3">
      <c r="C182" s="126" t="s">
        <v>69</v>
      </c>
      <c r="D182" s="109"/>
      <c r="E182" s="108">
        <f>+E180/SUM(E158:E166)-1</f>
        <v>-0.17686552499184638</v>
      </c>
      <c r="F182" s="109"/>
      <c r="G182" s="108">
        <f>+G180/SUM(G158:G166)-1</f>
        <v>-8.794264036739341E-2</v>
      </c>
      <c r="H182" s="107"/>
    </row>
    <row r="183" spans="3:8" x14ac:dyDescent="0.25">
      <c r="E183" s="106"/>
    </row>
    <row r="184" spans="3:8" x14ac:dyDescent="0.25">
      <c r="E184" s="106"/>
    </row>
    <row r="185" spans="3:8" x14ac:dyDescent="0.25">
      <c r="E185" s="106"/>
    </row>
    <row r="186" spans="3:8" x14ac:dyDescent="0.25"/>
    <row r="187" spans="3:8" x14ac:dyDescent="0.25"/>
    <row r="188" spans="3:8" x14ac:dyDescent="0.25"/>
    <row r="189" spans="3:8" x14ac:dyDescent="0.25"/>
    <row r="190" spans="3:8" x14ac:dyDescent="0.25"/>
    <row r="191" spans="3:8" x14ac:dyDescent="0.25"/>
    <row r="192" spans="3: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</sheetData>
  <mergeCells count="23"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7:D27"/>
    <mergeCell ref="C20:D20"/>
    <mergeCell ref="C21:D21"/>
    <mergeCell ref="C22:D22"/>
    <mergeCell ref="C23:D23"/>
    <mergeCell ref="C24:D24"/>
    <mergeCell ref="C25:D25"/>
    <mergeCell ref="C26:D26"/>
  </mergeCells>
  <pageMargins left="0.7" right="0.7" top="0.75" bottom="0.75" header="0.3" footer="0.3"/>
  <ignoredErrors>
    <ignoredError sqref="F122 H122 F96:H102 F16:F24 G16:G24 F25:F26" formula="1"/>
    <ignoredError sqref="H182 F182" formulaRange="1"/>
    <ignoredError sqref="F139:F140 H139:H140 F142:F143 H142:H143 F155:F156 H155:H156 F162:F163 H162:H163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showGridLines="0" workbookViewId="0">
      <pane xSplit="3" ySplit="8" topLeftCell="H103" activePane="bottomRight" state="frozen"/>
      <selection pane="topRight" activeCell="D1" sqref="D1"/>
      <selection pane="bottomLeft" activeCell="A9" sqref="A9"/>
      <selection pane="bottomRight" activeCell="W109" sqref="W109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5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17209.830416666671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97456.476116666687</v>
      </c>
      <c r="W90" s="128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15619.78126666666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92176.638033333351</v>
      </c>
      <c r="W91" s="128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14827.752683333332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88932.334249999985</v>
      </c>
      <c r="W92" s="128"/>
    </row>
    <row r="93" spans="2:23" x14ac:dyDescent="0.25">
      <c r="B93" s="17">
        <v>2020</v>
      </c>
      <c r="C93" s="75" t="s">
        <v>6</v>
      </c>
      <c r="D93" s="58">
        <v>1684.61265</v>
      </c>
      <c r="E93" s="59">
        <v>126.11408333333333</v>
      </c>
      <c r="F93" s="59">
        <v>2809.8501500000002</v>
      </c>
      <c r="G93" s="59">
        <v>4497.2266666666701</v>
      </c>
      <c r="H93" s="59">
        <v>30164.615733333329</v>
      </c>
      <c r="I93" s="59"/>
      <c r="J93" s="59">
        <v>18396.781333333336</v>
      </c>
      <c r="K93" s="59">
        <v>135.6652</v>
      </c>
      <c r="L93" s="59">
        <v>5.6388000000000007</v>
      </c>
      <c r="M93" s="59">
        <v>1.5911333333333333</v>
      </c>
      <c r="N93" s="59">
        <v>1461.9364666666665</v>
      </c>
      <c r="O93" s="59">
        <v>612.69001666666679</v>
      </c>
      <c r="P93" s="59">
        <v>138.82969999999997</v>
      </c>
      <c r="Q93" s="59">
        <v>7093.0189833333316</v>
      </c>
      <c r="R93" s="59">
        <v>14311.076516666679</v>
      </c>
      <c r="S93" s="59">
        <v>6582.7753166666662</v>
      </c>
      <c r="T93" s="59">
        <v>1.4044333333333334</v>
      </c>
      <c r="U93" s="64">
        <v>381.17926666666665</v>
      </c>
      <c r="V93" s="69">
        <f t="shared" si="7"/>
        <v>88405.00645000003</v>
      </c>
      <c r="W93" s="128"/>
    </row>
    <row r="94" spans="2:23" x14ac:dyDescent="0.25">
      <c r="B94" s="21"/>
      <c r="C94" s="76" t="s">
        <v>17</v>
      </c>
      <c r="D94" s="60">
        <v>1239.3524500000001</v>
      </c>
      <c r="E94" s="61">
        <v>118.21375000000002</v>
      </c>
      <c r="F94" s="61">
        <v>2355.9364333333301</v>
      </c>
      <c r="G94" s="61">
        <v>3888.2446166666691</v>
      </c>
      <c r="H94" s="61">
        <v>25745.083383333324</v>
      </c>
      <c r="I94" s="61"/>
      <c r="J94" s="61">
        <v>16657.092449999975</v>
      </c>
      <c r="K94" s="61">
        <v>509.72745000000003</v>
      </c>
      <c r="L94" s="61">
        <v>5.0329833333333331</v>
      </c>
      <c r="M94" s="61">
        <v>1.0353666666666668</v>
      </c>
      <c r="N94" s="61">
        <v>1165.3292333333336</v>
      </c>
      <c r="O94" s="61">
        <v>572.22074999999995</v>
      </c>
      <c r="P94" s="61">
        <v>121.42270000000006</v>
      </c>
      <c r="Q94" s="61">
        <v>6307.0097333333324</v>
      </c>
      <c r="R94" s="61">
        <v>12294.090066666664</v>
      </c>
      <c r="S94" s="61">
        <v>5378.5056000000013</v>
      </c>
      <c r="T94" s="61">
        <v>1.1451833333333332</v>
      </c>
      <c r="U94" s="65">
        <v>382.26463333333334</v>
      </c>
      <c r="V94" s="67">
        <f t="shared" si="7"/>
        <v>76741.706783333284</v>
      </c>
      <c r="W94" s="128"/>
    </row>
    <row r="95" spans="2:23" x14ac:dyDescent="0.25">
      <c r="B95" s="21"/>
      <c r="C95" s="76" t="s">
        <v>7</v>
      </c>
      <c r="D95" s="60">
        <v>1171.7148833333333</v>
      </c>
      <c r="E95" s="61">
        <v>155.12854999999993</v>
      </c>
      <c r="F95" s="61">
        <v>3790.0776666666652</v>
      </c>
      <c r="G95" s="61">
        <v>5466.3939833333361</v>
      </c>
      <c r="H95" s="61">
        <v>33692.105949999983</v>
      </c>
      <c r="I95" s="61"/>
      <c r="J95" s="61">
        <v>20163.107583333334</v>
      </c>
      <c r="K95" s="61">
        <v>347.13406666666663</v>
      </c>
      <c r="L95" s="61">
        <v>6.1477333333333322</v>
      </c>
      <c r="M95" s="61">
        <v>1.6360666666666672</v>
      </c>
      <c r="N95" s="61">
        <v>1513.0852166666662</v>
      </c>
      <c r="O95" s="61">
        <v>696.91346666666652</v>
      </c>
      <c r="P95" s="61">
        <v>164.80223333333331</v>
      </c>
      <c r="Q95" s="61">
        <v>7035.9740499999998</v>
      </c>
      <c r="R95" s="61">
        <v>18577.529116666716</v>
      </c>
      <c r="S95" s="61">
        <v>6009.0508333333319</v>
      </c>
      <c r="T95" s="61">
        <v>1.7278833333333332</v>
      </c>
      <c r="U95" s="65">
        <v>950.73916666666662</v>
      </c>
      <c r="V95" s="67">
        <f t="shared" si="7"/>
        <v>99743.268450000032</v>
      </c>
      <c r="W95" s="128"/>
    </row>
    <row r="96" spans="2:23" x14ac:dyDescent="0.25">
      <c r="B96" s="16"/>
      <c r="C96" s="76" t="s">
        <v>8</v>
      </c>
      <c r="D96" s="60">
        <v>975.54663333333338</v>
      </c>
      <c r="E96" s="61">
        <v>127.89361666666662</v>
      </c>
      <c r="F96" s="61">
        <v>4448.0992999999999</v>
      </c>
      <c r="G96" s="61">
        <v>5607.4917999999989</v>
      </c>
      <c r="H96" s="61">
        <v>34008.557733333226</v>
      </c>
      <c r="I96" s="61"/>
      <c r="J96" s="61">
        <v>19843.990950000021</v>
      </c>
      <c r="K96" s="61">
        <v>305.20505000000003</v>
      </c>
      <c r="L96" s="61">
        <v>2.4497</v>
      </c>
      <c r="M96" s="61">
        <v>2.1688166666666664</v>
      </c>
      <c r="N96" s="61">
        <v>1353.1825166666667</v>
      </c>
      <c r="O96" s="61">
        <v>610.16073333333338</v>
      </c>
      <c r="P96" s="61">
        <v>154.94319999999996</v>
      </c>
      <c r="Q96" s="61">
        <v>6822.3128666666616</v>
      </c>
      <c r="R96" s="61">
        <v>19218.150616666688</v>
      </c>
      <c r="S96" s="61">
        <v>6473.2678333333324</v>
      </c>
      <c r="T96" s="61">
        <v>0.70128333333333326</v>
      </c>
      <c r="U96" s="65">
        <v>457.91311666666667</v>
      </c>
      <c r="V96" s="67">
        <f t="shared" ref="V96:V107" si="8">SUM(D96:U96)</f>
        <v>100412.03576666657</v>
      </c>
      <c r="W96" s="128"/>
    </row>
    <row r="97" spans="2:23" x14ac:dyDescent="0.25">
      <c r="B97" s="21"/>
      <c r="C97" s="76" t="s">
        <v>9</v>
      </c>
      <c r="D97" s="60">
        <v>853.70983333333334</v>
      </c>
      <c r="E97" s="61">
        <v>127.79708333333333</v>
      </c>
      <c r="F97" s="61">
        <v>4479.4451499999986</v>
      </c>
      <c r="G97" s="61">
        <v>5904.6605000000054</v>
      </c>
      <c r="H97" s="61">
        <v>35326.633950000018</v>
      </c>
      <c r="I97" s="61"/>
      <c r="J97" s="61">
        <v>21155.769133333342</v>
      </c>
      <c r="K97" s="61">
        <v>301.81366666666668</v>
      </c>
      <c r="L97" s="61">
        <v>3.2467666666666664</v>
      </c>
      <c r="M97" s="61">
        <v>1.5407833333333334</v>
      </c>
      <c r="N97" s="61">
        <v>1390.8677333333339</v>
      </c>
      <c r="O97" s="61">
        <v>617.92281666666668</v>
      </c>
      <c r="P97" s="61">
        <v>158.59398333333334</v>
      </c>
      <c r="Q97" s="61">
        <v>662.1523999999996</v>
      </c>
      <c r="R97" s="61">
        <v>19695.757900000001</v>
      </c>
      <c r="S97" s="61">
        <v>6135.7880833333338</v>
      </c>
      <c r="T97" s="61">
        <v>0.55201666666666671</v>
      </c>
      <c r="U97" s="65">
        <v>446.70004999999992</v>
      </c>
      <c r="V97" s="67">
        <f t="shared" si="8"/>
        <v>97262.951850000041</v>
      </c>
      <c r="W97" s="128"/>
    </row>
    <row r="98" spans="2:23" x14ac:dyDescent="0.25">
      <c r="B98" s="21"/>
      <c r="C98" s="76" t="s">
        <v>10</v>
      </c>
      <c r="D98" s="60">
        <v>1165.3228999999997</v>
      </c>
      <c r="E98" s="61">
        <v>135.64893333333339</v>
      </c>
      <c r="F98" s="61">
        <v>4558.9291499999963</v>
      </c>
      <c r="G98" s="61">
        <v>5758.9401166666685</v>
      </c>
      <c r="H98" s="61">
        <v>37137.769983333324</v>
      </c>
      <c r="I98" s="61"/>
      <c r="J98" s="61">
        <v>22850.311600000012</v>
      </c>
      <c r="K98" s="61">
        <v>128.45359999999997</v>
      </c>
      <c r="L98" s="61">
        <v>2.1250999999999998</v>
      </c>
      <c r="M98" s="61">
        <v>1.3192333333333333</v>
      </c>
      <c r="N98" s="61">
        <v>1337.8982833333337</v>
      </c>
      <c r="O98" s="61">
        <v>470.59910000000002</v>
      </c>
      <c r="P98" s="61">
        <v>161.48873333333336</v>
      </c>
      <c r="Q98" s="61">
        <v>7392.0932833333363</v>
      </c>
      <c r="R98" s="61">
        <v>20103.086899999998</v>
      </c>
      <c r="S98" s="61">
        <v>6155.1137666666664</v>
      </c>
      <c r="T98" s="61">
        <v>1.3461666666666665</v>
      </c>
      <c r="U98" s="65">
        <v>421.89766666666668</v>
      </c>
      <c r="V98" s="67">
        <f t="shared" si="8"/>
        <v>107782.34451666666</v>
      </c>
      <c r="W98" s="128"/>
    </row>
    <row r="99" spans="2:23" x14ac:dyDescent="0.25">
      <c r="B99" s="16"/>
      <c r="C99" s="76" t="s">
        <v>11</v>
      </c>
      <c r="D99" s="60">
        <v>1023.0888666666669</v>
      </c>
      <c r="E99" s="61">
        <v>136.94594999999993</v>
      </c>
      <c r="F99" s="61">
        <v>4684.256933333324</v>
      </c>
      <c r="G99" s="61">
        <v>5449.6663333333345</v>
      </c>
      <c r="H99" s="61">
        <v>36095.753783333326</v>
      </c>
      <c r="I99" s="61"/>
      <c r="J99" s="61">
        <v>22032.621949999968</v>
      </c>
      <c r="K99" s="61">
        <v>126.87014999999994</v>
      </c>
      <c r="L99" s="61">
        <v>2.5603499999999997</v>
      </c>
      <c r="M99" s="61"/>
      <c r="N99" s="61">
        <v>1463.8745833333337</v>
      </c>
      <c r="O99" s="61">
        <v>600.16864999999996</v>
      </c>
      <c r="P99" s="61">
        <v>167.1241</v>
      </c>
      <c r="Q99" s="61">
        <v>7576.2692500000003</v>
      </c>
      <c r="R99" s="61">
        <v>19609.094483333334</v>
      </c>
      <c r="S99" s="61">
        <v>6814.9591999999966</v>
      </c>
      <c r="T99" s="61">
        <v>1.3134333333333335</v>
      </c>
      <c r="U99" s="65">
        <v>280.44965000000002</v>
      </c>
      <c r="V99" s="67">
        <f t="shared" si="8"/>
        <v>106065.01766666662</v>
      </c>
      <c r="W99" s="128"/>
    </row>
    <row r="100" spans="2:23" x14ac:dyDescent="0.25">
      <c r="B100" s="21"/>
      <c r="C100" s="76" t="s">
        <v>12</v>
      </c>
      <c r="D100" s="60">
        <v>1023.2270833333333</v>
      </c>
      <c r="E100" s="61">
        <v>122.13130000000001</v>
      </c>
      <c r="F100" s="61">
        <v>4420.3144666666667</v>
      </c>
      <c r="G100" s="61">
        <v>4859.9676333333309</v>
      </c>
      <c r="H100" s="61">
        <v>33497.229266666625</v>
      </c>
      <c r="I100" s="61"/>
      <c r="J100" s="61">
        <v>21254.471816666668</v>
      </c>
      <c r="K100" s="61">
        <v>115.09129999999999</v>
      </c>
      <c r="L100" s="61">
        <v>2.4474</v>
      </c>
      <c r="M100" s="61"/>
      <c r="N100" s="61">
        <v>1441.5360333333333</v>
      </c>
      <c r="O100" s="61">
        <v>618.23390000000006</v>
      </c>
      <c r="P100" s="61">
        <v>168.49050000000005</v>
      </c>
      <c r="Q100" s="61">
        <v>6361.4721333333337</v>
      </c>
      <c r="R100" s="61">
        <v>17559.433733333321</v>
      </c>
      <c r="S100" s="61">
        <v>6350.9578333333347</v>
      </c>
      <c r="T100" s="61">
        <v>0.95436666666666681</v>
      </c>
      <c r="U100" s="65">
        <v>369.03778333333338</v>
      </c>
      <c r="V100" s="67">
        <f t="shared" si="8"/>
        <v>98164.996549999953</v>
      </c>
      <c r="W100" s="128"/>
    </row>
    <row r="101" spans="2:23" x14ac:dyDescent="0.25">
      <c r="B101" s="21"/>
      <c r="C101" s="76" t="s">
        <v>13</v>
      </c>
      <c r="D101" s="60">
        <v>875.33204999999998</v>
      </c>
      <c r="E101" s="61">
        <v>128.75130000000013</v>
      </c>
      <c r="F101" s="61">
        <v>4341.3870666666662</v>
      </c>
      <c r="G101" s="61">
        <v>4195.4069833333333</v>
      </c>
      <c r="H101" s="61">
        <v>28396.56366666664</v>
      </c>
      <c r="I101" s="61"/>
      <c r="J101" s="61">
        <v>19597.27569999998</v>
      </c>
      <c r="K101" s="61">
        <v>153.78971666666666</v>
      </c>
      <c r="L101" s="61">
        <v>3.508716666666666</v>
      </c>
      <c r="M101" s="61"/>
      <c r="N101" s="61">
        <v>1380.6775666666665</v>
      </c>
      <c r="O101" s="61">
        <v>688.34988333333308</v>
      </c>
      <c r="P101" s="61">
        <v>163.84031666666664</v>
      </c>
      <c r="Q101" s="61">
        <v>6744.7383500000014</v>
      </c>
      <c r="R101" s="61">
        <v>15675.933433333315</v>
      </c>
      <c r="S101" s="61">
        <v>5806.2945500000042</v>
      </c>
      <c r="T101" s="61">
        <v>1.1038166666666667</v>
      </c>
      <c r="U101" s="65">
        <v>361.67618333333337</v>
      </c>
      <c r="V101" s="67">
        <f t="shared" si="8"/>
        <v>88514.629299999942</v>
      </c>
      <c r="W101" s="128"/>
    </row>
    <row r="102" spans="2:23" x14ac:dyDescent="0.25">
      <c r="B102" s="16"/>
      <c r="C102" s="76" t="s">
        <v>14</v>
      </c>
      <c r="D102" s="60">
        <v>1133.7109</v>
      </c>
      <c r="E102" s="61">
        <v>122.22768333333333</v>
      </c>
      <c r="F102" s="61">
        <v>4463.0599499999971</v>
      </c>
      <c r="G102" s="61">
        <v>3961.6446833333353</v>
      </c>
      <c r="H102" s="61">
        <v>29515.078316666652</v>
      </c>
      <c r="I102" s="61"/>
      <c r="J102" s="61">
        <v>22322.244700000014</v>
      </c>
      <c r="K102" s="61">
        <v>146.86096666666666</v>
      </c>
      <c r="L102" s="61">
        <v>3.4230333333333327</v>
      </c>
      <c r="M102" s="61"/>
      <c r="N102" s="61">
        <v>1601.6112499999999</v>
      </c>
      <c r="O102" s="61">
        <v>543.21803333333344</v>
      </c>
      <c r="P102" s="61">
        <v>168.97531666666677</v>
      </c>
      <c r="Q102" s="61">
        <v>6367.5123499999991</v>
      </c>
      <c r="R102" s="61">
        <v>15149.129199999994</v>
      </c>
      <c r="S102" s="61">
        <v>6404.6522000000004</v>
      </c>
      <c r="T102" s="61">
        <v>1.5754999999999997</v>
      </c>
      <c r="U102" s="65">
        <v>396.45636666666667</v>
      </c>
      <c r="V102" s="67">
        <f t="shared" si="8"/>
        <v>92301.380449999982</v>
      </c>
      <c r="W102" s="128"/>
    </row>
    <row r="103" spans="2:23" x14ac:dyDescent="0.25">
      <c r="B103" s="21"/>
      <c r="C103" s="76" t="s">
        <v>15</v>
      </c>
      <c r="D103" s="60">
        <v>958.72775000000001</v>
      </c>
      <c r="E103" s="61">
        <v>124.92060000000006</v>
      </c>
      <c r="F103" s="61">
        <v>4156.4301000000014</v>
      </c>
      <c r="G103" s="61">
        <v>3579.9472000000014</v>
      </c>
      <c r="H103" s="61">
        <v>26628.81636666671</v>
      </c>
      <c r="I103" s="61"/>
      <c r="J103" s="61">
        <v>22211.169016666707</v>
      </c>
      <c r="K103" s="61">
        <v>117.47445</v>
      </c>
      <c r="L103" s="61">
        <v>3.6708999999999996</v>
      </c>
      <c r="M103" s="61">
        <v>0.77435000000000009</v>
      </c>
      <c r="N103" s="61">
        <v>1500.1127833333326</v>
      </c>
      <c r="O103" s="61">
        <v>638.86586666666676</v>
      </c>
      <c r="P103" s="61">
        <v>165.87383333333335</v>
      </c>
      <c r="Q103" s="61">
        <v>6374.5433666666668</v>
      </c>
      <c r="R103" s="61">
        <v>13875.906016666666</v>
      </c>
      <c r="S103" s="61">
        <v>6367.1077833333356</v>
      </c>
      <c r="T103" s="61">
        <v>1.1827166666666669</v>
      </c>
      <c r="U103" s="65">
        <v>387.79200000000003</v>
      </c>
      <c r="V103" s="67">
        <f t="shared" si="8"/>
        <v>87093.31510000008</v>
      </c>
      <c r="W103" s="128"/>
    </row>
    <row r="104" spans="2:23" ht="15.75" thickBot="1" x14ac:dyDescent="0.3">
      <c r="B104" s="57"/>
      <c r="C104" s="77" t="s">
        <v>16</v>
      </c>
      <c r="D104" s="62">
        <v>888.48421666666673</v>
      </c>
      <c r="E104" s="63">
        <v>115.86921666666662</v>
      </c>
      <c r="F104" s="63">
        <v>3942.0694333333349</v>
      </c>
      <c r="G104" s="63">
        <v>3469.0375500000014</v>
      </c>
      <c r="H104" s="63">
        <v>26849.694250000026</v>
      </c>
      <c r="I104" s="63"/>
      <c r="J104" s="63">
        <v>21101.453350000025</v>
      </c>
      <c r="K104" s="63">
        <v>131.0514666666667</v>
      </c>
      <c r="L104" s="63">
        <v>2.9938833333333337</v>
      </c>
      <c r="M104" s="63"/>
      <c r="N104" s="63">
        <v>1497.4357999999997</v>
      </c>
      <c r="O104" s="63">
        <v>439.95201666666668</v>
      </c>
      <c r="P104" s="63">
        <v>150.32336666666663</v>
      </c>
      <c r="Q104" s="63">
        <v>5950.8313166666667</v>
      </c>
      <c r="R104" s="63">
        <v>13850.930883333316</v>
      </c>
      <c r="S104" s="63">
        <v>6005.4693166666684</v>
      </c>
      <c r="T104" s="63">
        <v>1.1751666666666667</v>
      </c>
      <c r="U104" s="66">
        <v>333.39391666666671</v>
      </c>
      <c r="V104" s="68">
        <f t="shared" si="8"/>
        <v>84730.165150000044</v>
      </c>
      <c r="W104" s="128"/>
    </row>
    <row r="105" spans="2:23" x14ac:dyDescent="0.25">
      <c r="B105" s="17">
        <v>2021</v>
      </c>
      <c r="C105" s="75" t="s">
        <v>6</v>
      </c>
      <c r="D105" s="58">
        <v>884.70301666666671</v>
      </c>
      <c r="E105" s="59">
        <v>99.251233333333403</v>
      </c>
      <c r="F105" s="59">
        <v>3953.1722333333341</v>
      </c>
      <c r="G105" s="59">
        <v>3056.1447999999964</v>
      </c>
      <c r="H105" s="59">
        <v>25872.996483333354</v>
      </c>
      <c r="I105" s="59"/>
      <c r="J105" s="59">
        <v>19900.1622333333</v>
      </c>
      <c r="K105" s="59">
        <v>96.047016666666693</v>
      </c>
      <c r="L105" s="59">
        <v>3.2007166666666658</v>
      </c>
      <c r="M105" s="59"/>
      <c r="N105" s="59">
        <v>1353.3220333333334</v>
      </c>
      <c r="O105" s="59">
        <v>565.77718333333337</v>
      </c>
      <c r="P105" s="59">
        <v>145.94743333333335</v>
      </c>
      <c r="Q105" s="59">
        <v>4825.5092666666642</v>
      </c>
      <c r="R105" s="59">
        <v>13695.360766666656</v>
      </c>
      <c r="S105" s="59">
        <v>6078.2413666666653</v>
      </c>
      <c r="T105" s="59">
        <v>0.92951666666666655</v>
      </c>
      <c r="U105" s="64">
        <v>595.7399999999999</v>
      </c>
      <c r="V105" s="69">
        <f t="shared" si="8"/>
        <v>81126.505299999975</v>
      </c>
      <c r="W105" s="128"/>
    </row>
    <row r="106" spans="2:23" x14ac:dyDescent="0.25">
      <c r="B106" s="21"/>
      <c r="C106" s="76" t="s">
        <v>17</v>
      </c>
      <c r="D106" s="60">
        <v>802.41950000000008</v>
      </c>
      <c r="E106" s="61">
        <v>101.61178333333332</v>
      </c>
      <c r="F106" s="61">
        <v>3477.0424166666653</v>
      </c>
      <c r="G106" s="61">
        <v>2852.8879333333325</v>
      </c>
      <c r="H106" s="61">
        <v>22777.217749999974</v>
      </c>
      <c r="I106" s="61"/>
      <c r="J106" s="61">
        <v>20557.664233333318</v>
      </c>
      <c r="K106" s="61">
        <v>62.61548333333333</v>
      </c>
      <c r="L106" s="61">
        <v>3.3863166666666675</v>
      </c>
      <c r="M106" s="61"/>
      <c r="N106" s="61">
        <v>1261.4618833333332</v>
      </c>
      <c r="O106" s="61">
        <v>523.92354999999998</v>
      </c>
      <c r="P106" s="61">
        <v>138.98170000000005</v>
      </c>
      <c r="Q106" s="61">
        <v>4783.1159166666657</v>
      </c>
      <c r="R106" s="61">
        <v>11859.359133333337</v>
      </c>
      <c r="S106" s="61">
        <v>5962.7840999999999</v>
      </c>
      <c r="T106" s="61">
        <v>0.89309999999999989</v>
      </c>
      <c r="U106" s="65">
        <v>243.40955000000002</v>
      </c>
      <c r="V106" s="67">
        <f t="shared" si="8"/>
        <v>75408.774349999949</v>
      </c>
      <c r="W106" s="128"/>
    </row>
    <row r="107" spans="2:23" x14ac:dyDescent="0.25">
      <c r="B107" s="21"/>
      <c r="C107" s="76" t="s">
        <v>7</v>
      </c>
      <c r="D107" s="60">
        <v>1167.390433333333</v>
      </c>
      <c r="E107" s="61">
        <v>124.90870000000008</v>
      </c>
      <c r="F107" s="61">
        <v>4522.04518333333</v>
      </c>
      <c r="G107" s="61">
        <v>3368.638733333335</v>
      </c>
      <c r="H107" s="61">
        <v>28000.130533333348</v>
      </c>
      <c r="I107" s="61"/>
      <c r="J107" s="61">
        <v>25412.762666666658</v>
      </c>
      <c r="K107" s="61">
        <v>21.497616666666694</v>
      </c>
      <c r="L107" s="61">
        <v>3.6005166666666657</v>
      </c>
      <c r="M107" s="61"/>
      <c r="N107" s="61">
        <v>2044.1490500000002</v>
      </c>
      <c r="O107" s="61">
        <v>663.20519999999999</v>
      </c>
      <c r="P107" s="61">
        <v>164.28309999999996</v>
      </c>
      <c r="Q107" s="61">
        <v>6024.3787500000026</v>
      </c>
      <c r="R107" s="61">
        <v>14616.191016666658</v>
      </c>
      <c r="S107" s="61">
        <v>7592.4605000000047</v>
      </c>
      <c r="T107" s="61">
        <v>1.0933333333333333</v>
      </c>
      <c r="U107" s="65">
        <v>350.44173333333333</v>
      </c>
      <c r="V107" s="67">
        <f t="shared" si="8"/>
        <v>94077.177066666671</v>
      </c>
      <c r="W107" s="128"/>
    </row>
    <row r="108" spans="2:23" x14ac:dyDescent="0.25">
      <c r="B108" s="16"/>
      <c r="C108" s="76" t="s">
        <v>8</v>
      </c>
      <c r="D108" s="60">
        <v>979.39088333333336</v>
      </c>
      <c r="E108" s="61">
        <v>119.98365000000001</v>
      </c>
      <c r="F108" s="61">
        <v>4087.5195333333322</v>
      </c>
      <c r="G108" s="61">
        <v>3270.9571166666642</v>
      </c>
      <c r="H108" s="61">
        <v>25698.682566666681</v>
      </c>
      <c r="I108" s="61"/>
      <c r="J108" s="61">
        <v>21738.815600000024</v>
      </c>
      <c r="K108" s="61">
        <v>86.487983333333332</v>
      </c>
      <c r="L108" s="61">
        <v>3.0987666666666662</v>
      </c>
      <c r="M108" s="61"/>
      <c r="N108" s="61">
        <v>1591.3484499999995</v>
      </c>
      <c r="O108" s="61">
        <v>781.76363333333336</v>
      </c>
      <c r="P108" s="61">
        <v>153.85061666666667</v>
      </c>
      <c r="Q108" s="61">
        <v>5276.0331500000002</v>
      </c>
      <c r="R108" s="61">
        <v>14142.67445000001</v>
      </c>
      <c r="S108" s="61">
        <v>7681.7500833333343</v>
      </c>
      <c r="T108" s="61">
        <v>1.1106666666666669</v>
      </c>
      <c r="U108" s="65">
        <v>310.0715166666667</v>
      </c>
      <c r="V108" s="67">
        <f t="shared" ref="V108:V113" si="9">SUM(D108:U108)</f>
        <v>85923.538666666704</v>
      </c>
      <c r="W108" s="128"/>
    </row>
    <row r="109" spans="2:23" x14ac:dyDescent="0.25">
      <c r="B109" s="21"/>
      <c r="C109" s="76" t="s">
        <v>9</v>
      </c>
      <c r="D109" s="60">
        <v>1094.5538166666663</v>
      </c>
      <c r="E109" s="61">
        <v>115.96229999999998</v>
      </c>
      <c r="F109" s="61">
        <v>3811.3235833333333</v>
      </c>
      <c r="G109" s="61">
        <v>2871.2557333333307</v>
      </c>
      <c r="H109" s="61">
        <v>23968.221599999957</v>
      </c>
      <c r="I109" s="61"/>
      <c r="J109" s="61">
        <v>20302.446816666667</v>
      </c>
      <c r="K109" s="61">
        <v>97.904133333333334</v>
      </c>
      <c r="L109" s="61">
        <v>3.0485166666666679</v>
      </c>
      <c r="M109" s="61"/>
      <c r="N109" s="61">
        <v>1744.3315333333333</v>
      </c>
      <c r="O109" s="61">
        <v>791.37755000000004</v>
      </c>
      <c r="P109" s="61">
        <v>150.85078333333334</v>
      </c>
      <c r="Q109" s="61">
        <v>4854.4631333333336</v>
      </c>
      <c r="R109" s="61">
        <v>12741.070116666659</v>
      </c>
      <c r="S109" s="61">
        <v>7610.6380833333278</v>
      </c>
      <c r="T109" s="61">
        <v>1.20075</v>
      </c>
      <c r="U109" s="65">
        <v>292.20714999999996</v>
      </c>
      <c r="V109" s="67">
        <f t="shared" si="9"/>
        <v>80450.855599999937</v>
      </c>
      <c r="W109" s="128"/>
    </row>
    <row r="110" spans="2:23" x14ac:dyDescent="0.25">
      <c r="B110" s="21"/>
      <c r="C110" s="76" t="s">
        <v>10</v>
      </c>
      <c r="D110" s="60">
        <v>1005.9879000000001</v>
      </c>
      <c r="E110" s="61">
        <v>111.65686666666672</v>
      </c>
      <c r="F110" s="61">
        <v>3717.3416000000011</v>
      </c>
      <c r="G110" s="61">
        <v>2558.1768666666644</v>
      </c>
      <c r="H110" s="61">
        <v>22706.363650000003</v>
      </c>
      <c r="I110" s="61"/>
      <c r="J110" s="61">
        <v>19996.52946666663</v>
      </c>
      <c r="K110" s="61">
        <v>162.20353333333327</v>
      </c>
      <c r="L110" s="61">
        <v>2.7251666666666661</v>
      </c>
      <c r="M110" s="61"/>
      <c r="N110" s="61">
        <v>1271.6722333333335</v>
      </c>
      <c r="O110" s="61">
        <v>760.27555000000007</v>
      </c>
      <c r="P110" s="61">
        <v>135.79278333333329</v>
      </c>
      <c r="Q110" s="61">
        <v>4389.7732499999993</v>
      </c>
      <c r="R110" s="61">
        <v>12056.812266666642</v>
      </c>
      <c r="S110" s="61">
        <v>7449.6253833333321</v>
      </c>
      <c r="T110" s="61">
        <v>0.96318333333333328</v>
      </c>
      <c r="U110" s="65">
        <v>264.76861666666667</v>
      </c>
      <c r="V110" s="67">
        <f t="shared" si="9"/>
        <v>76590.668316666604</v>
      </c>
      <c r="W110" s="128"/>
    </row>
    <row r="111" spans="2:23" x14ac:dyDescent="0.25">
      <c r="B111" s="16"/>
      <c r="C111" s="76" t="s">
        <v>11</v>
      </c>
      <c r="D111" s="60">
        <v>1097.9367499999998</v>
      </c>
      <c r="E111" s="61">
        <v>102.40565000000001</v>
      </c>
      <c r="F111" s="61">
        <v>3549.7481166666689</v>
      </c>
      <c r="G111" s="61">
        <v>2347.4634999999989</v>
      </c>
      <c r="H111" s="61">
        <v>21616.519049999984</v>
      </c>
      <c r="I111" s="61"/>
      <c r="J111" s="61">
        <v>19824.605599999992</v>
      </c>
      <c r="K111" s="61"/>
      <c r="L111" s="61"/>
      <c r="M111" s="61"/>
      <c r="N111" s="61">
        <v>2017.8565666666668</v>
      </c>
      <c r="O111" s="61">
        <v>593.06794999999988</v>
      </c>
      <c r="P111" s="61">
        <v>133.34586666666667</v>
      </c>
      <c r="Q111" s="61">
        <v>5128.3971499999989</v>
      </c>
      <c r="R111" s="61">
        <v>11290.020083333335</v>
      </c>
      <c r="S111" s="61">
        <v>7186.7679166666676</v>
      </c>
      <c r="T111" s="61">
        <v>0.86443333333333328</v>
      </c>
      <c r="U111" s="65">
        <v>255.62280000000001</v>
      </c>
      <c r="V111" s="67">
        <f t="shared" si="9"/>
        <v>75144.621433333305</v>
      </c>
      <c r="W111" s="128"/>
    </row>
    <row r="112" spans="2:23" x14ac:dyDescent="0.25">
      <c r="B112" s="21"/>
      <c r="C112" s="76" t="s">
        <v>12</v>
      </c>
      <c r="D112" s="60">
        <v>1093.0011666666667</v>
      </c>
      <c r="E112" s="61">
        <v>108.20409999999998</v>
      </c>
      <c r="F112" s="61">
        <v>3589.6769500000019</v>
      </c>
      <c r="G112" s="61">
        <v>2091.964316666666</v>
      </c>
      <c r="H112" s="61">
        <v>20804.682533333333</v>
      </c>
      <c r="I112" s="61"/>
      <c r="J112" s="61">
        <v>19929.886300000016</v>
      </c>
      <c r="K112" s="61"/>
      <c r="L112" s="61">
        <v>2.7233166666666673</v>
      </c>
      <c r="M112" s="61"/>
      <c r="N112" s="61">
        <v>1664.9027333333331</v>
      </c>
      <c r="O112" s="61">
        <v>706.30351666666661</v>
      </c>
      <c r="P112" s="61">
        <v>137.43630000000002</v>
      </c>
      <c r="Q112" s="61">
        <v>5182.8772500000014</v>
      </c>
      <c r="R112" s="61">
        <v>11161.909266666658</v>
      </c>
      <c r="S112" s="61">
        <v>7248.2654666666658</v>
      </c>
      <c r="T112" s="61">
        <v>0.79423333333333335</v>
      </c>
      <c r="U112" s="65">
        <v>249.68460000000002</v>
      </c>
      <c r="V112" s="67">
        <f t="shared" si="9"/>
        <v>73972.312050000008</v>
      </c>
      <c r="W112" s="128"/>
    </row>
    <row r="113" spans="2:23" ht="15.75" thickBot="1" x14ac:dyDescent="0.3">
      <c r="B113" s="57"/>
      <c r="C113" s="77" t="s">
        <v>13</v>
      </c>
      <c r="D113" s="62">
        <v>1189.7979666666665</v>
      </c>
      <c r="E113" s="63">
        <v>105.13831666666664</v>
      </c>
      <c r="F113" s="63">
        <v>3251.104383333332</v>
      </c>
      <c r="G113" s="63">
        <v>1782.4473833333336</v>
      </c>
      <c r="H113" s="63">
        <v>18420.355616666675</v>
      </c>
      <c r="I113" s="63"/>
      <c r="J113" s="63">
        <v>18557.646933333333</v>
      </c>
      <c r="K113" s="63"/>
      <c r="L113" s="63">
        <v>2.2732666666666668</v>
      </c>
      <c r="M113" s="63"/>
      <c r="N113" s="63">
        <v>1767.8879833333338</v>
      </c>
      <c r="O113" s="63">
        <v>676.75081666666654</v>
      </c>
      <c r="P113" s="63">
        <v>125.74486666666667</v>
      </c>
      <c r="Q113" s="63">
        <v>5117.5176499999998</v>
      </c>
      <c r="R113" s="63">
        <v>9658.4010333333372</v>
      </c>
      <c r="S113" s="63">
        <v>6861.3047999999999</v>
      </c>
      <c r="T113" s="63">
        <v>0.92223333333333346</v>
      </c>
      <c r="U113" s="66">
        <v>228.99915000000001</v>
      </c>
      <c r="V113" s="68">
        <f t="shared" si="9"/>
        <v>67746.292400000006</v>
      </c>
      <c r="W113" s="128"/>
    </row>
    <row r="114" spans="2:23" ht="15.75" thickBot="1" x14ac:dyDescent="0.3"/>
    <row r="115" spans="2:23" ht="15.75" thickBot="1" x14ac:dyDescent="0.3">
      <c r="B115" s="126" t="s">
        <v>69</v>
      </c>
      <c r="C115" s="122"/>
      <c r="D115" s="117">
        <f>+SUM(D105:D113)/SUM(D93:D101)-1</f>
        <v>-6.9589728741014323E-2</v>
      </c>
      <c r="E115" s="123">
        <f t="shared" ref="E115:V115" si="10">+SUM(E105:E113)/SUM(E93:E101)-1</f>
        <v>-0.16078229830437651</v>
      </c>
      <c r="F115" s="123">
        <f t="shared" si="10"/>
        <v>-5.3759094598498924E-2</v>
      </c>
      <c r="G115" s="123">
        <f t="shared" si="10"/>
        <v>-0.46962529350007143</v>
      </c>
      <c r="H115" s="123">
        <f t="shared" si="10"/>
        <v>-0.28632900972862518</v>
      </c>
      <c r="I115" s="123"/>
      <c r="J115" s="123">
        <f t="shared" si="10"/>
        <v>2.3462841203905738E-2</v>
      </c>
      <c r="K115" s="123">
        <f t="shared" si="10"/>
        <v>-0.7519690561222</v>
      </c>
      <c r="L115" s="123">
        <f t="shared" si="10"/>
        <v>-0.27447645156734024</v>
      </c>
      <c r="M115" s="123"/>
      <c r="N115" s="123">
        <f t="shared" si="10"/>
        <v>0.17656510959476712</v>
      </c>
      <c r="O115" s="123">
        <f t="shared" si="10"/>
        <v>0.10482202501097393</v>
      </c>
      <c r="P115" s="123">
        <f t="shared" si="10"/>
        <v>-8.0956874166628334E-2</v>
      </c>
      <c r="Q115" s="123">
        <f t="shared" si="10"/>
        <v>-0.18596245914053722</v>
      </c>
      <c r="R115" s="123">
        <f t="shared" si="10"/>
        <v>-0.2917800747501591</v>
      </c>
      <c r="S115" s="123">
        <f t="shared" si="10"/>
        <v>0.14298321067606823</v>
      </c>
      <c r="T115" s="123">
        <f t="shared" si="10"/>
        <v>-0.14413048957986074</v>
      </c>
      <c r="U115" s="123">
        <f t="shared" si="10"/>
        <v>-0.31119366730282061</v>
      </c>
      <c r="V115" s="124">
        <f t="shared" si="10"/>
        <v>-0.17686552499184605</v>
      </c>
    </row>
    <row r="116" spans="2:23" ht="15.75" thickBot="1" x14ac:dyDescent="0.3">
      <c r="B116" s="119" t="s">
        <v>70</v>
      </c>
      <c r="C116" s="122"/>
      <c r="D116" s="123">
        <f>+SUM(D105:D113)/SUM($V$105:$V$113)</f>
        <v>1.3111834444306117E-2</v>
      </c>
      <c r="E116" s="123">
        <f t="shared" ref="E116:V116" si="11">+SUM(E105:E113)/SUM($V$105:$V$113)</f>
        <v>1.3922661484523267E-3</v>
      </c>
      <c r="F116" s="123">
        <f t="shared" si="11"/>
        <v>4.7799868222981358E-2</v>
      </c>
      <c r="G116" s="123">
        <f t="shared" si="11"/>
        <v>3.4063272056684184E-2</v>
      </c>
      <c r="H116" s="123">
        <f t="shared" si="11"/>
        <v>0.29540137049596787</v>
      </c>
      <c r="I116" s="123"/>
      <c r="J116" s="123">
        <f t="shared" si="11"/>
        <v>0.2621197068334597</v>
      </c>
      <c r="K116" s="123">
        <f t="shared" si="11"/>
        <v>7.4144926264150916E-4</v>
      </c>
      <c r="L116" s="123">
        <f t="shared" si="11"/>
        <v>3.3861491611274909E-5</v>
      </c>
      <c r="M116" s="123"/>
      <c r="N116" s="123">
        <f t="shared" si="11"/>
        <v>2.0715214557223742E-2</v>
      </c>
      <c r="O116" s="123">
        <f t="shared" si="11"/>
        <v>8.5333576249706118E-3</v>
      </c>
      <c r="P116" s="123">
        <f t="shared" si="11"/>
        <v>1.8104725252886225E-3</v>
      </c>
      <c r="Q116" s="123">
        <f t="shared" si="11"/>
        <v>6.4160263647187007E-2</v>
      </c>
      <c r="R116" s="123">
        <f t="shared" si="11"/>
        <v>0.15655323668778584</v>
      </c>
      <c r="S116" s="123">
        <f t="shared" si="11"/>
        <v>8.9623009563688696E-2</v>
      </c>
      <c r="T116" s="123">
        <f t="shared" si="11"/>
        <v>1.2346490624966166E-5</v>
      </c>
      <c r="U116" s="123">
        <f t="shared" si="11"/>
        <v>3.9284699471261999E-3</v>
      </c>
      <c r="V116" s="124">
        <f t="shared" si="11"/>
        <v>1</v>
      </c>
    </row>
    <row r="117" spans="2:23" x14ac:dyDescent="0.25">
      <c r="B117" s="71"/>
      <c r="C117" s="72"/>
    </row>
    <row r="118" spans="2:23" x14ac:dyDescent="0.25"/>
    <row r="119" spans="2:23" x14ac:dyDescent="0.25"/>
    <row r="120" spans="2:23" x14ac:dyDescent="0.25"/>
    <row r="121" spans="2:23" x14ac:dyDescent="0.25"/>
    <row r="122" spans="2:23" x14ac:dyDescent="0.25"/>
    <row r="123" spans="2:23" x14ac:dyDescent="0.25"/>
    <row r="124" spans="2:23" x14ac:dyDescent="0.25"/>
    <row r="125" spans="2:23" x14ac:dyDescent="0.25"/>
    <row r="126" spans="2:23" x14ac:dyDescent="0.25"/>
    <row r="127" spans="2:23" x14ac:dyDescent="0.25"/>
    <row r="128" spans="2:2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</sheetData>
  <pageMargins left="0.7" right="0.7" top="0.75" bottom="0.75" header="0.3" footer="0.3"/>
  <ignoredErrors>
    <ignoredError sqref="D116:L116 N116:V1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showGridLines="0" tabSelected="1" topLeftCell="A152" workbookViewId="0">
      <selection activeCell="E170" sqref="E170:F178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2" t="s">
        <v>1</v>
      </c>
      <c r="D5" s="133"/>
      <c r="E5" s="110" t="s">
        <v>31</v>
      </c>
      <c r="F5" s="116" t="s">
        <v>32</v>
      </c>
    </row>
    <row r="6" spans="2:7" ht="15" x14ac:dyDescent="0.25">
      <c r="C6" s="139">
        <v>2000</v>
      </c>
      <c r="D6" s="140"/>
      <c r="E6" s="8">
        <v>5456718</v>
      </c>
      <c r="F6" s="42">
        <v>278503.74899999995</v>
      </c>
      <c r="G6" s="4"/>
    </row>
    <row r="7" spans="2:7" ht="15" x14ac:dyDescent="0.25">
      <c r="C7" s="134">
        <v>2001</v>
      </c>
      <c r="D7" s="135"/>
      <c r="E7" s="11">
        <v>7442175</v>
      </c>
      <c r="F7" s="43">
        <v>303982.27900000004</v>
      </c>
      <c r="G7" s="4"/>
    </row>
    <row r="8" spans="2:7" ht="15" x14ac:dyDescent="0.25">
      <c r="C8" s="134">
        <v>2002</v>
      </c>
      <c r="D8" s="135"/>
      <c r="E8" s="11">
        <v>7619183</v>
      </c>
      <c r="F8" s="43">
        <v>282527.58599999995</v>
      </c>
      <c r="G8" s="4"/>
    </row>
    <row r="9" spans="2:7" ht="15" x14ac:dyDescent="0.25">
      <c r="C9" s="134">
        <v>2003</v>
      </c>
      <c r="D9" s="135"/>
      <c r="E9" s="11">
        <v>7642400.1819833331</v>
      </c>
      <c r="F9" s="43">
        <v>272441.30200000003</v>
      </c>
      <c r="G9" s="4"/>
    </row>
    <row r="10" spans="2:7" ht="15" x14ac:dyDescent="0.25">
      <c r="C10" s="134">
        <v>2004</v>
      </c>
      <c r="D10" s="135"/>
      <c r="E10" s="11">
        <v>6028159.4280333333</v>
      </c>
      <c r="F10" s="43">
        <v>207711.587</v>
      </c>
      <c r="G10" s="4"/>
    </row>
    <row r="11" spans="2:7" ht="15" x14ac:dyDescent="0.25">
      <c r="C11" s="134">
        <v>2005</v>
      </c>
      <c r="D11" s="135"/>
      <c r="E11" s="11">
        <v>4073618.8894333337</v>
      </c>
      <c r="F11" s="43">
        <v>116208.25600000001</v>
      </c>
      <c r="G11" s="4"/>
    </row>
    <row r="12" spans="2:7" ht="15" x14ac:dyDescent="0.25">
      <c r="C12" s="134">
        <v>2006</v>
      </c>
      <c r="D12" s="135"/>
      <c r="E12" s="11">
        <v>1946095.9729033331</v>
      </c>
      <c r="F12" s="43">
        <v>53809.053999999975</v>
      </c>
      <c r="G12" s="4"/>
    </row>
    <row r="13" spans="2:7" ht="15" x14ac:dyDescent="0.25">
      <c r="C13" s="134">
        <v>2007</v>
      </c>
      <c r="D13" s="135"/>
      <c r="E13" s="44">
        <v>908135.05281666678</v>
      </c>
      <c r="F13" s="45">
        <v>23887.453999999991</v>
      </c>
      <c r="G13" s="4"/>
    </row>
    <row r="14" spans="2:7" ht="15" x14ac:dyDescent="0.25">
      <c r="C14" s="134">
        <v>2008</v>
      </c>
      <c r="D14" s="135"/>
      <c r="E14" s="44">
        <v>417173.74521666666</v>
      </c>
      <c r="F14" s="45">
        <v>10640.330999999998</v>
      </c>
      <c r="G14" s="4"/>
    </row>
    <row r="15" spans="2:7" ht="15" x14ac:dyDescent="0.25">
      <c r="C15" s="134">
        <v>2009</v>
      </c>
      <c r="D15" s="135"/>
      <c r="E15" s="44">
        <v>183691.59489999994</v>
      </c>
      <c r="F15" s="45">
        <v>6196.9909999999991</v>
      </c>
      <c r="G15" s="4"/>
    </row>
    <row r="16" spans="2:7" ht="15" x14ac:dyDescent="0.25">
      <c r="C16" s="134">
        <v>2010</v>
      </c>
      <c r="D16" s="135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34">
        <v>2011</v>
      </c>
      <c r="D17" s="135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34">
        <v>2012</v>
      </c>
      <c r="D18" s="135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34">
        <v>2013</v>
      </c>
      <c r="D19" s="135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34">
        <v>2014</v>
      </c>
      <c r="D20" s="135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34">
        <v>2015</v>
      </c>
      <c r="D21" s="135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34">
        <v>2016</v>
      </c>
      <c r="D22" s="135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34">
        <v>2017</v>
      </c>
      <c r="D23" s="135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34">
        <v>2018</v>
      </c>
      <c r="D24" s="135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30">
        <v>2019</v>
      </c>
      <c r="D25" s="131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C157" s="17">
        <v>2020</v>
      </c>
      <c r="D157" s="52" t="s">
        <v>6</v>
      </c>
      <c r="E157" s="8">
        <v>0.2074333333333333</v>
      </c>
      <c r="F157" s="42">
        <v>0.13700000000000004</v>
      </c>
    </row>
    <row r="158" spans="3:6" ht="15" x14ac:dyDescent="0.25">
      <c r="C158" s="16"/>
      <c r="D158" s="53" t="s">
        <v>17</v>
      </c>
      <c r="E158" s="11">
        <v>7.4683333333333338E-2</v>
      </c>
      <c r="F158" s="43">
        <v>0.12000000000000002</v>
      </c>
    </row>
    <row r="159" spans="3:6" ht="15" x14ac:dyDescent="0.25">
      <c r="C159" s="16"/>
      <c r="D159" s="53" t="s">
        <v>7</v>
      </c>
      <c r="E159" s="11">
        <v>0.17173333333333327</v>
      </c>
      <c r="F159" s="43">
        <v>0.20000000000000004</v>
      </c>
    </row>
    <row r="160" spans="3:6" ht="15" x14ac:dyDescent="0.25">
      <c r="C160" s="16"/>
      <c r="D160" s="53" t="s">
        <v>8</v>
      </c>
      <c r="E160" s="11">
        <v>0.52081666666666671</v>
      </c>
      <c r="F160" s="43">
        <v>0.25600000000000006</v>
      </c>
    </row>
    <row r="161" spans="3:6" ht="15" x14ac:dyDescent="0.25">
      <c r="C161" s="16"/>
      <c r="D161" s="53" t="s">
        <v>9</v>
      </c>
      <c r="E161" s="11">
        <v>0.34249999999999997</v>
      </c>
      <c r="F161" s="43">
        <v>0.19000000000000003</v>
      </c>
    </row>
    <row r="162" spans="3:6" ht="15" x14ac:dyDescent="0.25">
      <c r="C162" s="16"/>
      <c r="D162" s="53" t="s">
        <v>10</v>
      </c>
      <c r="E162" s="11">
        <v>0.26798333333333335</v>
      </c>
      <c r="F162" s="43">
        <v>0.13500000000000004</v>
      </c>
    </row>
    <row r="163" spans="3:6" ht="15" x14ac:dyDescent="0.25">
      <c r="C163" s="16"/>
      <c r="D163" s="53" t="s">
        <v>11</v>
      </c>
      <c r="E163" s="11">
        <v>0.27144999999999997</v>
      </c>
      <c r="F163" s="43">
        <v>0.14800000000000005</v>
      </c>
    </row>
    <row r="164" spans="3:6" ht="15" x14ac:dyDescent="0.25">
      <c r="C164" s="16"/>
      <c r="D164" s="53" t="s">
        <v>12</v>
      </c>
      <c r="E164" s="11">
        <v>0.34910000000000002</v>
      </c>
      <c r="F164" s="43">
        <v>0.16500000000000001</v>
      </c>
    </row>
    <row r="165" spans="3:6" ht="15" x14ac:dyDescent="0.25">
      <c r="C165" s="16"/>
      <c r="D165" s="53" t="s">
        <v>13</v>
      </c>
      <c r="E165" s="11">
        <v>0.2251166666666666</v>
      </c>
      <c r="F165" s="43">
        <v>0.14200000000000002</v>
      </c>
    </row>
    <row r="166" spans="3:6" ht="15" x14ac:dyDescent="0.25">
      <c r="C166" s="16"/>
      <c r="D166" s="53" t="s">
        <v>14</v>
      </c>
      <c r="E166" s="11">
        <v>0.22114999999999993</v>
      </c>
      <c r="F166" s="43">
        <v>0.14100000000000004</v>
      </c>
    </row>
    <row r="167" spans="3:6" ht="15" x14ac:dyDescent="0.25">
      <c r="C167" s="16"/>
      <c r="D167" s="53" t="s">
        <v>15</v>
      </c>
      <c r="E167" s="11">
        <v>0.19048333333333337</v>
      </c>
      <c r="F167" s="43">
        <v>7.2000000000000022E-2</v>
      </c>
    </row>
    <row r="168" spans="3:6" ht="15" x14ac:dyDescent="0.25">
      <c r="C168" s="16"/>
      <c r="D168" s="53" t="s">
        <v>16</v>
      </c>
      <c r="E168" s="11">
        <v>0.14151666666666668</v>
      </c>
      <c r="F168" s="43">
        <v>6.8000000000000005E-2</v>
      </c>
    </row>
    <row r="169" spans="3:6" ht="15.75" thickBot="1" x14ac:dyDescent="0.3">
      <c r="C169" s="78" t="s">
        <v>67</v>
      </c>
      <c r="D169" s="79"/>
      <c r="E169" s="97">
        <f>SUM(E157:E168)</f>
        <v>2.9839666666666664</v>
      </c>
      <c r="F169" s="98">
        <f>SUM(F157:F168)</f>
        <v>1.7740000000000005</v>
      </c>
    </row>
    <row r="170" spans="3:6" ht="15" x14ac:dyDescent="0.25">
      <c r="C170" s="17">
        <v>2021</v>
      </c>
      <c r="D170" s="54" t="s">
        <v>6</v>
      </c>
      <c r="E170" s="11">
        <v>0.17595</v>
      </c>
      <c r="F170" s="43">
        <v>7.1000000000000021E-2</v>
      </c>
    </row>
    <row r="171" spans="3:6" ht="15" x14ac:dyDescent="0.25">
      <c r="C171" s="21"/>
      <c r="D171" s="55" t="s">
        <v>17</v>
      </c>
      <c r="E171" s="11">
        <v>0.16158333333333327</v>
      </c>
      <c r="F171" s="43">
        <v>4.9000000000000009E-2</v>
      </c>
    </row>
    <row r="172" spans="3:6" ht="15" x14ac:dyDescent="0.25">
      <c r="C172" s="21"/>
      <c r="D172" s="55" t="s">
        <v>7</v>
      </c>
      <c r="E172" s="11">
        <v>0.22443333333333335</v>
      </c>
      <c r="F172" s="43">
        <v>8.2000000000000017E-2</v>
      </c>
    </row>
    <row r="173" spans="3:6" ht="15" x14ac:dyDescent="0.25">
      <c r="C173" s="21"/>
      <c r="D173" s="53" t="s">
        <v>8</v>
      </c>
      <c r="E173" s="11">
        <v>0.18561666666666665</v>
      </c>
      <c r="F173" s="43">
        <v>0.32700000000000007</v>
      </c>
    </row>
    <row r="174" spans="3:6" ht="15" x14ac:dyDescent="0.25">
      <c r="C174" s="21"/>
      <c r="D174" s="53" t="s">
        <v>9</v>
      </c>
      <c r="E174" s="11">
        <v>3.6483333333333333E-2</v>
      </c>
      <c r="F174" s="43">
        <v>2.1999999999999999E-2</v>
      </c>
    </row>
    <row r="175" spans="3:6" ht="15" x14ac:dyDescent="0.25">
      <c r="C175" s="21"/>
      <c r="D175" s="53" t="s">
        <v>10</v>
      </c>
      <c r="E175" s="11">
        <v>7.6833333333333345E-3</v>
      </c>
      <c r="F175" s="43">
        <v>1.3000000000000001E-2</v>
      </c>
    </row>
    <row r="176" spans="3:6" ht="15" x14ac:dyDescent="0.25">
      <c r="C176" s="21"/>
      <c r="D176" s="53" t="s">
        <v>11</v>
      </c>
      <c r="E176" s="11">
        <v>6.9650000000000004E-2</v>
      </c>
      <c r="F176" s="43">
        <v>3.7000000000000012E-2</v>
      </c>
    </row>
    <row r="177" spans="3:6" ht="15" x14ac:dyDescent="0.25">
      <c r="C177" s="21"/>
      <c r="D177" s="53" t="s">
        <v>12</v>
      </c>
      <c r="E177" s="11">
        <v>3.9583333333333338E-2</v>
      </c>
      <c r="F177" s="43">
        <v>1.8000000000000002E-2</v>
      </c>
    </row>
    <row r="178" spans="3:6" ht="15" x14ac:dyDescent="0.25">
      <c r="C178" s="21"/>
      <c r="D178" s="53" t="s">
        <v>13</v>
      </c>
      <c r="E178" s="11">
        <v>0.35449999999999998</v>
      </c>
      <c r="F178" s="43">
        <v>0.17299999999999999</v>
      </c>
    </row>
    <row r="179" spans="3:6" ht="15.75" thickBot="1" x14ac:dyDescent="0.3">
      <c r="C179" s="78" t="s">
        <v>68</v>
      </c>
      <c r="D179" s="79"/>
      <c r="E179" s="141">
        <f>SUM(E170:E178)</f>
        <v>1.2554833333333333</v>
      </c>
      <c r="F179" s="127">
        <f>SUM(F170:F178)</f>
        <v>0.79200000000000026</v>
      </c>
    </row>
    <row r="180" spans="3:6" ht="15" x14ac:dyDescent="0.25">
      <c r="E180" s="4"/>
    </row>
    <row r="181" spans="3:6" ht="15" x14ac:dyDescent="0.25"/>
    <row r="182" spans="3:6" ht="15" x14ac:dyDescent="0.25"/>
    <row r="183" spans="3:6" ht="15" x14ac:dyDescent="0.25"/>
    <row r="184" spans="3:6" ht="15" x14ac:dyDescent="0.25"/>
    <row r="185" spans="3:6" ht="15" x14ac:dyDescent="0.25"/>
    <row r="186" spans="3:6" ht="15" x14ac:dyDescent="0.25"/>
    <row r="187" spans="3:6" ht="15" x14ac:dyDescent="0.25"/>
    <row r="188" spans="3:6" ht="15" x14ac:dyDescent="0.25"/>
    <row r="189" spans="3:6" ht="15" x14ac:dyDescent="0.25"/>
    <row r="190" spans="3:6" ht="15" x14ac:dyDescent="0.25"/>
    <row r="191" spans="3:6" ht="15" x14ac:dyDescent="0.25"/>
    <row r="192" spans="3:6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</sheetData>
  <mergeCells count="21"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  <mergeCell ref="C5:D5"/>
    <mergeCell ref="C6:D6"/>
    <mergeCell ref="C7:D7"/>
    <mergeCell ref="C8:D8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2021-11-23T15:09:26Z</dcterms:modified>
</cp:coreProperties>
</file>