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Marzo 2020\"/>
    </mc:Choice>
  </mc:AlternateContent>
  <bookViews>
    <workbookView xWindow="1050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E50" i="4" l="1"/>
  <c r="I48" i="7"/>
  <c r="H48" i="7"/>
  <c r="G48" i="7"/>
  <c r="F48" i="7"/>
  <c r="E48" i="7"/>
  <c r="I47" i="7"/>
  <c r="H47" i="7"/>
  <c r="G47" i="7"/>
  <c r="F47" i="7"/>
  <c r="E47" i="7"/>
  <c r="D48" i="7"/>
  <c r="D47" i="7"/>
  <c r="J42" i="7"/>
  <c r="H49" i="7" s="1"/>
  <c r="J43" i="7"/>
  <c r="J44" i="7"/>
  <c r="E49" i="7" s="1"/>
  <c r="J45" i="7"/>
  <c r="I49" i="7" s="1"/>
  <c r="E53" i="4"/>
  <c r="D53" i="4"/>
  <c r="F49" i="4"/>
  <c r="E49" i="4"/>
  <c r="F48" i="4"/>
  <c r="E48" i="4"/>
  <c r="D49" i="4"/>
  <c r="D48" i="4"/>
  <c r="G43" i="4"/>
  <c r="D50" i="4" s="1"/>
  <c r="G44" i="4"/>
  <c r="G45" i="4"/>
  <c r="G46" i="4"/>
  <c r="E48" i="2"/>
  <c r="D48" i="2"/>
  <c r="E47" i="2"/>
  <c r="D47" i="2"/>
  <c r="F42" i="2"/>
  <c r="F47" i="2" s="1"/>
  <c r="F43" i="2"/>
  <c r="F44" i="2"/>
  <c r="F45" i="2"/>
  <c r="D49" i="1"/>
  <c r="F48" i="1"/>
  <c r="E48" i="1"/>
  <c r="D48" i="1"/>
  <c r="E47" i="1"/>
  <c r="D47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42" i="1"/>
  <c r="F47" i="1" s="1"/>
  <c r="F43" i="1"/>
  <c r="F44" i="1"/>
  <c r="G44" i="1" s="1"/>
  <c r="F45" i="1"/>
  <c r="G45" i="1" s="1"/>
  <c r="J48" i="7" l="1"/>
  <c r="J49" i="7"/>
  <c r="J47" i="7"/>
  <c r="D49" i="7"/>
  <c r="F49" i="7"/>
  <c r="G49" i="7"/>
  <c r="G49" i="4"/>
  <c r="F50" i="4"/>
  <c r="G50" i="4"/>
  <c r="D54" i="4"/>
  <c r="E54" i="4"/>
  <c r="G48" i="4"/>
  <c r="F48" i="2"/>
  <c r="E49" i="1"/>
  <c r="F49" i="1"/>
  <c r="D49" i="2"/>
  <c r="E49" i="2"/>
  <c r="F49" i="2"/>
  <c r="J39" i="7"/>
  <c r="J40" i="7"/>
  <c r="J41" i="7"/>
  <c r="G40" i="4"/>
  <c r="G41" i="4"/>
  <c r="G42" i="4"/>
  <c r="F39" i="2"/>
  <c r="F40" i="2"/>
  <c r="F41" i="2"/>
  <c r="F39" i="1"/>
  <c r="F40" i="1"/>
  <c r="F41" i="1"/>
  <c r="J36" i="7" l="1"/>
  <c r="J37" i="7"/>
  <c r="J38" i="7"/>
  <c r="G37" i="4"/>
  <c r="G38" i="4"/>
  <c r="G39" i="4"/>
  <c r="F36" i="2"/>
  <c r="F37" i="2"/>
  <c r="F38" i="2"/>
  <c r="F36" i="1"/>
  <c r="F37" i="1"/>
  <c r="F38" i="1"/>
  <c r="J33" i="7" l="1"/>
  <c r="J34" i="7"/>
  <c r="J35" i="7"/>
  <c r="G34" i="4"/>
  <c r="G35" i="4"/>
  <c r="G36" i="4"/>
  <c r="F33" i="2"/>
  <c r="F34" i="2"/>
  <c r="F35" i="2"/>
  <c r="F33" i="1"/>
  <c r="F34" i="1"/>
  <c r="F35" i="1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G31" i="4" l="1"/>
  <c r="G32" i="4"/>
  <c r="G33" i="4"/>
  <c r="F30" i="2"/>
  <c r="F31" i="2"/>
  <c r="F32" i="2"/>
  <c r="F30" i="1"/>
  <c r="F31" i="1"/>
  <c r="F32" i="1"/>
  <c r="G28" i="4" l="1"/>
  <c r="G29" i="4"/>
  <c r="G30" i="4"/>
  <c r="F27" i="2"/>
  <c r="F28" i="2"/>
  <c r="F29" i="2"/>
  <c r="F27" i="1"/>
  <c r="F28" i="1"/>
  <c r="F29" i="1"/>
  <c r="G27" i="4" l="1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<sst xmlns="http://schemas.openxmlformats.org/spreadsheetml/2006/main" count="208" uniqueCount="48">
  <si>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</si>
  <si>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</si>
  <si>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</si>
  <si>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</si>
  <si>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</si>
  <si>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</si>
  <si>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</si>
  <si>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</si>
  <si>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</si>
  <si>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</si>
  <si>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</si>
  <si>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</si>
  <si>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</si>
  <si>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</si>
  <si>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</si>
  <si>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</si>
  <si>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</si>
  <si>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</si>
  <si>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</si>
  <si>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</si>
  <si>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</si>
  <si>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</si>
  <si>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</si>
  <si>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</si>
  <si>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</si>
  <si>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</si>
  <si>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</si>
  <si>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</si>
  <si>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</si>
  <si>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</si>
  <si>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</si>
  <si>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</si>
  <si>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</si>
  <si>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</si>
  <si>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</si>
  <si>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</si>
  <si>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</si>
  <si>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</si>
  <si>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</si>
  <si>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</si>
  <si>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</si>
  <si>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</si>
  <si>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</si>
  <si>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</si>
  <si>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</si>
  <si>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ACUM. ENE20-ABR20</t>
  </si>
  <si>
    <t>VAR. ACUM. ENE-ABR (2019/2020)</t>
  </si>
  <si>
    <t>PART. ACUM. ENE-ABR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</si>
</sst>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€_-;\-* #,##0.00\ _€_-;_-* &quot;-&quot;??\ _€_-;_-@_-"/>
    <numFmt numFmtId="166" formatCode="0.000%"/>
    <numFmt numFmtId="167" formatCode="0.0000%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3" fontId="23" fillId="2" borderId="17" xfId="0" applyNumberFormat="1" applyFont="1" applyFill="1" applyBorder="1" applyAlignment="1">
      <alignment horizontal="center"/>
    </xf>
    <xf numFmtId="3" fontId="23" fillId="2" borderId="18" xfId="0" applyNumberFormat="1" applyFont="1" applyFill="1" applyBorder="1" applyAlignment="1">
      <alignment horizontal="center"/>
    </xf>
    <xf numFmtId="3" fontId="23" fillId="2" borderId="19" xfId="0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</cellXfs>
  <cellStyles count="6">
    <cellStyle name="%" xfId="1"/>
    <cellStyle name="Hipervínculo" xfId="2" builtinId="8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'9.1.TRAF_SENT'!$B$11:$C$41</c:f>
              <c:multiLvlStrCache>
                <c:ptCount val="31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'9.1.TRAF_SENT'!$D$11:$D$41</c:f>
              <c:numCache>
                <c:formatCode>#,##0</c:formatCode>
                <c:ptCount val="31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'9.1.TRAF_SENT'!$B$11:$C$41</c:f>
              <c:multiLvlStrCache>
                <c:ptCount val="31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'9.1.TRAF_SENT'!$E$11:$E$41</c:f>
              <c:numCache>
                <c:formatCode>#,##0</c:formatCode>
                <c:ptCount val="31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'9.1.TRAF_SENT'!$F$10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'9.1.TRAF_SENT'!$B$11:$C$41</c:f>
              <c:multiLvlStrCache>
                <c:ptCount val="31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'9.1.TRAF_SENT'!$F$11:$F$41</c:f>
              <c:numCache>
                <c:formatCode>#,##0</c:formatCode>
                <c:ptCount val="31"/>
                <c:pt idx="0">
                  <c:v>53141.133159640041</c:v>
                </c:pt>
                <c:pt idx="1">
                  <c:v>58720.998187389996</c:v>
                </c:pt>
                <c:pt idx="2">
                  <c:v>63980.47488670006</c:v>
                </c:pt>
                <c:pt idx="3">
                  <c:v>65689.459639570021</c:v>
                </c:pt>
                <c:pt idx="4">
                  <c:v>68154.231634220079</c:v>
                </c:pt>
                <c:pt idx="5">
                  <c:v>70547.426015209887</c:v>
                </c:pt>
                <c:pt idx="6">
                  <c:v>79065.208193609855</c:v>
                </c:pt>
                <c:pt idx="7">
                  <c:v>88921.022318480071</c:v>
                </c:pt>
                <c:pt idx="8">
                  <c:v>86537.827618439973</c:v>
                </c:pt>
                <c:pt idx="9">
                  <c:v>97004.157637580051</c:v>
                </c:pt>
                <c:pt idx="10">
                  <c:v>95818.280523720052</c:v>
                </c:pt>
                <c:pt idx="11">
                  <c:v>105134.56801963995</c:v>
                </c:pt>
                <c:pt idx="12">
                  <c:v>105671.64322954994</c:v>
                </c:pt>
                <c:pt idx="13">
                  <c:v>115633.54065338981</c:v>
                </c:pt>
                <c:pt idx="14">
                  <c:v>118105.12654231</c:v>
                </c:pt>
                <c:pt idx="15">
                  <c:v>123422.22060256993</c:v>
                </c:pt>
                <c:pt idx="16">
                  <c:v>132463.46163281007</c:v>
                </c:pt>
                <c:pt idx="17">
                  <c:v>132627.88006574992</c:v>
                </c:pt>
                <c:pt idx="18">
                  <c:v>145180.40926242995</c:v>
                </c:pt>
                <c:pt idx="19">
                  <c:v>146105.93850483</c:v>
                </c:pt>
                <c:pt idx="20">
                  <c:v>154355.75526596999</c:v>
                </c:pt>
                <c:pt idx="21">
                  <c:v>159924.69758972991</c:v>
                </c:pt>
                <c:pt idx="22">
                  <c:v>161940.30438133021</c:v>
                </c:pt>
                <c:pt idx="23">
                  <c:v>177439.37310916977</c:v>
                </c:pt>
                <c:pt idx="24">
                  <c:v>177218.22340755991</c:v>
                </c:pt>
                <c:pt idx="25">
                  <c:v>172035.93817694995</c:v>
                </c:pt>
                <c:pt idx="26">
                  <c:v>193814.17825972999</c:v>
                </c:pt>
                <c:pt idx="27">
                  <c:v>192498.71419846002</c:v>
                </c:pt>
                <c:pt idx="28">
                  <c:v>208785.33528137975</c:v>
                </c:pt>
                <c:pt idx="29">
                  <c:v>187157.47388219976</c:v>
                </c:pt>
                <c:pt idx="30">
                  <c:v>196207.86848351982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056176"/>
        <c:axId val="2040055392"/>
      </c:lineChart>
      <c:catAx>
        <c:axId val="204005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2040055392"/>
        <c:crosses val="autoZero"/>
        <c:auto val="1"/>
        <c:lblAlgn val="ctr"/>
        <c:lblOffset val="100"/>
        <c:noMultiLvlLbl val="0"/>
      </c:catAx>
      <c:valAx>
        <c:axId val="2040055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40056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 a Abril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'9.5.TRAF_EMP'!$D$10:$I$10</c:f>
              <c:strCache>
                <c:ptCount val="6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WOM</c:v>
                </c:pt>
              </c:strCache>
            </c:strRef>
          </c:cat>
          <c:val>
            <c:numRef>
              <c:f>'9.5.TRAF_EMP'!$D$49:$I$49</c:f>
              <c:numCache>
                <c:formatCode>0.0%</c:formatCode>
                <c:ptCount val="6"/>
                <c:pt idx="0">
                  <c:v>0.22173422531476616</c:v>
                </c:pt>
                <c:pt idx="1">
                  <c:v>0.13552488120122233</c:v>
                </c:pt>
                <c:pt idx="2">
                  <c:v>0.34640326256848836</c:v>
                </c:pt>
                <c:pt idx="3" formatCode="0.0000%">
                  <c:v>1.6435094353035989E-6</c:v>
                </c:pt>
                <c:pt idx="4">
                  <c:v>8.6449658386542061E-3</c:v>
                </c:pt>
                <c:pt idx="5">
                  <c:v>0.28769102156743376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528204</xdr:colOff>
      <xdr:row>19</xdr:row>
      <xdr:rowOff>130751</xdr:rowOff>
    </xdr:from>
    <xdr:to>
      <xdr:col>17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"/>
  <cols>
    <col min="1" max="1" width="20" style="31" customWidth="1"/>
    <col min="2" max="2" width="2" style="33" customWidth="1"/>
    <col min="3" max="3" width="5.42578125" style="33" customWidth="1"/>
    <col min="4" max="4" width="5.28515625" style="33" customWidth="1"/>
    <col min="5" max="5" width="16.42578125" style="33" customWidth="1"/>
    <col min="6" max="6" width="19.28515625" style="33" customWidth="1"/>
    <col min="7" max="7" width="23.140625" style="33" customWidth="1"/>
    <col min="8" max="8" width="26.28515625" style="33" customWidth="1"/>
    <col min="9" max="9" width="10.85546875" style="33" customWidth="1"/>
    <col min="10" max="10" width="16.7109375" style="33" customWidth="1"/>
    <col min="11" max="11" width="11.42578125" style="33" customWidth="1"/>
    <col min="12" max="16384" width="11.42578125" style="33" hidden="1"/>
  </cols>
  <sheetData>
    <row r="1" spans="2:11" ht="12.75" x14ac:dyDescent="0.2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25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75" x14ac:dyDescent="0.2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75" x14ac:dyDescent="0.2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75" x14ac:dyDescent="0.2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75" x14ac:dyDescent="0.2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75" x14ac:dyDescent="0.2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75" x14ac:dyDescent="0.2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75" x14ac:dyDescent="0.2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75" x14ac:dyDescent="0.2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75" hidden="1" x14ac:dyDescent="0.2">
      <c r="B14" s="31"/>
      <c r="I14" s="43"/>
      <c r="J14" s="44"/>
      <c r="K14" s="44"/>
    </row>
    <row r="15" spans="2:11" ht="12.75" hidden="1" x14ac:dyDescent="0.2">
      <c r="B15" s="31"/>
      <c r="I15" s="43"/>
      <c r="J15" s="44"/>
      <c r="K15" s="44"/>
    </row>
    <row r="16" spans="2:11" ht="12.75" hidden="1" x14ac:dyDescent="0.2">
      <c r="B16" s="31"/>
      <c r="E16" s="45"/>
      <c r="I16" s="43"/>
      <c r="J16" s="44"/>
      <c r="K16" s="44"/>
    </row>
    <row r="17" spans="2:9" ht="12.75" hidden="1" x14ac:dyDescent="0.2">
      <c r="B17" s="31"/>
      <c r="I17" s="31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31"/>
      <c r="C21" s="31"/>
      <c r="D21" s="31"/>
      <c r="E21" s="31"/>
      <c r="F21" s="31"/>
      <c r="G21" s="31"/>
      <c r="H21" s="31"/>
      <c r="I21" s="31"/>
    </row>
    <row r="22" spans="2:9" ht="12.75" hidden="1" x14ac:dyDescent="0.2">
      <c r="B22" s="31"/>
      <c r="C22" s="31"/>
      <c r="D22" s="31"/>
      <c r="E22" s="31"/>
      <c r="F22" s="31"/>
      <c r="G22" s="31"/>
      <c r="H22" s="31"/>
      <c r="I22" s="31"/>
    </row>
    <row r="23" spans="2:9" ht="12.75" hidden="1" x14ac:dyDescent="0.2">
      <c r="B23" s="31"/>
      <c r="C23" s="31"/>
      <c r="D23" s="31"/>
      <c r="E23" s="31"/>
      <c r="F23" s="31"/>
      <c r="G23" s="31"/>
      <c r="H23" s="31"/>
      <c r="I23" s="31"/>
    </row>
    <row r="24" spans="2:9" ht="12.75" hidden="1" x14ac:dyDescent="0.2">
      <c r="B24" s="31"/>
      <c r="C24" s="31"/>
      <c r="D24" s="31"/>
      <c r="E24" s="31"/>
      <c r="F24" s="31"/>
      <c r="G24" s="31"/>
      <c r="H24" s="31"/>
      <c r="I24" s="31"/>
    </row>
    <row r="25" spans="2:9" ht="12.75" hidden="1" x14ac:dyDescent="0.2">
      <c r="B25" s="31"/>
      <c r="C25" s="31"/>
      <c r="D25" s="31"/>
      <c r="E25" s="31"/>
      <c r="F25" s="31"/>
      <c r="G25" s="31"/>
      <c r="H25" s="31"/>
      <c r="I25" s="31"/>
    </row>
    <row r="26" spans="2:9" ht="12.75" hidden="1" x14ac:dyDescent="0.2">
      <c r="B26" s="31"/>
      <c r="C26" s="31"/>
      <c r="D26" s="31"/>
      <c r="E26" s="31"/>
      <c r="F26" s="31"/>
      <c r="G26" s="31"/>
      <c r="H26" s="31"/>
      <c r="I26" s="31"/>
    </row>
    <row r="27" spans="2:9" ht="12.75" hidden="1" x14ac:dyDescent="0.2">
      <c r="B27" s="31"/>
      <c r="C27" s="31"/>
      <c r="D27" s="31"/>
      <c r="E27" s="31"/>
      <c r="F27" s="31"/>
      <c r="G27" s="31"/>
      <c r="H27" s="31"/>
      <c r="I27" s="31"/>
    </row>
    <row r="28" spans="2:9" ht="12.75" hidden="1" x14ac:dyDescent="0.2">
      <c r="B28" s="31"/>
      <c r="C28" s="31"/>
      <c r="D28" s="31"/>
      <c r="E28" s="31"/>
      <c r="F28" s="31"/>
      <c r="G28" s="31"/>
      <c r="H28" s="31"/>
      <c r="I28" s="31"/>
    </row>
    <row r="29" spans="2:9" ht="12.75" hidden="1" x14ac:dyDescent="0.2">
      <c r="B29" s="31"/>
      <c r="C29" s="31"/>
      <c r="D29" s="31"/>
      <c r="E29" s="31"/>
      <c r="F29" s="31"/>
      <c r="G29" s="31"/>
      <c r="H29" s="31"/>
      <c r="I29" s="31"/>
    </row>
    <row r="30" spans="2:9" ht="12.75" hidden="1" x14ac:dyDescent="0.2">
      <c r="B30" s="31"/>
      <c r="C30" s="31"/>
      <c r="D30" s="31"/>
      <c r="E30" s="31"/>
      <c r="F30" s="31"/>
      <c r="G30" s="31"/>
      <c r="H30" s="31"/>
      <c r="I30" s="31"/>
    </row>
    <row r="31" spans="2:9" ht="12.75" hidden="1" x14ac:dyDescent="0.2">
      <c r="B31" s="31"/>
      <c r="C31" s="31"/>
      <c r="D31" s="31"/>
      <c r="E31" s="31"/>
      <c r="F31" s="31"/>
      <c r="G31" s="31"/>
      <c r="H31" s="31"/>
      <c r="I31" s="31"/>
    </row>
    <row r="32" spans="2:9" ht="12.75" hidden="1" x14ac:dyDescent="0.2">
      <c r="B32" s="31"/>
      <c r="C32" s="31"/>
      <c r="D32" s="31"/>
      <c r="E32" s="31"/>
      <c r="F32" s="31"/>
      <c r="G32" s="31"/>
      <c r="H32" s="31"/>
      <c r="I32" s="31"/>
    </row>
    <row r="33" spans="2:9" ht="12.75" hidden="1" x14ac:dyDescent="0.2">
      <c r="B33" s="31"/>
      <c r="C33" s="31"/>
      <c r="D33" s="31"/>
      <c r="E33" s="31"/>
      <c r="F33" s="31"/>
      <c r="G33" s="31"/>
      <c r="H33" s="31"/>
      <c r="I33" s="31"/>
    </row>
    <row r="34" spans="2:9" ht="12.75" hidden="1" x14ac:dyDescent="0.2">
      <c r="B34" s="31"/>
      <c r="C34" s="31"/>
      <c r="D34" s="31"/>
      <c r="E34" s="31"/>
      <c r="F34" s="31"/>
      <c r="G34" s="31"/>
      <c r="H34" s="31"/>
      <c r="I34" s="31"/>
    </row>
    <row r="35" spans="2:9" ht="12.75" hidden="1" x14ac:dyDescent="0.2">
      <c r="B35" s="31"/>
      <c r="C35" s="31"/>
      <c r="D35" s="31"/>
      <c r="E35" s="31"/>
      <c r="F35" s="31"/>
      <c r="G35" s="31"/>
      <c r="H35" s="31"/>
      <c r="I35" s="31"/>
    </row>
    <row r="36" spans="2:9" ht="12.75" hidden="1" x14ac:dyDescent="0.2">
      <c r="B36" s="31"/>
      <c r="C36" s="31"/>
      <c r="D36" s="31"/>
      <c r="E36" s="31"/>
      <c r="F36" s="31"/>
      <c r="G36" s="31"/>
      <c r="H36" s="31"/>
      <c r="I36" s="31"/>
    </row>
    <row r="37" spans="2:9" ht="12.75" hidden="1" x14ac:dyDescent="0.2">
      <c r="B37" s="31"/>
      <c r="C37" s="31"/>
      <c r="D37" s="31"/>
      <c r="E37" s="31"/>
      <c r="F37" s="31"/>
      <c r="G37" s="31"/>
      <c r="H37" s="31"/>
      <c r="I37" s="31"/>
    </row>
    <row r="38" spans="2:9" ht="12.75" hidden="1" x14ac:dyDescent="0.2">
      <c r="B38" s="31"/>
      <c r="C38" s="31"/>
      <c r="D38" s="31"/>
      <c r="E38" s="31"/>
      <c r="F38" s="31"/>
      <c r="G38" s="31"/>
      <c r="H38" s="31"/>
      <c r="I38" s="31"/>
    </row>
    <row r="39" spans="2:9" ht="12.75" hidden="1" x14ac:dyDescent="0.2">
      <c r="B39" s="31"/>
      <c r="C39" s="31"/>
      <c r="D39" s="31"/>
      <c r="E39" s="31"/>
      <c r="F39" s="31"/>
      <c r="G39" s="31"/>
      <c r="H39" s="31"/>
      <c r="I39" s="31"/>
    </row>
    <row r="40" spans="2:9" ht="12.75" hidden="1" x14ac:dyDescent="0.2">
      <c r="B40" s="31"/>
      <c r="C40" s="31"/>
      <c r="D40" s="31"/>
      <c r="E40" s="31"/>
      <c r="F40" s="31"/>
      <c r="G40" s="31"/>
      <c r="H40" s="31"/>
      <c r="I40" s="31"/>
    </row>
    <row r="41" spans="2:9" ht="12.75" hidden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2.75" hidden="1" x14ac:dyDescent="0.2">
      <c r="B42" s="31"/>
      <c r="C42" s="31"/>
      <c r="D42" s="31"/>
      <c r="E42" s="31"/>
      <c r="F42" s="31"/>
      <c r="G42" s="31"/>
      <c r="H42" s="31"/>
      <c r="I42" s="31"/>
    </row>
    <row r="43" spans="2:9" ht="12.75" hidden="1" x14ac:dyDescent="0.2">
      <c r="B43" s="31"/>
      <c r="C43" s="31"/>
      <c r="D43" s="31"/>
      <c r="E43" s="31"/>
      <c r="F43" s="31"/>
      <c r="G43" s="31"/>
      <c r="H43" s="31"/>
      <c r="I43" s="31"/>
    </row>
    <row r="44" spans="2:9" ht="12.75" hidden="1" x14ac:dyDescent="0.2">
      <c r="B44" s="31"/>
      <c r="C44" s="31"/>
      <c r="D44" s="31"/>
      <c r="E44" s="31"/>
      <c r="F44" s="31"/>
      <c r="G44" s="31"/>
      <c r="H44" s="31"/>
      <c r="I44" s="31"/>
    </row>
    <row r="45" spans="2:9" ht="12.75" hidden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2.75" hidden="1" x14ac:dyDescent="0.2">
      <c r="B46" s="31"/>
      <c r="C46" s="31"/>
      <c r="D46" s="31"/>
      <c r="E46" s="31"/>
      <c r="F46" s="31"/>
      <c r="G46" s="31"/>
      <c r="H46" s="31"/>
      <c r="I46" s="31"/>
    </row>
    <row r="47" spans="2:9" ht="12.75" hidden="1" x14ac:dyDescent="0.2">
      <c r="B47" s="31"/>
      <c r="C47" s="31"/>
      <c r="D47" s="31"/>
      <c r="E47" s="31"/>
      <c r="F47" s="31"/>
      <c r="G47" s="31"/>
      <c r="H47" s="31"/>
      <c r="I47" s="31"/>
    </row>
    <row r="48" spans="2:9" ht="12.75" hidden="1" x14ac:dyDescent="0.2">
      <c r="B48" s="31"/>
      <c r="C48" s="31"/>
      <c r="D48" s="31"/>
      <c r="E48" s="31"/>
      <c r="F48" s="31"/>
      <c r="G48" s="31"/>
      <c r="H48" s="31"/>
      <c r="I48" s="31"/>
    </row>
    <row r="49" spans="2:9" ht="12.75" hidden="1" x14ac:dyDescent="0.2">
      <c r="B49" s="31"/>
      <c r="C49" s="31"/>
      <c r="D49" s="31"/>
      <c r="E49" s="31"/>
      <c r="F49" s="31"/>
      <c r="G49" s="31"/>
      <c r="H49" s="31"/>
      <c r="I49" s="31"/>
    </row>
    <row r="50" spans="2:9" ht="12.75" hidden="1" x14ac:dyDescent="0.2">
      <c r="B50" s="31"/>
      <c r="C50" s="31"/>
      <c r="D50" s="31"/>
      <c r="E50" s="31"/>
      <c r="F50" s="31"/>
      <c r="G50" s="31"/>
      <c r="H50" s="31"/>
      <c r="I50" s="31"/>
    </row>
    <row r="51" spans="2:9" ht="12.75" hidden="1" x14ac:dyDescent="0.2">
      <c r="B51" s="31"/>
      <c r="C51" s="31"/>
      <c r="D51" s="31"/>
      <c r="E51" s="31"/>
      <c r="F51" s="31"/>
      <c r="G51" s="31"/>
      <c r="H51" s="31"/>
      <c r="I51" s="31"/>
    </row>
    <row r="52" spans="2:9" ht="12.75" hidden="1" x14ac:dyDescent="0.2">
      <c r="B52" s="31"/>
      <c r="C52" s="31"/>
      <c r="D52" s="31"/>
      <c r="E52" s="31"/>
      <c r="F52" s="31"/>
      <c r="G52" s="31"/>
      <c r="H52" s="31"/>
      <c r="I52" s="31"/>
    </row>
    <row r="53" spans="2:9" ht="12.75" hidden="1" x14ac:dyDescent="0.2">
      <c r="B53" s="31"/>
      <c r="C53" s="31"/>
      <c r="D53" s="31"/>
      <c r="E53" s="31"/>
      <c r="F53" s="31"/>
      <c r="G53" s="31"/>
      <c r="H53" s="31"/>
      <c r="I53" s="31"/>
    </row>
    <row r="54" spans="2:9" ht="12.75" hidden="1" x14ac:dyDescent="0.2">
      <c r="B54" s="31"/>
      <c r="C54" s="31"/>
      <c r="D54" s="31"/>
      <c r="E54" s="31"/>
      <c r="F54" s="31"/>
      <c r="G54" s="31"/>
      <c r="H54" s="31"/>
      <c r="I54" s="31"/>
    </row>
    <row r="55" spans="2:9" ht="12.75" hidden="1" x14ac:dyDescent="0.2">
      <c r="B55" s="31"/>
      <c r="C55" s="31"/>
      <c r="D55" s="31"/>
      <c r="E55" s="31"/>
      <c r="F55" s="31"/>
      <c r="G55" s="31"/>
      <c r="H55" s="31"/>
      <c r="I55" s="31"/>
    </row>
    <row r="56" spans="2:9" ht="12.75" hidden="1" x14ac:dyDescent="0.2">
      <c r="B56" s="31"/>
      <c r="C56" s="31"/>
      <c r="D56" s="31"/>
      <c r="E56" s="31"/>
      <c r="F56" s="31"/>
      <c r="G56" s="31"/>
      <c r="H56" s="31"/>
      <c r="I56" s="31"/>
    </row>
    <row r="57" spans="2:9" ht="12.75" hidden="1" x14ac:dyDescent="0.2">
      <c r="B57" s="31"/>
      <c r="C57" s="31"/>
      <c r="D57" s="31"/>
      <c r="E57" s="31"/>
      <c r="F57" s="31"/>
      <c r="G57" s="31"/>
      <c r="H57" s="31"/>
      <c r="I57" s="31"/>
    </row>
    <row r="58" spans="2:9" ht="12.75" hidden="1" x14ac:dyDescent="0.2">
      <c r="B58" s="31"/>
      <c r="C58" s="31"/>
      <c r="D58" s="31"/>
      <c r="E58" s="31"/>
      <c r="F58" s="31"/>
      <c r="G58" s="31"/>
      <c r="H58" s="31"/>
      <c r="I58" s="31"/>
    </row>
    <row r="59" spans="2:9" ht="12.75" hidden="1" x14ac:dyDescent="0.2">
      <c r="B59" s="31"/>
      <c r="C59" s="31"/>
      <c r="D59" s="31"/>
      <c r="E59" s="31"/>
      <c r="F59" s="31"/>
      <c r="G59" s="31"/>
      <c r="H59" s="31"/>
      <c r="I59" s="31"/>
    </row>
    <row r="60" spans="2:9" ht="12.75" hidden="1" x14ac:dyDescent="0.2">
      <c r="B60" s="31"/>
      <c r="C60" s="31"/>
      <c r="D60" s="31"/>
      <c r="E60" s="31"/>
      <c r="F60" s="31"/>
      <c r="G60" s="31"/>
      <c r="H60" s="31"/>
      <c r="I60" s="31"/>
    </row>
    <row r="61" spans="2:9" ht="12.75" hidden="1" x14ac:dyDescent="0.2">
      <c r="B61" s="31"/>
      <c r="C61" s="31"/>
      <c r="D61" s="31"/>
      <c r="E61" s="31"/>
      <c r="F61" s="31"/>
      <c r="G61" s="31"/>
      <c r="H61" s="31"/>
      <c r="I61" s="31"/>
    </row>
    <row r="62" spans="2:9" ht="12.75" hidden="1" x14ac:dyDescent="0.2">
      <c r="B62" s="31"/>
      <c r="C62" s="31"/>
      <c r="D62" s="31"/>
      <c r="E62" s="31"/>
      <c r="F62" s="31"/>
      <c r="G62" s="31"/>
      <c r="H62" s="31"/>
      <c r="I62" s="31"/>
    </row>
    <row r="63" spans="2:9" ht="12.75" hidden="1" x14ac:dyDescent="0.2">
      <c r="B63" s="31"/>
      <c r="C63" s="31"/>
      <c r="D63" s="31"/>
      <c r="E63" s="31"/>
      <c r="F63" s="31"/>
      <c r="G63" s="31"/>
      <c r="H63" s="31"/>
      <c r="I63" s="31"/>
    </row>
    <row r="64" spans="2:9" ht="12.75" hidden="1" x14ac:dyDescent="0.2">
      <c r="B64" s="31"/>
      <c r="C64" s="31"/>
      <c r="D64" s="31"/>
      <c r="E64" s="31"/>
      <c r="F64" s="31"/>
      <c r="G64" s="31"/>
      <c r="H64" s="31"/>
      <c r="I64" s="31"/>
    </row>
    <row r="65" spans="2:9" ht="12.75" hidden="1" x14ac:dyDescent="0.2">
      <c r="B65" s="31"/>
      <c r="C65" s="31"/>
      <c r="D65" s="31"/>
      <c r="E65" s="31"/>
      <c r="F65" s="31"/>
      <c r="G65" s="31"/>
      <c r="H65" s="31"/>
      <c r="I65" s="31"/>
    </row>
    <row r="66" spans="2:9" ht="12.75" hidden="1" x14ac:dyDescent="0.2">
      <c r="B66" s="31"/>
      <c r="C66" s="31"/>
      <c r="D66" s="31"/>
      <c r="E66" s="31"/>
      <c r="F66" s="31"/>
      <c r="G66" s="31"/>
      <c r="H66" s="31"/>
      <c r="I66" s="31"/>
    </row>
    <row r="67" spans="2:9" ht="12.75" hidden="1" x14ac:dyDescent="0.2">
      <c r="B67" s="31"/>
      <c r="C67" s="31"/>
      <c r="D67" s="31"/>
      <c r="E67" s="31"/>
      <c r="F67" s="31"/>
      <c r="G67" s="31"/>
      <c r="H67" s="31"/>
      <c r="I67" s="31"/>
    </row>
    <row r="68" spans="2:9" ht="12.75" hidden="1" x14ac:dyDescent="0.2">
      <c r="B68" s="31"/>
      <c r="C68" s="31"/>
      <c r="D68" s="31"/>
      <c r="E68" s="31"/>
      <c r="F68" s="31"/>
      <c r="G68" s="31"/>
      <c r="H68" s="31"/>
      <c r="I68" s="31"/>
    </row>
    <row r="69" spans="2:9" ht="12.75" hidden="1" x14ac:dyDescent="0.2">
      <c r="B69" s="31"/>
      <c r="C69" s="31"/>
      <c r="D69" s="31"/>
      <c r="E69" s="31"/>
      <c r="F69" s="31"/>
      <c r="G69" s="31"/>
      <c r="H69" s="31"/>
      <c r="I69" s="31"/>
    </row>
    <row r="70" spans="2:9" ht="12.75" hidden="1" x14ac:dyDescent="0.2">
      <c r="B70" s="31"/>
      <c r="C70" s="31"/>
      <c r="D70" s="31"/>
      <c r="E70" s="31"/>
      <c r="F70" s="31"/>
      <c r="G70" s="31"/>
      <c r="H70" s="31"/>
      <c r="I70" s="31"/>
    </row>
    <row r="71" spans="2:9" ht="12.75" hidden="1" x14ac:dyDescent="0.2">
      <c r="B71" s="31"/>
      <c r="C71" s="31"/>
      <c r="D71" s="31"/>
      <c r="E71" s="31"/>
      <c r="F71" s="31"/>
      <c r="G71" s="31"/>
      <c r="H71" s="31"/>
      <c r="I71" s="31"/>
    </row>
    <row r="72" spans="2:9" ht="12.75" hidden="1" x14ac:dyDescent="0.2">
      <c r="B72" s="31"/>
      <c r="C72" s="31"/>
      <c r="D72" s="31"/>
      <c r="E72" s="31"/>
      <c r="F72" s="31"/>
      <c r="G72" s="31"/>
      <c r="H72" s="31"/>
      <c r="I72" s="31"/>
    </row>
    <row r="73" spans="2:9" ht="12.75" hidden="1" x14ac:dyDescent="0.2">
      <c r="B73" s="31"/>
      <c r="C73" s="31"/>
      <c r="D73" s="31"/>
      <c r="E73" s="31"/>
      <c r="F73" s="31"/>
      <c r="G73" s="31"/>
      <c r="H73" s="31"/>
      <c r="I73" s="31"/>
    </row>
    <row r="74" spans="2:9" ht="12.75" hidden="1" x14ac:dyDescent="0.2">
      <c r="B74" s="31"/>
      <c r="C74" s="31"/>
      <c r="D74" s="31"/>
      <c r="E74" s="31"/>
      <c r="F74" s="31"/>
      <c r="G74" s="31"/>
      <c r="H74" s="31"/>
      <c r="I74" s="31"/>
    </row>
    <row r="75" spans="2:9" ht="12.75" hidden="1" x14ac:dyDescent="0.2">
      <c r="B75" s="31"/>
      <c r="C75" s="31"/>
      <c r="D75" s="31"/>
      <c r="E75" s="31"/>
      <c r="F75" s="31"/>
      <c r="G75" s="31"/>
      <c r="H75" s="31"/>
      <c r="I75" s="31"/>
    </row>
    <row r="76" spans="2:9" ht="12.75" hidden="1" x14ac:dyDescent="0.2">
      <c r="B76" s="31"/>
      <c r="C76" s="31"/>
      <c r="D76" s="31"/>
      <c r="E76" s="31"/>
      <c r="F76" s="31"/>
      <c r="G76" s="31"/>
      <c r="H76" s="31"/>
      <c r="I76" s="31"/>
    </row>
    <row r="77" spans="2:9" ht="12.75" hidden="1" x14ac:dyDescent="0.2">
      <c r="B77" s="31"/>
      <c r="C77" s="31"/>
      <c r="D77" s="31"/>
      <c r="E77" s="31"/>
      <c r="F77" s="31"/>
      <c r="G77" s="31"/>
      <c r="H77" s="31"/>
      <c r="I77" s="31"/>
    </row>
    <row r="78" spans="2:9" ht="12.75" hidden="1" x14ac:dyDescent="0.2">
      <c r="B78" s="31"/>
      <c r="C78" s="31"/>
      <c r="D78" s="31"/>
      <c r="E78" s="31"/>
      <c r="F78" s="31"/>
      <c r="G78" s="31"/>
      <c r="H78" s="31"/>
      <c r="I78" s="31"/>
    </row>
    <row r="79" spans="2:9" ht="12.75" hidden="1" x14ac:dyDescent="0.2">
      <c r="B79" s="31"/>
      <c r="C79" s="31"/>
      <c r="D79" s="31"/>
      <c r="E79" s="31"/>
      <c r="F79" s="31"/>
      <c r="G79" s="31"/>
      <c r="H79" s="31"/>
      <c r="I79" s="31"/>
    </row>
    <row r="80" spans="2:9" ht="12.75" hidden="1" x14ac:dyDescent="0.2">
      <c r="B80" s="31"/>
      <c r="C80" s="31"/>
      <c r="D80" s="31"/>
      <c r="E80" s="31"/>
      <c r="F80" s="31"/>
      <c r="G80" s="31"/>
      <c r="H80" s="31"/>
      <c r="I80" s="31"/>
    </row>
    <row r="81" spans="2:9" ht="12.75" hidden="1" x14ac:dyDescent="0.2">
      <c r="B81" s="31"/>
      <c r="C81" s="31"/>
      <c r="D81" s="31"/>
      <c r="E81" s="31"/>
      <c r="F81" s="31"/>
      <c r="G81" s="31"/>
      <c r="H81" s="31"/>
      <c r="I81" s="31"/>
    </row>
    <row r="82" spans="2:9" ht="12.75" hidden="1" x14ac:dyDescent="0.2">
      <c r="B82" s="31"/>
      <c r="C82" s="31"/>
      <c r="D82" s="31"/>
      <c r="E82" s="31"/>
      <c r="F82" s="31"/>
      <c r="G82" s="31"/>
      <c r="H82" s="31"/>
      <c r="I82" s="31"/>
    </row>
    <row r="83" spans="2:9" ht="12.75" hidden="1" x14ac:dyDescent="0.2">
      <c r="B83" s="31"/>
      <c r="C83" s="31"/>
      <c r="D83" s="31"/>
      <c r="E83" s="31"/>
      <c r="F83" s="31"/>
      <c r="G83" s="31"/>
      <c r="H83" s="31"/>
      <c r="I83" s="31"/>
    </row>
    <row r="84" spans="2:9" ht="12.75" hidden="1" x14ac:dyDescent="0.2">
      <c r="B84" s="31"/>
      <c r="C84" s="31"/>
      <c r="D84" s="31"/>
      <c r="E84" s="31"/>
      <c r="F84" s="31"/>
      <c r="G84" s="31"/>
      <c r="H84" s="31"/>
      <c r="I84" s="31"/>
    </row>
    <row r="85" spans="2:9" ht="12.75" hidden="1" x14ac:dyDescent="0.2">
      <c r="B85" s="31"/>
      <c r="C85" s="31"/>
      <c r="D85" s="31"/>
      <c r="E85" s="31"/>
      <c r="F85" s="31"/>
      <c r="G85" s="31"/>
      <c r="H85" s="31"/>
      <c r="I85" s="31"/>
    </row>
    <row r="86" spans="2:9" ht="12.75" hidden="1" x14ac:dyDescent="0.2">
      <c r="B86" s="31"/>
      <c r="C86" s="31"/>
      <c r="D86" s="31"/>
      <c r="E86" s="31"/>
      <c r="F86" s="31"/>
      <c r="G86" s="31"/>
      <c r="H86" s="31"/>
      <c r="I86" s="31"/>
    </row>
    <row r="87" spans="2:9" ht="12.75" hidden="1" x14ac:dyDescent="0.2">
      <c r="B87" s="31"/>
      <c r="C87" s="31"/>
      <c r="D87" s="31"/>
      <c r="E87" s="31"/>
      <c r="F87" s="31"/>
      <c r="G87" s="31"/>
      <c r="H87" s="31"/>
      <c r="I87" s="31"/>
    </row>
    <row r="88" spans="2:9" ht="12.75" hidden="1" x14ac:dyDescent="0.2">
      <c r="B88" s="31"/>
      <c r="C88" s="31"/>
      <c r="D88" s="31"/>
      <c r="E88" s="31"/>
      <c r="F88" s="31"/>
      <c r="G88" s="31"/>
      <c r="H88" s="31"/>
      <c r="I88" s="31"/>
    </row>
    <row r="89" spans="2:9" ht="12.75" hidden="1" x14ac:dyDescent="0.2">
      <c r="B89" s="31"/>
      <c r="C89" s="31"/>
      <c r="D89" s="31"/>
      <c r="E89" s="31"/>
      <c r="F89" s="31"/>
      <c r="G89" s="31"/>
      <c r="H89" s="31"/>
      <c r="I89" s="31"/>
    </row>
    <row r="90" spans="2:9" ht="12.75" hidden="1" x14ac:dyDescent="0.2">
      <c r="B90" s="31"/>
      <c r="C90" s="31"/>
      <c r="D90" s="31"/>
      <c r="E90" s="31"/>
      <c r="F90" s="31"/>
      <c r="G90" s="31"/>
      <c r="H90" s="31"/>
      <c r="I90" s="31"/>
    </row>
    <row r="91" spans="2:9" ht="12.75" hidden="1" x14ac:dyDescent="0.2">
      <c r="B91" s="31"/>
      <c r="C91" s="31"/>
      <c r="D91" s="31"/>
      <c r="E91" s="31"/>
      <c r="F91" s="31"/>
      <c r="G91" s="31"/>
      <c r="H91" s="31"/>
      <c r="I91" s="31"/>
    </row>
    <row r="92" spans="2:9" ht="12.75" hidden="1" x14ac:dyDescent="0.2">
      <c r="B92" s="31"/>
      <c r="C92" s="31"/>
      <c r="D92" s="31"/>
      <c r="E92" s="31"/>
      <c r="F92" s="31"/>
      <c r="G92" s="31"/>
      <c r="H92" s="31"/>
      <c r="I92" s="31"/>
    </row>
    <row r="93" spans="2:9" ht="12.75" hidden="1" x14ac:dyDescent="0.2">
      <c r="B93" s="31"/>
      <c r="C93" s="31"/>
      <c r="D93" s="31"/>
      <c r="E93" s="31"/>
      <c r="F93" s="31"/>
      <c r="G93" s="31"/>
      <c r="H93" s="31"/>
      <c r="I93" s="31"/>
    </row>
    <row r="94" spans="2:9" ht="12.75" hidden="1" x14ac:dyDescent="0.2">
      <c r="B94" s="31"/>
      <c r="C94" s="31"/>
      <c r="D94" s="31"/>
      <c r="E94" s="31"/>
      <c r="F94" s="31"/>
      <c r="G94" s="31"/>
      <c r="H94" s="31"/>
      <c r="I94" s="31"/>
    </row>
    <row r="95" spans="2:9" ht="12.75" hidden="1" x14ac:dyDescent="0.2">
      <c r="B95" s="31"/>
      <c r="C95" s="31"/>
      <c r="D95" s="31"/>
      <c r="E95" s="31"/>
      <c r="F95" s="31"/>
      <c r="G95" s="31"/>
      <c r="H95" s="31"/>
      <c r="I95" s="31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31" customFormat="1" ht="12.75" hidden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75" hidden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75" hidden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75" hidden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75" hidden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75" hidden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75" hidden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75" hidden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75" hidden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75" hidden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75" hidden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75" hidden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75" hidden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75" hidden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75" hidden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75" hidden="1" x14ac:dyDescent="0.2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75" hidden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75" hidden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topLeftCell="A34" zoomScale="110" zoomScaleNormal="110" workbookViewId="0">
      <selection activeCell="F52" sqref="F52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3" width="12.7109375" customWidth="1"/>
    <col min="4" max="6" width="12.140625" customWidth="1"/>
    <col min="7" max="15" width="11.5703125" customWidth="1"/>
    <col min="16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7" t="s">
        <v>0</v>
      </c>
      <c r="C2" s="2"/>
      <c r="D2" s="3"/>
      <c r="E2" s="2"/>
      <c r="F2" s="2"/>
    </row>
    <row r="3" spans="1:7" x14ac:dyDescent="0.25">
      <c r="A3" s="2"/>
      <c r="B3" s="27" t="s">
        <v>26</v>
      </c>
      <c r="C3" s="2"/>
      <c r="D3" s="3"/>
      <c r="E3" s="2"/>
      <c r="F3" s="2"/>
    </row>
    <row r="4" spans="1:7" x14ac:dyDescent="0.25">
      <c r="A4" s="2"/>
      <c r="B4" s="4"/>
      <c r="C4" s="2"/>
      <c r="D4" s="3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63" t="s">
        <v>1</v>
      </c>
      <c r="C9" s="65" t="s">
        <v>2</v>
      </c>
      <c r="D9" s="67" t="s">
        <v>16</v>
      </c>
      <c r="E9" s="68"/>
      <c r="F9" s="69"/>
    </row>
    <row r="10" spans="1:7" ht="28.15" customHeight="1" thickBot="1" x14ac:dyDescent="0.3">
      <c r="B10" s="64"/>
      <c r="C10" s="66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2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2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G26" si="0">+D12+E12</f>
        <v>58720.998187389996</v>
      </c>
      <c r="G12" s="20"/>
    </row>
    <row r="13" spans="1:7" x14ac:dyDescent="0.2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2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2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2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.75" thickBot="1" x14ac:dyDescent="0.3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2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2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2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2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2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2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78">
        <f>+F23/F11-1</f>
        <v>0.98850940780852792</v>
      </c>
    </row>
    <row r="24" spans="1:7" x14ac:dyDescent="0.2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78">
        <f t="shared" ref="G24:G45" si="1">+F24/F12-1</f>
        <v>0.96920257187013314</v>
      </c>
    </row>
    <row r="25" spans="1:7" x14ac:dyDescent="0.2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78">
        <f t="shared" si="1"/>
        <v>0.84595576621550062</v>
      </c>
    </row>
    <row r="26" spans="1:7" x14ac:dyDescent="0.2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78">
        <f t="shared" si="1"/>
        <v>0.87887404280340342</v>
      </c>
    </row>
    <row r="27" spans="1:7" x14ac:dyDescent="0.2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G32" si="2">+D27+E27</f>
        <v>132463.46163281007</v>
      </c>
      <c r="G27" s="78">
        <f t="shared" si="1"/>
        <v>0.94358381653737955</v>
      </c>
    </row>
    <row r="28" spans="1:7" x14ac:dyDescent="0.2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78">
        <f t="shared" si="1"/>
        <v>0.87998184422994563</v>
      </c>
    </row>
    <row r="29" spans="1:7" ht="15.75" thickBot="1" x14ac:dyDescent="0.3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79">
        <f t="shared" si="1"/>
        <v>0.83621105387999983</v>
      </c>
    </row>
    <row r="30" spans="1:7" x14ac:dyDescent="0.2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80">
        <f t="shared" si="1"/>
        <v>0.643097826535733</v>
      </c>
    </row>
    <row r="31" spans="1:7" x14ac:dyDescent="0.2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78">
        <f t="shared" si="1"/>
        <v>0.78367957128009746</v>
      </c>
    </row>
    <row r="32" spans="1:7" x14ac:dyDescent="0.2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78">
        <f t="shared" si="1"/>
        <v>0.64863755827073977</v>
      </c>
    </row>
    <row r="33" spans="2:7" x14ac:dyDescent="0.2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G44" si="3">+D33+E33</f>
        <v>161940.30438133021</v>
      </c>
      <c r="G33" s="78">
        <f t="shared" si="1"/>
        <v>0.69007733697790052</v>
      </c>
    </row>
    <row r="34" spans="2:7" x14ac:dyDescent="0.2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78">
        <f t="shared" si="1"/>
        <v>0.68773578901301735</v>
      </c>
    </row>
    <row r="35" spans="2:7" x14ac:dyDescent="0.2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78">
        <f t="shared" si="1"/>
        <v>0.67706508568802826</v>
      </c>
    </row>
    <row r="36" spans="2:7" x14ac:dyDescent="0.2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78">
        <f t="shared" si="1"/>
        <v>0.48776849004931599</v>
      </c>
    </row>
    <row r="37" spans="2:7" x14ac:dyDescent="0.2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78">
        <f t="shared" si="1"/>
        <v>0.64103103678821238</v>
      </c>
    </row>
    <row r="38" spans="2:7" x14ac:dyDescent="0.2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78">
        <f t="shared" si="1"/>
        <v>0.55967631483736047</v>
      </c>
    </row>
    <row r="39" spans="2:7" x14ac:dyDescent="0.2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78">
        <f t="shared" si="1"/>
        <v>0.57617302694485373</v>
      </c>
    </row>
    <row r="40" spans="2:7" x14ac:dyDescent="0.2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78">
        <f t="shared" si="1"/>
        <v>0.41114729263120942</v>
      </c>
    </row>
    <row r="41" spans="2:7" ht="15.75" thickBot="1" x14ac:dyDescent="0.3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79">
        <f t="shared" si="1"/>
        <v>0.35147620453977368</v>
      </c>
    </row>
    <row r="42" spans="2:7" x14ac:dyDescent="0.2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80">
        <f t="shared" si="1"/>
        <v>0.4115878984073047</v>
      </c>
    </row>
    <row r="43" spans="2:7" x14ac:dyDescent="0.2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78">
        <f t="shared" si="1"/>
        <v>0.31857659264818383</v>
      </c>
    </row>
    <row r="44" spans="2:7" x14ac:dyDescent="0.25">
      <c r="B44" s="8"/>
      <c r="C44" s="9" t="s">
        <v>5</v>
      </c>
      <c r="D44" s="18">
        <v>221092.74399314041</v>
      </c>
      <c r="E44" s="19">
        <v>16746.709003420001</v>
      </c>
      <c r="F44" s="20">
        <f t="shared" si="3"/>
        <v>237839.4529965604</v>
      </c>
      <c r="G44" s="78">
        <f t="shared" si="1"/>
        <v>0.48719651549201393</v>
      </c>
    </row>
    <row r="45" spans="2:7" ht="15.75" thickBot="1" x14ac:dyDescent="0.3">
      <c r="B45" s="10"/>
      <c r="C45" s="11" t="s">
        <v>6</v>
      </c>
      <c r="D45" s="21">
        <v>226049.09778005059</v>
      </c>
      <c r="E45" s="22">
        <v>18821.222583419989</v>
      </c>
      <c r="F45" s="23">
        <f t="shared" ref="F45:G45" si="4">+D45+E45</f>
        <v>244870.32036347059</v>
      </c>
      <c r="G45" s="79">
        <f t="shared" si="1"/>
        <v>0.5121023842641439</v>
      </c>
    </row>
    <row r="46" spans="2:7" ht="15.75" thickBot="1" x14ac:dyDescent="0.3"/>
    <row r="47" spans="2:7" ht="15.75" thickBot="1" x14ac:dyDescent="0.3">
      <c r="B47" s="28" t="s">
        <v>45</v>
      </c>
      <c r="C47" s="29"/>
      <c r="D47" s="55">
        <f>SUM(D42:D45)</f>
        <v>828611.62235840049</v>
      </c>
      <c r="E47" s="56">
        <f t="shared" ref="E47:F47" si="5">SUM(E42:E45)</f>
        <v>63869.411514729989</v>
      </c>
      <c r="F47" s="57">
        <f t="shared" si="5"/>
        <v>892481.03387313045</v>
      </c>
    </row>
    <row r="48" spans="2:7" ht="15.75" thickBot="1" x14ac:dyDescent="0.3">
      <c r="B48" s="28" t="s">
        <v>46</v>
      </c>
      <c r="C48" s="29"/>
      <c r="D48" s="58">
        <f>SUM(D42:D45)/SUM(D30:D33)-1</f>
        <v>0.43533502549595182</v>
      </c>
      <c r="E48" s="59">
        <f t="shared" ref="E48:F48" si="6">SUM(E42:E45)/SUM(E30:E33)-1</f>
        <v>0.41831882178487856</v>
      </c>
      <c r="F48" s="54">
        <f t="shared" si="6"/>
        <v>0.43410372715768841</v>
      </c>
    </row>
    <row r="49" spans="2:6" ht="15.75" thickBot="1" x14ac:dyDescent="0.3">
      <c r="B49" s="28" t="s">
        <v>47</v>
      </c>
      <c r="C49" s="29"/>
      <c r="D49" s="58">
        <f>SUM(D42:D45)/SUM($F$42:$F$45)</f>
        <v>0.92843611338433296</v>
      </c>
      <c r="E49" s="59">
        <f t="shared" ref="E49:F49" si="7">SUM(E42:E45)/SUM($F$42:$F$45)</f>
        <v>7.1563886615667024E-2</v>
      </c>
      <c r="F49" s="54">
        <f t="shared" si="7"/>
        <v>1</v>
      </c>
    </row>
    <row r="50" spans="2:6" x14ac:dyDescent="0.25"/>
    <row r="51" spans="2:6" x14ac:dyDescent="0.25">
      <c r="F51" s="46"/>
    </row>
    <row r="52" spans="2:6" x14ac:dyDescent="0.25">
      <c r="F52" s="46"/>
    </row>
    <row r="53" spans="2:6" x14ac:dyDescent="0.25">
      <c r="F53" s="61"/>
    </row>
    <row r="54" spans="2:6" x14ac:dyDescent="0.25"/>
    <row r="55" spans="2:6" x14ac:dyDescent="0.25"/>
    <row r="56" spans="2:6" x14ac:dyDescent="0.25"/>
    <row r="57" spans="2:6" x14ac:dyDescent="0.25"/>
    <row r="58" spans="2:6" x14ac:dyDescent="0.25"/>
    <row r="59" spans="2:6" x14ac:dyDescent="0.25"/>
    <row r="60" spans="2:6" x14ac:dyDescent="0.25"/>
    <row r="61" spans="2:6" x14ac:dyDescent="0.25"/>
    <row r="62" spans="2:6" x14ac:dyDescent="0.25"/>
    <row r="63" spans="2:6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47:F4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opLeftCell="A29" zoomScale="110" zoomScaleNormal="110" workbookViewId="0">
      <selection activeCell="G37" sqref="G37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7" t="s">
        <v>0</v>
      </c>
    </row>
    <row r="3" spans="2:7" x14ac:dyDescent="0.25">
      <c r="B3" s="27" t="s">
        <v>27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63" t="s">
        <v>1</v>
      </c>
      <c r="C9" s="65" t="s">
        <v>2</v>
      </c>
      <c r="D9" s="67" t="s">
        <v>16</v>
      </c>
      <c r="E9" s="68"/>
      <c r="F9" s="69"/>
    </row>
    <row r="10" spans="2:7" ht="30.75" thickBot="1" x14ac:dyDescent="0.3">
      <c r="B10" s="64"/>
      <c r="C10" s="66"/>
      <c r="D10" s="13" t="s">
        <v>19</v>
      </c>
      <c r="E10" s="24" t="s">
        <v>20</v>
      </c>
      <c r="F10" s="14" t="s">
        <v>18</v>
      </c>
    </row>
    <row r="11" spans="2:7" x14ac:dyDescent="0.2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2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2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2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2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2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.75" thickBot="1" x14ac:dyDescent="0.3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" customHeight="1" x14ac:dyDescent="0.2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2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2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2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2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2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2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2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2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2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45" customHeight="1" x14ac:dyDescent="0.2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45" customHeight="1" thickBot="1" x14ac:dyDescent="0.3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45" customHeight="1" x14ac:dyDescent="0.2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45" customHeight="1" x14ac:dyDescent="0.2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45" customHeight="1" x14ac:dyDescent="0.2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45" customHeight="1" x14ac:dyDescent="0.2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45" customHeight="1" x14ac:dyDescent="0.2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45" customHeight="1" x14ac:dyDescent="0.2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45" customHeight="1" x14ac:dyDescent="0.2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45" customHeight="1" x14ac:dyDescent="0.2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45" customHeight="1" x14ac:dyDescent="0.2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45" customHeight="1" x14ac:dyDescent="0.2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45" customHeight="1" x14ac:dyDescent="0.2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45" customHeight="1" thickBot="1" x14ac:dyDescent="0.3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45" customHeight="1" x14ac:dyDescent="0.2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46"/>
    </row>
    <row r="43" spans="2:7" ht="14.45" customHeight="1" x14ac:dyDescent="0.2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46"/>
    </row>
    <row r="44" spans="2:7" ht="14.45" customHeight="1" x14ac:dyDescent="0.25">
      <c r="B44" s="8"/>
      <c r="C44" s="9" t="s">
        <v>5</v>
      </c>
      <c r="D44" s="18">
        <v>167747.56168476006</v>
      </c>
      <c r="E44" s="19">
        <v>70091.891311799933</v>
      </c>
      <c r="F44" s="20">
        <f t="shared" si="2"/>
        <v>237839.45299655999</v>
      </c>
      <c r="G44" s="46"/>
    </row>
    <row r="45" spans="2:7" ht="14.45" customHeight="1" thickBot="1" x14ac:dyDescent="0.3">
      <c r="B45" s="10"/>
      <c r="C45" s="11" t="s">
        <v>6</v>
      </c>
      <c r="D45" s="21">
        <v>172860.66331999004</v>
      </c>
      <c r="E45" s="22">
        <v>72009.65704347982</v>
      </c>
      <c r="F45" s="23">
        <f t="shared" ref="F45" si="3">+D45+E45</f>
        <v>244870.32036346986</v>
      </c>
      <c r="G45" s="46"/>
    </row>
    <row r="46" spans="2:7" ht="13.9" customHeight="1" thickBot="1" x14ac:dyDescent="0.3"/>
    <row r="47" spans="2:7" ht="15.75" customHeight="1" thickBot="1" x14ac:dyDescent="0.3">
      <c r="B47" s="28" t="s">
        <v>45</v>
      </c>
      <c r="C47" s="29"/>
      <c r="D47" s="55">
        <f>SUM(D42:D45)</f>
        <v>630847.29035475012</v>
      </c>
      <c r="E47" s="56">
        <f t="shared" ref="E47:F47" si="4">SUM(E42:E45)</f>
        <v>261633.74351837969</v>
      </c>
      <c r="F47" s="57">
        <f t="shared" si="4"/>
        <v>892481.03387312987</v>
      </c>
    </row>
    <row r="48" spans="2:7" ht="15.75" thickBot="1" x14ac:dyDescent="0.3">
      <c r="B48" s="28" t="s">
        <v>46</v>
      </c>
      <c r="C48" s="29"/>
      <c r="D48" s="58">
        <f>SUM(D42:D45)/SUM(D30:D33)-1</f>
        <v>0.42534863085534824</v>
      </c>
      <c r="E48" s="59">
        <f t="shared" ref="E48:F48" si="5">SUM(E42:E45)/SUM(E30:E33)-1</f>
        <v>0.45566285114679528</v>
      </c>
      <c r="F48" s="54">
        <f t="shared" si="5"/>
        <v>0.43410372715768797</v>
      </c>
    </row>
    <row r="49" spans="2:6" ht="15.75" thickBot="1" x14ac:dyDescent="0.3">
      <c r="B49" s="28" t="s">
        <v>47</v>
      </c>
      <c r="C49" s="29"/>
      <c r="D49" s="58">
        <f>SUM(D42:D45)/SUM($F$42:$F$45)</f>
        <v>0.70684671876671823</v>
      </c>
      <c r="E49" s="59">
        <f t="shared" ref="E49:F49" si="6">SUM(E42:E45)/SUM($F$42:$F$45)</f>
        <v>0.29315328123328177</v>
      </c>
      <c r="F49" s="54">
        <f t="shared" si="6"/>
        <v>1</v>
      </c>
    </row>
    <row r="50" spans="2:6" x14ac:dyDescent="0.25">
      <c r="D50" s="62"/>
    </row>
    <row r="51" spans="2:6" x14ac:dyDescent="0.25"/>
    <row r="52" spans="2:6" x14ac:dyDescent="0.25"/>
    <row r="53" spans="2:6" x14ac:dyDescent="0.25"/>
    <row r="54" spans="2:6" x14ac:dyDescent="0.25"/>
    <row r="55" spans="2:6" x14ac:dyDescent="0.25"/>
    <row r="56" spans="2:6" x14ac:dyDescent="0.25"/>
    <row r="57" spans="2:6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49:F49 D47:F47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opLeftCell="A30" zoomScale="110" zoomScaleNormal="110" workbookViewId="0">
      <selection activeCell="H34" sqref="H34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7" t="s">
        <v>0</v>
      </c>
      <c r="C2" s="2"/>
      <c r="D2" s="3"/>
      <c r="E2" s="2"/>
      <c r="F2" s="2"/>
      <c r="G2" s="2"/>
    </row>
    <row r="3" spans="1:8" ht="15" x14ac:dyDescent="0.25">
      <c r="A3" s="2"/>
      <c r="B3" s="27" t="s">
        <v>28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63" t="s">
        <v>1</v>
      </c>
      <c r="C9" s="65" t="s">
        <v>2</v>
      </c>
      <c r="D9" s="67" t="s">
        <v>16</v>
      </c>
      <c r="E9" s="68"/>
      <c r="F9" s="68"/>
      <c r="G9" s="69"/>
    </row>
    <row r="10" spans="1:8" ht="15.75" thickBot="1" x14ac:dyDescent="0.3">
      <c r="B10" s="70"/>
      <c r="C10" s="71"/>
      <c r="D10" s="12" t="s">
        <v>21</v>
      </c>
      <c r="E10" s="26" t="s">
        <v>23</v>
      </c>
      <c r="F10" s="26" t="s">
        <v>24</v>
      </c>
      <c r="G10" s="72" t="s">
        <v>18</v>
      </c>
    </row>
    <row r="11" spans="1:8" ht="15.75" thickBot="1" x14ac:dyDescent="0.3">
      <c r="B11" s="64"/>
      <c r="C11" s="66"/>
      <c r="D11" s="13" t="s">
        <v>22</v>
      </c>
      <c r="E11" s="24" t="s">
        <v>22</v>
      </c>
      <c r="F11" s="25" t="s">
        <v>25</v>
      </c>
      <c r="G11" s="73"/>
    </row>
    <row r="12" spans="1:8" ht="15" x14ac:dyDescent="0.2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5" x14ac:dyDescent="0.2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5" x14ac:dyDescent="0.2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5" x14ac:dyDescent="0.2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5" x14ac:dyDescent="0.2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5" x14ac:dyDescent="0.2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.75" thickBot="1" x14ac:dyDescent="0.3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5" x14ac:dyDescent="0.2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5" x14ac:dyDescent="0.2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5" x14ac:dyDescent="0.2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5" x14ac:dyDescent="0.2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5" x14ac:dyDescent="0.2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5" x14ac:dyDescent="0.2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5" x14ac:dyDescent="0.2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5" x14ac:dyDescent="0.2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5" x14ac:dyDescent="0.2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5" x14ac:dyDescent="0.2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5" x14ac:dyDescent="0.2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.75" thickBot="1" x14ac:dyDescent="0.3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5" x14ac:dyDescent="0.2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5" x14ac:dyDescent="0.2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5" x14ac:dyDescent="0.2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5" x14ac:dyDescent="0.2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5" x14ac:dyDescent="0.2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5" x14ac:dyDescent="0.2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5" x14ac:dyDescent="0.2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5" x14ac:dyDescent="0.2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5" x14ac:dyDescent="0.2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5" x14ac:dyDescent="0.2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5" x14ac:dyDescent="0.2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.75" thickBot="1" x14ac:dyDescent="0.3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5" x14ac:dyDescent="0.2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46"/>
    </row>
    <row r="44" spans="2:8" ht="15" x14ac:dyDescent="0.2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46"/>
    </row>
    <row r="45" spans="2:8" ht="15" x14ac:dyDescent="0.25">
      <c r="B45" s="8"/>
      <c r="C45" s="9" t="s">
        <v>5</v>
      </c>
      <c r="D45" s="18">
        <v>175507.84674750012</v>
      </c>
      <c r="E45" s="19">
        <v>22520.669090160023</v>
      </c>
      <c r="F45" s="19">
        <v>39810.937158900007</v>
      </c>
      <c r="G45" s="20">
        <f t="shared" si="2"/>
        <v>237839.45299656014</v>
      </c>
      <c r="H45" s="46"/>
    </row>
    <row r="46" spans="2:8" ht="15.75" thickBot="1" x14ac:dyDescent="0.3">
      <c r="B46" s="10"/>
      <c r="C46" s="11" t="s">
        <v>6</v>
      </c>
      <c r="D46" s="21">
        <v>171955.78739740021</v>
      </c>
      <c r="E46" s="22">
        <v>24114.010179389978</v>
      </c>
      <c r="F46" s="22">
        <v>48800.522786679983</v>
      </c>
      <c r="G46" s="23">
        <f t="shared" ref="G46" si="3">SUM(D46:F46)</f>
        <v>244870.32036347018</v>
      </c>
      <c r="H46" s="46"/>
    </row>
    <row r="47" spans="2:8" ht="15.75" thickBot="1" x14ac:dyDescent="0.3"/>
    <row r="48" spans="2:8" ht="15.75" thickBot="1" x14ac:dyDescent="0.3">
      <c r="B48" s="28" t="s">
        <v>45</v>
      </c>
      <c r="C48" s="29"/>
      <c r="D48" s="55">
        <f>SUM(D43:D46)</f>
        <v>658092.21424997004</v>
      </c>
      <c r="E48" s="56">
        <f t="shared" ref="E48:G48" si="4">SUM(E43:E46)</f>
        <v>85369.189098300005</v>
      </c>
      <c r="F48" s="56">
        <f t="shared" si="4"/>
        <v>149019.63052486</v>
      </c>
      <c r="G48" s="57">
        <f t="shared" si="4"/>
        <v>892481.03387312987</v>
      </c>
    </row>
    <row r="49" spans="2:7" ht="15.75" thickBot="1" x14ac:dyDescent="0.3">
      <c r="B49" s="28" t="s">
        <v>46</v>
      </c>
      <c r="C49" s="29"/>
      <c r="D49" s="58">
        <f>SUM(D43:D46)/SUM(D31:D34)-1</f>
        <v>0.30996110369069041</v>
      </c>
      <c r="E49" s="59">
        <f t="shared" ref="E49:G49" si="5">SUM(E43:E46)/SUM(E31:E34)-1</f>
        <v>0.61897137702855987</v>
      </c>
      <c r="F49" s="59">
        <f t="shared" si="5"/>
        <v>1.2168678943539111</v>
      </c>
      <c r="G49" s="54">
        <f t="shared" si="5"/>
        <v>0.43410372715768752</v>
      </c>
    </row>
    <row r="50" spans="2:7" ht="15.75" thickBot="1" x14ac:dyDescent="0.3">
      <c r="B50" s="28" t="s">
        <v>47</v>
      </c>
      <c r="C50" s="29"/>
      <c r="D50" s="58">
        <f>SUM(D43:D46)/SUM($G$43:$G$46)</f>
        <v>0.73737389285912913</v>
      </c>
      <c r="E50" s="59">
        <f t="shared" ref="E50:G50" si="6">SUM(E43:E46)/SUM($G$43:$G$46)</f>
        <v>9.5653785187815671E-2</v>
      </c>
      <c r="F50" s="59">
        <f t="shared" si="6"/>
        <v>0.16697232195305542</v>
      </c>
      <c r="G50" s="54">
        <f t="shared" si="6"/>
        <v>1</v>
      </c>
    </row>
    <row r="51" spans="2:7" ht="15.75" thickBot="1" x14ac:dyDescent="0.3"/>
    <row r="52" spans="2:7" ht="15.75" thickBot="1" x14ac:dyDescent="0.3">
      <c r="D52" s="49" t="s">
        <v>22</v>
      </c>
      <c r="E52" s="50" t="s">
        <v>25</v>
      </c>
    </row>
    <row r="53" spans="2:7" ht="15.75" thickBot="1" x14ac:dyDescent="0.3">
      <c r="B53" s="28" t="s">
        <v>46</v>
      </c>
      <c r="C53" s="29"/>
      <c r="D53" s="51">
        <f>+SUM(D43:E46)/SUM(D31:E34)-1</f>
        <v>0.33931454762555302</v>
      </c>
      <c r="E53" s="52">
        <f>+SUM(F43:F46)/SUM(F31:F34)-1</f>
        <v>1.2168678943539111</v>
      </c>
    </row>
    <row r="54" spans="2:7" ht="15.75" thickBot="1" x14ac:dyDescent="0.3">
      <c r="B54" s="28" t="s">
        <v>47</v>
      </c>
      <c r="C54" s="30"/>
      <c r="D54" s="53">
        <f>SUM(D43:E46)/SUM(G43:G46)</f>
        <v>0.83302767804694466</v>
      </c>
      <c r="E54" s="54">
        <f>SUM(F43:F46)/SUM(G43:G46)</f>
        <v>0.16697232195305542</v>
      </c>
    </row>
    <row r="55" spans="2:7" ht="15" x14ac:dyDescent="0.25"/>
    <row r="56" spans="2:7" ht="15" x14ac:dyDescent="0.25"/>
    <row r="57" spans="2:7" ht="15" x14ac:dyDescent="0.25"/>
    <row r="58" spans="2:7" ht="15" x14ac:dyDescent="0.25"/>
    <row r="59" spans="2:7" ht="15" x14ac:dyDescent="0.25"/>
    <row r="60" spans="2:7" ht="15" x14ac:dyDescent="0.25"/>
    <row r="61" spans="2:7" ht="15" x14ac:dyDescent="0.25"/>
    <row r="62" spans="2:7" ht="15" x14ac:dyDescent="0.25"/>
    <row r="63" spans="2:7" ht="15" x14ac:dyDescent="0.25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48:G48" formulaRange="1"/>
    <ignoredError sqref="D54 G50" evalError="1"/>
    <ignoredError sqref="E54 D50:F50" evalError="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opLeftCell="A37" zoomScale="110" zoomScaleNormal="110" workbookViewId="0">
      <selection activeCell="E53" sqref="E53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3" width="12.28515625" customWidth="1"/>
    <col min="4" max="18" width="11.5703125" customWidth="1"/>
    <col min="19" max="22" width="11.5703125" hidden="1" customWidth="1"/>
    <col min="23" max="16384" width="11.5703125" hidden="1"/>
  </cols>
  <sheetData>
    <row r="1" spans="1:11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x14ac:dyDescent="0.2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</row>
    <row r="3" spans="1:11" ht="15" x14ac:dyDescent="0.2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</row>
    <row r="4" spans="1:11" ht="15" x14ac:dyDescent="0.25">
      <c r="A4" s="2"/>
      <c r="B4" s="4"/>
      <c r="C4" s="2"/>
      <c r="D4" s="3"/>
      <c r="E4" s="2"/>
      <c r="F4" s="2"/>
      <c r="G4" s="2"/>
      <c r="H4" s="2"/>
      <c r="I4" s="2"/>
      <c r="J4" s="2"/>
    </row>
    <row r="5" spans="1:11" ht="15" x14ac:dyDescent="0.25">
      <c r="A5" s="1"/>
      <c r="B5" s="5"/>
      <c r="C5" s="1"/>
      <c r="D5" s="1"/>
      <c r="E5" s="1"/>
      <c r="F5" s="1"/>
      <c r="G5" s="1"/>
      <c r="H5" s="1"/>
      <c r="I5" s="1"/>
      <c r="J5" s="1"/>
    </row>
    <row r="6" spans="1:11" ht="15" x14ac:dyDescent="0.25"/>
    <row r="7" spans="1:11" ht="15" x14ac:dyDescent="0.25"/>
    <row r="8" spans="1:11" ht="15.75" thickBot="1" x14ac:dyDescent="0.3"/>
    <row r="9" spans="1:11" ht="15.75" thickBot="1" x14ac:dyDescent="0.3">
      <c r="B9" s="63" t="s">
        <v>1</v>
      </c>
      <c r="C9" s="65" t="s">
        <v>2</v>
      </c>
      <c r="D9" s="67" t="s">
        <v>16</v>
      </c>
      <c r="E9" s="76"/>
      <c r="F9" s="76"/>
      <c r="G9" s="76"/>
      <c r="H9" s="76"/>
      <c r="I9" s="76"/>
      <c r="J9" s="77"/>
    </row>
    <row r="10" spans="1:11" ht="15.75" thickBot="1" x14ac:dyDescent="0.3">
      <c r="B10" s="74"/>
      <c r="C10" s="75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26" t="s">
        <v>40</v>
      </c>
      <c r="J10" s="48" t="s">
        <v>18</v>
      </c>
    </row>
    <row r="11" spans="1:11" ht="15" x14ac:dyDescent="0.2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>
        <v>13623.256441159992</v>
      </c>
      <c r="J11" s="17">
        <f>SUM(D11:I11)</f>
        <v>53141.133159640012</v>
      </c>
      <c r="K11" s="46"/>
    </row>
    <row r="12" spans="1:11" ht="15" x14ac:dyDescent="0.2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>
        <v>15379.687733639992</v>
      </c>
      <c r="J12" s="20">
        <f t="shared" ref="J12:J32" si="0">SUM(D12:I12)</f>
        <v>58720.998187389981</v>
      </c>
      <c r="K12" s="46"/>
    </row>
    <row r="13" spans="1:11" ht="15" x14ac:dyDescent="0.2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>
        <v>15616.82123462999</v>
      </c>
      <c r="J13" s="20">
        <f t="shared" si="0"/>
        <v>63980.474886699987</v>
      </c>
      <c r="K13" s="46"/>
    </row>
    <row r="14" spans="1:11" ht="15" x14ac:dyDescent="0.2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>
        <v>16954.480830499997</v>
      </c>
      <c r="J14" s="20">
        <f t="shared" si="0"/>
        <v>65689.459639570006</v>
      </c>
      <c r="K14" s="46"/>
    </row>
    <row r="15" spans="1:11" ht="15" x14ac:dyDescent="0.2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>
        <v>18158.924902379997</v>
      </c>
      <c r="J15" s="20">
        <f t="shared" si="0"/>
        <v>68154.231634220021</v>
      </c>
      <c r="K15" s="46"/>
    </row>
    <row r="16" spans="1:11" ht="15" x14ac:dyDescent="0.2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>
        <v>19113.628351959993</v>
      </c>
      <c r="J16" s="20">
        <f t="shared" si="0"/>
        <v>70547.426015210003</v>
      </c>
      <c r="K16" s="46"/>
    </row>
    <row r="17" spans="2:11" ht="15.75" thickBot="1" x14ac:dyDescent="0.3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>
        <v>21528.70542015001</v>
      </c>
      <c r="J17" s="23">
        <f t="shared" si="0"/>
        <v>79065.208193609957</v>
      </c>
      <c r="K17" s="46"/>
    </row>
    <row r="18" spans="2:11" ht="15" x14ac:dyDescent="0.2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>
        <v>23558.054674849998</v>
      </c>
      <c r="J18" s="17">
        <f t="shared" si="0"/>
        <v>88921.022318479983</v>
      </c>
      <c r="K18" s="46"/>
    </row>
    <row r="19" spans="2:11" ht="15" x14ac:dyDescent="0.2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>
        <v>22613.168818869963</v>
      </c>
      <c r="J19" s="20">
        <f t="shared" si="0"/>
        <v>86537.827618439944</v>
      </c>
      <c r="K19" s="46"/>
    </row>
    <row r="20" spans="2:11" ht="15" x14ac:dyDescent="0.2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>
        <v>26328.230112149984</v>
      </c>
      <c r="J20" s="20">
        <f t="shared" si="0"/>
        <v>97004.157637579949</v>
      </c>
      <c r="K20" s="46"/>
    </row>
    <row r="21" spans="2:11" ht="15" x14ac:dyDescent="0.2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>
        <v>26640.373638420017</v>
      </c>
      <c r="J21" s="20">
        <f t="shared" si="0"/>
        <v>95818.280523720008</v>
      </c>
      <c r="K21" s="46"/>
    </row>
    <row r="22" spans="2:11" ht="15" x14ac:dyDescent="0.2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>
        <v>29427.856164119999</v>
      </c>
      <c r="J22" s="20">
        <f t="shared" si="0"/>
        <v>105134.56801963996</v>
      </c>
      <c r="K22" s="46"/>
    </row>
    <row r="23" spans="2:11" ht="15" x14ac:dyDescent="0.2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>
        <v>29284.489001210008</v>
      </c>
      <c r="J23" s="20">
        <f t="shared" si="0"/>
        <v>105671.64322954998</v>
      </c>
      <c r="K23" s="46"/>
    </row>
    <row r="24" spans="2:11" ht="15" x14ac:dyDescent="0.2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>
        <v>32354.031449679977</v>
      </c>
      <c r="J24" s="20">
        <f t="shared" si="0"/>
        <v>115633.54065338999</v>
      </c>
      <c r="K24" s="46"/>
    </row>
    <row r="25" spans="2:11" ht="15" x14ac:dyDescent="0.2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>
        <v>34143.210063510014</v>
      </c>
      <c r="J25" s="20">
        <f t="shared" si="0"/>
        <v>118105.12654230997</v>
      </c>
      <c r="K25" s="46"/>
    </row>
    <row r="26" spans="2:11" ht="15" x14ac:dyDescent="0.2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>
        <v>34863.194726940012</v>
      </c>
      <c r="J26" s="20">
        <f t="shared" si="0"/>
        <v>123422.22060257</v>
      </c>
      <c r="K26" s="46"/>
    </row>
    <row r="27" spans="2:11" ht="15" x14ac:dyDescent="0.2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>
        <v>37063.570045230044</v>
      </c>
      <c r="J27" s="20">
        <f t="shared" si="0"/>
        <v>132463.46163281001</v>
      </c>
      <c r="K27" s="46"/>
    </row>
    <row r="28" spans="2:11" ht="15" x14ac:dyDescent="0.2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>
        <v>36924.461622650102</v>
      </c>
      <c r="J28" s="20">
        <f t="shared" si="0"/>
        <v>132627.8800657501</v>
      </c>
      <c r="K28" s="46"/>
    </row>
    <row r="29" spans="2:11" ht="13.9" customHeight="1" thickBot="1" x14ac:dyDescent="0.3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>
        <v>39870.770507449997</v>
      </c>
      <c r="J29" s="23">
        <f t="shared" si="0"/>
        <v>145180.40926242998</v>
      </c>
      <c r="K29" s="46"/>
    </row>
    <row r="30" spans="2:11" ht="13.9" customHeight="1" x14ac:dyDescent="0.2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>
        <v>42374.414289660002</v>
      </c>
      <c r="J30" s="17">
        <f t="shared" si="0"/>
        <v>146105.93850483</v>
      </c>
      <c r="K30" s="46"/>
    </row>
    <row r="31" spans="2:11" ht="13.9" customHeight="1" x14ac:dyDescent="0.2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>
        <v>39958.940301479903</v>
      </c>
      <c r="J31" s="20">
        <f t="shared" si="0"/>
        <v>154355.75526596996</v>
      </c>
      <c r="K31" s="46"/>
    </row>
    <row r="32" spans="2:11" ht="13.9" customHeight="1" x14ac:dyDescent="0.2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>
        <v>43357.912817809971</v>
      </c>
      <c r="J32" s="20">
        <f t="shared" si="0"/>
        <v>159924.69758972994</v>
      </c>
      <c r="K32" s="46"/>
    </row>
    <row r="33" spans="2:11" ht="13.9" customHeight="1" x14ac:dyDescent="0.2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>
        <v>43249.154664410024</v>
      </c>
      <c r="J33" s="20">
        <f t="shared" ref="J33:J44" si="1">SUM(D33:I33)</f>
        <v>161940.30438133015</v>
      </c>
      <c r="K33" s="46"/>
    </row>
    <row r="34" spans="2:11" ht="13.9" customHeight="1" x14ac:dyDescent="0.2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>
        <v>46531.658503459956</v>
      </c>
      <c r="J34" s="20">
        <f t="shared" si="1"/>
        <v>177439.37310916989</v>
      </c>
      <c r="K34" s="46"/>
    </row>
    <row r="35" spans="2:11" ht="13.9" customHeight="1" x14ac:dyDescent="0.2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>
        <v>47392.202392579988</v>
      </c>
      <c r="J35" s="20">
        <f t="shared" si="1"/>
        <v>177218.22340755991</v>
      </c>
      <c r="K35" s="46"/>
    </row>
    <row r="36" spans="2:11" ht="13.9" customHeight="1" x14ac:dyDescent="0.2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>
        <v>52074.765065629981</v>
      </c>
      <c r="J36" s="20">
        <f t="shared" si="1"/>
        <v>172035.93817694992</v>
      </c>
      <c r="K36" s="46"/>
    </row>
    <row r="37" spans="2:11" ht="13.9" customHeight="1" x14ac:dyDescent="0.2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>
        <v>51684.949812509985</v>
      </c>
      <c r="J37" s="20">
        <f t="shared" si="1"/>
        <v>193814.17825973008</v>
      </c>
      <c r="K37" s="46"/>
    </row>
    <row r="38" spans="2:11" ht="13.9" customHeight="1" x14ac:dyDescent="0.2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>
        <v>51276.197647159992</v>
      </c>
      <c r="J38" s="20">
        <f t="shared" si="1"/>
        <v>192498.71419845999</v>
      </c>
      <c r="K38" s="46"/>
    </row>
    <row r="39" spans="2:11" ht="13.9" customHeight="1" x14ac:dyDescent="0.2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>
        <v>57044.318220170018</v>
      </c>
      <c r="J39" s="20">
        <f t="shared" si="1"/>
        <v>208785.33528137993</v>
      </c>
      <c r="K39" s="46"/>
    </row>
    <row r="40" spans="2:11" ht="13.9" customHeight="1" x14ac:dyDescent="0.2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>
        <v>54870.719653919965</v>
      </c>
      <c r="J40" s="20">
        <f t="shared" si="1"/>
        <v>187157.47388220002</v>
      </c>
      <c r="K40" s="46"/>
    </row>
    <row r="41" spans="2:11" ht="13.9" customHeight="1" thickBot="1" x14ac:dyDescent="0.3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>
        <v>56625.279766770014</v>
      </c>
      <c r="J41" s="23">
        <f t="shared" si="1"/>
        <v>196207.86848352</v>
      </c>
      <c r="K41" s="46"/>
    </row>
    <row r="42" spans="2:11" ht="13.9" customHeight="1" x14ac:dyDescent="0.2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>
        <v>59927.516940940004</v>
      </c>
      <c r="J42" s="17">
        <f t="shared" si="1"/>
        <v>206241.37467886001</v>
      </c>
      <c r="K42" s="46"/>
    </row>
    <row r="43" spans="2:11" ht="13.9" customHeight="1" x14ac:dyDescent="0.2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>
        <v>57954.607871160028</v>
      </c>
      <c r="J43" s="20">
        <f t="shared" si="1"/>
        <v>203529.88583424001</v>
      </c>
      <c r="K43" s="46"/>
    </row>
    <row r="44" spans="2:11" ht="13.9" customHeight="1" x14ac:dyDescent="0.2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/>
      <c r="H44" s="19">
        <v>2672.2731979899982</v>
      </c>
      <c r="I44" s="19">
        <v>66969.790781330026</v>
      </c>
      <c r="J44" s="20">
        <f t="shared" si="1"/>
        <v>237839.45299655988</v>
      </c>
      <c r="K44" s="46"/>
    </row>
    <row r="45" spans="2:11" ht="13.9" customHeight="1" thickBot="1" x14ac:dyDescent="0.3">
      <c r="B45" s="10"/>
      <c r="C45" s="11" t="s">
        <v>6</v>
      </c>
      <c r="D45" s="21">
        <v>51673.540142190031</v>
      </c>
      <c r="E45" s="22">
        <v>29682.874554000002</v>
      </c>
      <c r="F45" s="22">
        <v>89093.653295089971</v>
      </c>
      <c r="G45" s="22">
        <v>0.55030699999999999</v>
      </c>
      <c r="H45" s="22">
        <v>2512.8372940999989</v>
      </c>
      <c r="I45" s="22">
        <v>71906.864771090142</v>
      </c>
      <c r="J45" s="23">
        <f t="shared" ref="J45" si="2">SUM(D45:I45)</f>
        <v>244870.32036347012</v>
      </c>
      <c r="K45" s="46"/>
    </row>
    <row r="46" spans="2:11" ht="13.9" customHeight="1" thickBot="1" x14ac:dyDescent="0.3"/>
    <row r="47" spans="2:11" ht="15.75" customHeight="1" thickBot="1" x14ac:dyDescent="0.3">
      <c r="B47" s="28" t="s">
        <v>45</v>
      </c>
      <c r="C47" s="29"/>
      <c r="D47" s="55">
        <f>SUM(D42:D45)</f>
        <v>197893.59065398006</v>
      </c>
      <c r="E47" s="56">
        <f>SUM(E42:E45)</f>
        <v>120953.38609000001</v>
      </c>
      <c r="F47" s="56">
        <f>SUM(F42:F45)</f>
        <v>309158.34191414982</v>
      </c>
      <c r="G47" s="56">
        <f>SUM(G42:G45)</f>
        <v>1.466801</v>
      </c>
      <c r="H47" s="56">
        <f>SUM(H42:H45)</f>
        <v>7715.4680494799968</v>
      </c>
      <c r="I47" s="56">
        <f>SUM(I42:I45)</f>
        <v>256758.78036452021</v>
      </c>
      <c r="J47" s="57">
        <f>SUM(J42:J45)</f>
        <v>892481.03387312999</v>
      </c>
    </row>
    <row r="48" spans="2:11" ht="15.75" thickBot="1" x14ac:dyDescent="0.3">
      <c r="B48" s="28" t="s">
        <v>46</v>
      </c>
      <c r="C48" s="29"/>
      <c r="D48" s="58">
        <f>SUM(D42:D45)/SUM(D30:D33)-1</f>
        <v>0.18226657361146281</v>
      </c>
      <c r="E48" s="59">
        <f>SUM(E42:E45)/SUM(E30:E33)-1</f>
        <v>0.24955305024061891</v>
      </c>
      <c r="F48" s="59">
        <f>SUM(F42:F45)/SUM(F30:F33)-1</f>
        <v>0.66141186477674418</v>
      </c>
      <c r="G48" s="59">
        <f>SUM(G42:G45)/SUM(G30:G33)-1</f>
        <v>-0.37301245339700662</v>
      </c>
      <c r="H48" s="59">
        <f>SUM(H42:H45)/SUM(H30:H33)-1</f>
        <v>1.4729061988220145</v>
      </c>
      <c r="I48" s="59">
        <f>SUM(I42:I45)/SUM(I30:I33)-1</f>
        <v>0.5198185088766174</v>
      </c>
      <c r="J48" s="54">
        <f>SUM(J42:J45)/SUM(J30:J33)-1</f>
        <v>0.43410372715768797</v>
      </c>
    </row>
    <row r="49" spans="2:10" ht="15.75" thickBot="1" x14ac:dyDescent="0.3">
      <c r="B49" s="28" t="s">
        <v>47</v>
      </c>
      <c r="C49" s="29"/>
      <c r="D49" s="58">
        <f>SUM(D42:D45)/SUM($J$42:$J$45)</f>
        <v>0.22173422531476616</v>
      </c>
      <c r="E49" s="59">
        <f t="shared" ref="E49:J49" si="3">SUM(E42:E45)/SUM($J$42:$J$45)</f>
        <v>0.13552488120122233</v>
      </c>
      <c r="F49" s="59">
        <f t="shared" si="3"/>
        <v>0.34640326256848836</v>
      </c>
      <c r="G49" s="60">
        <f t="shared" si="3"/>
        <v>1.6435094353035989E-6</v>
      </c>
      <c r="H49" s="59">
        <f t="shared" si="3"/>
        <v>8.6449658386542061E-3</v>
      </c>
      <c r="I49" s="59">
        <f t="shared" si="3"/>
        <v>0.28769102156743376</v>
      </c>
      <c r="J49" s="54">
        <f t="shared" si="3"/>
        <v>1</v>
      </c>
    </row>
    <row r="50" spans="2:10" ht="15" x14ac:dyDescent="0.25"/>
    <row r="51" spans="2:10" ht="15" x14ac:dyDescent="0.25">
      <c r="D51" s="61"/>
      <c r="E51" s="61"/>
      <c r="F51" s="61"/>
      <c r="G51" s="61"/>
      <c r="H51" s="61"/>
      <c r="I51" s="61"/>
      <c r="J51" s="61"/>
    </row>
    <row r="52" spans="2:10" ht="15" x14ac:dyDescent="0.25"/>
    <row r="53" spans="2:10" ht="15" x14ac:dyDescent="0.25"/>
    <row r="54" spans="2:10" ht="15" x14ac:dyDescent="0.25"/>
    <row r="55" spans="2:10" ht="15" x14ac:dyDescent="0.25"/>
    <row r="56" spans="2:10" ht="15" x14ac:dyDescent="0.25"/>
    <row r="57" spans="2:10" ht="15" x14ac:dyDescent="0.25"/>
    <row r="58" spans="2:10" ht="15" x14ac:dyDescent="0.25"/>
    <row r="59" spans="2:10" ht="15" x14ac:dyDescent="0.25"/>
    <row r="60" spans="2:10" ht="15" x14ac:dyDescent="0.25"/>
    <row r="61" spans="2:10" ht="15" x14ac:dyDescent="0.25"/>
  </sheetData>
  <mergeCells count="3">
    <mergeCell ref="B9:B10"/>
    <mergeCell ref="C9:C10"/>
    <mergeCell ref="D9:J9"/>
  </mergeCells>
  <pageMargins left="0.7" right="0.7" top="0.75" bottom="0.75" header="0.3" footer="0.3"/>
  <ignoredErrors>
    <ignoredError sqref="D47:I47" formulaRange="1"/>
    <ignoredError sqref="J49" evalError="1"/>
    <ignoredError sqref="D49:F49 G49:I49" evalError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2020-05-27T19:12:05Z</dcterms:modified>
</cp:coreProperties>
</file>