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2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/>
  <c r="G57" i="1"/>
  <c r="G56" i="1"/>
  <c r="G55" i="1"/>
  <c r="G65" i="1"/>
  <c r="E64" i="1"/>
  <c r="E63" i="1"/>
  <c r="E62" i="1"/>
  <c r="E61" i="1"/>
  <c r="E60" i="1"/>
  <c r="E59" i="1"/>
  <c r="E58" i="1"/>
  <c r="E57" i="1"/>
  <c r="E56" i="1"/>
  <c r="E55" i="1"/>
  <c r="E65" i="1"/>
  <c r="E93" i="1"/>
  <c r="G103" i="1"/>
  <c r="G102" i="1"/>
  <c r="G101" i="1"/>
  <c r="G100" i="1"/>
  <c r="G99" i="1"/>
  <c r="G98" i="1"/>
  <c r="G97" i="1"/>
  <c r="G96" i="1"/>
  <c r="G95" i="1"/>
  <c r="G94" i="1"/>
  <c r="E103" i="1"/>
  <c r="E102" i="1"/>
  <c r="E101" i="1"/>
  <c r="E100" i="1"/>
  <c r="E99" i="1"/>
  <c r="E98" i="1"/>
  <c r="E97" i="1"/>
  <c r="E96" i="1"/>
  <c r="E95" i="1"/>
  <c r="E94" i="1"/>
  <c r="E104" i="1"/>
  <c r="U82" i="10" l="1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V78" i="10"/>
  <c r="V79" i="10"/>
  <c r="V80" i="10"/>
  <c r="V78" i="9"/>
  <c r="V79" i="9"/>
  <c r="V80" i="9"/>
  <c r="F142" i="7"/>
  <c r="F24" i="7" s="1"/>
  <c r="E142" i="7"/>
  <c r="E24" i="7" s="1"/>
  <c r="G142" i="6"/>
  <c r="G24" i="6" s="1"/>
  <c r="H24" i="6" s="1"/>
  <c r="E142" i="6"/>
  <c r="E144" i="6" s="1"/>
  <c r="F139" i="6"/>
  <c r="H139" i="6"/>
  <c r="F140" i="6"/>
  <c r="H140" i="6"/>
  <c r="F141" i="6"/>
  <c r="H141" i="6"/>
  <c r="F144" i="1"/>
  <c r="F146" i="1" s="1"/>
  <c r="D144" i="1"/>
  <c r="D25" i="1" s="1"/>
  <c r="E25" i="1" s="1"/>
  <c r="E141" i="1"/>
  <c r="G141" i="1"/>
  <c r="E142" i="1"/>
  <c r="G142" i="1"/>
  <c r="E143" i="1"/>
  <c r="G143" i="1"/>
  <c r="G144" i="6" l="1"/>
  <c r="E24" i="6"/>
  <c r="F24" i="6" s="1"/>
  <c r="F25" i="1"/>
  <c r="G25" i="1" s="1"/>
  <c r="D146" i="1"/>
  <c r="V75" i="10"/>
  <c r="V76" i="10"/>
  <c r="V77" i="10"/>
  <c r="F136" i="6"/>
  <c r="H136" i="6"/>
  <c r="F137" i="6"/>
  <c r="H137" i="6"/>
  <c r="F138" i="6"/>
  <c r="H138" i="6"/>
  <c r="V75" i="9"/>
  <c r="V76" i="9"/>
  <c r="V77" i="9"/>
  <c r="E138" i="1"/>
  <c r="G138" i="1"/>
  <c r="E139" i="1"/>
  <c r="G139" i="1"/>
  <c r="E140" i="1"/>
  <c r="G140" i="1"/>
  <c r="S83" i="10" l="1"/>
  <c r="O83" i="10"/>
  <c r="K83" i="10"/>
  <c r="G83" i="10"/>
  <c r="V83" i="10"/>
  <c r="R83" i="10"/>
  <c r="N83" i="10"/>
  <c r="J83" i="10"/>
  <c r="F83" i="10"/>
  <c r="D83" i="10"/>
  <c r="U83" i="10"/>
  <c r="Q83" i="10"/>
  <c r="M83" i="10"/>
  <c r="I83" i="10"/>
  <c r="E83" i="10"/>
  <c r="T83" i="10"/>
  <c r="P83" i="10"/>
  <c r="L83" i="10"/>
  <c r="H83" i="10"/>
  <c r="V82" i="10"/>
  <c r="T83" i="9"/>
  <c r="P83" i="9"/>
  <c r="L83" i="9"/>
  <c r="H83" i="9"/>
  <c r="V82" i="9"/>
  <c r="S83" i="9"/>
  <c r="O83" i="9"/>
  <c r="K83" i="9"/>
  <c r="G83" i="9"/>
  <c r="V83" i="9"/>
  <c r="R83" i="9"/>
  <c r="N83" i="9"/>
  <c r="J83" i="9"/>
  <c r="F83" i="9"/>
  <c r="D83" i="9"/>
  <c r="U83" i="9"/>
  <c r="Q83" i="9"/>
  <c r="M83" i="9"/>
  <c r="I83" i="9"/>
  <c r="E83" i="9"/>
  <c r="H133" i="6"/>
  <c r="H134" i="6"/>
  <c r="H135" i="6"/>
  <c r="F133" i="6"/>
  <c r="F134" i="6"/>
  <c r="F135" i="6"/>
  <c r="V72" i="10"/>
  <c r="V73" i="10"/>
  <c r="V74" i="10"/>
  <c r="V72" i="9"/>
  <c r="V73" i="9"/>
  <c r="V74" i="9"/>
  <c r="E135" i="1"/>
  <c r="G135" i="1"/>
  <c r="E136" i="1"/>
  <c r="G136" i="1"/>
  <c r="E137" i="1"/>
  <c r="G137" i="1"/>
  <c r="V69" i="10" l="1"/>
  <c r="V70" i="10"/>
  <c r="V71" i="10"/>
  <c r="F130" i="6"/>
  <c r="H130" i="6"/>
  <c r="F131" i="6"/>
  <c r="H131" i="6"/>
  <c r="F132" i="6"/>
  <c r="H132" i="6"/>
  <c r="V69" i="9"/>
  <c r="V70" i="9"/>
  <c r="V71" i="9"/>
  <c r="E132" i="1" l="1"/>
  <c r="G132" i="1"/>
  <c r="E133" i="1"/>
  <c r="G133" i="1"/>
  <c r="E134" i="1"/>
  <c r="G134" i="1"/>
  <c r="F22" i="7" l="1"/>
  <c r="F129" i="7" l="1"/>
  <c r="F23" i="7" s="1"/>
  <c r="E129" i="7"/>
  <c r="E23" i="7" s="1"/>
  <c r="V66" i="10"/>
  <c r="V67" i="10"/>
  <c r="V68" i="10"/>
  <c r="G129" i="6"/>
  <c r="E129" i="6"/>
  <c r="E23" i="6" s="1"/>
  <c r="F23" i="6" s="1"/>
  <c r="F126" i="6"/>
  <c r="H126" i="6"/>
  <c r="F127" i="6"/>
  <c r="H127" i="6"/>
  <c r="F128" i="6"/>
  <c r="H128" i="6"/>
  <c r="V66" i="9"/>
  <c r="V67" i="9"/>
  <c r="V68" i="9"/>
  <c r="F131" i="1"/>
  <c r="D131" i="1"/>
  <c r="D24" i="1" s="1"/>
  <c r="E24" i="1" s="1"/>
  <c r="E128" i="1"/>
  <c r="G128" i="1"/>
  <c r="E129" i="1"/>
  <c r="G129" i="1"/>
  <c r="E130" i="1"/>
  <c r="G130" i="1"/>
  <c r="G23" i="6" l="1"/>
  <c r="H23" i="6" s="1"/>
  <c r="F24" i="1"/>
  <c r="G24" i="1" s="1"/>
  <c r="V63" i="10"/>
  <c r="V64" i="10"/>
  <c r="V65" i="10"/>
  <c r="F123" i="6"/>
  <c r="H123" i="6"/>
  <c r="F124" i="6"/>
  <c r="H124" i="6"/>
  <c r="F125" i="6"/>
  <c r="H125" i="6"/>
  <c r="V63" i="9"/>
  <c r="V64" i="9"/>
  <c r="V65" i="9"/>
  <c r="E125" i="1"/>
  <c r="G125" i="1"/>
  <c r="E126" i="1"/>
  <c r="G126" i="1"/>
  <c r="E127" i="1"/>
  <c r="G127" i="1"/>
  <c r="E122" i="1" l="1"/>
  <c r="G122" i="1"/>
  <c r="G121" i="1"/>
  <c r="V60" i="10"/>
  <c r="V61" i="10"/>
  <c r="V62" i="10"/>
  <c r="F120" i="6"/>
  <c r="H120" i="6"/>
  <c r="F121" i="6"/>
  <c r="H121" i="6"/>
  <c r="F122" i="6"/>
  <c r="H122" i="6"/>
  <c r="V60" i="9"/>
  <c r="V61" i="9"/>
  <c r="V62" i="9"/>
  <c r="E123" i="1"/>
  <c r="G123" i="1"/>
  <c r="E124" i="1"/>
  <c r="G124" i="1"/>
  <c r="V57" i="10" l="1"/>
  <c r="V58" i="10"/>
  <c r="V59" i="10"/>
  <c r="F117" i="6"/>
  <c r="H117" i="6"/>
  <c r="F118" i="6"/>
  <c r="H118" i="6"/>
  <c r="F119" i="6"/>
  <c r="H119" i="6"/>
  <c r="V57" i="9"/>
  <c r="V58" i="9"/>
  <c r="V59" i="9"/>
  <c r="E119" i="1"/>
  <c r="G119" i="1"/>
  <c r="E120" i="1"/>
  <c r="G120" i="1"/>
  <c r="E121" i="1"/>
  <c r="E22" i="7" l="1"/>
  <c r="F116" i="7" l="1"/>
  <c r="E116" i="7"/>
  <c r="V54" i="10"/>
  <c r="V55" i="10"/>
  <c r="V56" i="10"/>
  <c r="G116" i="6"/>
  <c r="G22" i="6" s="1"/>
  <c r="E116" i="6"/>
  <c r="E22" i="6" s="1"/>
  <c r="F113" i="6"/>
  <c r="H113" i="6"/>
  <c r="F114" i="6"/>
  <c r="H114" i="6"/>
  <c r="F115" i="6"/>
  <c r="H115" i="6"/>
  <c r="V54" i="9"/>
  <c r="V55" i="9"/>
  <c r="V56" i="9"/>
  <c r="F118" i="1"/>
  <c r="F23" i="1" s="1"/>
  <c r="D118" i="1"/>
  <c r="D23" i="1" s="1"/>
  <c r="E115" i="1"/>
  <c r="G115" i="1"/>
  <c r="E116" i="1"/>
  <c r="G116" i="1"/>
  <c r="E117" i="1"/>
  <c r="G117" i="1"/>
  <c r="F110" i="6" l="1"/>
  <c r="H110" i="6"/>
  <c r="F111" i="6"/>
  <c r="H111" i="6"/>
  <c r="F112" i="6"/>
  <c r="H112" i="6"/>
  <c r="V51" i="9"/>
  <c r="V52" i="9"/>
  <c r="V53" i="9"/>
  <c r="E112" i="1"/>
  <c r="G112" i="1"/>
  <c r="E113" i="1"/>
  <c r="G113" i="1"/>
  <c r="E114" i="1"/>
  <c r="G114" i="1"/>
  <c r="V51" i="10"/>
  <c r="V52" i="10"/>
  <c r="V53" i="10"/>
  <c r="V48" i="10" l="1"/>
  <c r="V49" i="10"/>
  <c r="V50" i="10"/>
  <c r="F107" i="6"/>
  <c r="H107" i="6"/>
  <c r="F108" i="6"/>
  <c r="H108" i="6"/>
  <c r="F109" i="6"/>
  <c r="H109" i="6"/>
  <c r="V48" i="9"/>
  <c r="V49" i="9"/>
  <c r="V50" i="9"/>
  <c r="E109" i="1"/>
  <c r="G109" i="1"/>
  <c r="E110" i="1"/>
  <c r="G110" i="1"/>
  <c r="E111" i="1"/>
  <c r="G111" i="1"/>
  <c r="V45" i="10" l="1"/>
  <c r="V46" i="10"/>
  <c r="V47" i="10"/>
  <c r="F104" i="6"/>
  <c r="H104" i="6"/>
  <c r="F105" i="6"/>
  <c r="H105" i="6"/>
  <c r="F106" i="6"/>
  <c r="H106" i="6"/>
  <c r="V45" i="9"/>
  <c r="V46" i="9"/>
  <c r="V47" i="9"/>
  <c r="E106" i="1" l="1"/>
  <c r="G106" i="1"/>
  <c r="E107" i="1"/>
  <c r="G107" i="1"/>
  <c r="E108" i="1"/>
  <c r="G108" i="1"/>
  <c r="G103" i="6" l="1"/>
  <c r="E103" i="6"/>
  <c r="F103" i="7"/>
  <c r="F21" i="7" s="1"/>
  <c r="E103" i="7"/>
  <c r="E21" i="7" s="1"/>
  <c r="V42" i="10"/>
  <c r="V43" i="10"/>
  <c r="V44" i="10"/>
  <c r="F100" i="6"/>
  <c r="H100" i="6"/>
  <c r="F101" i="6"/>
  <c r="H101" i="6"/>
  <c r="F102" i="6"/>
  <c r="H102" i="6"/>
  <c r="H19" i="6"/>
  <c r="H20" i="6"/>
  <c r="V42" i="9"/>
  <c r="V43" i="9"/>
  <c r="V44" i="9"/>
  <c r="F105" i="1"/>
  <c r="D105" i="1"/>
  <c r="G104" i="1"/>
  <c r="G21" i="6" l="1"/>
  <c r="E21" i="6"/>
  <c r="F22" i="1"/>
  <c r="D22" i="1"/>
  <c r="H97" i="6"/>
  <c r="H98" i="6"/>
  <c r="H99" i="6"/>
  <c r="F97" i="6"/>
  <c r="F98" i="6"/>
  <c r="F99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1" i="6" l="1"/>
  <c r="H22" i="6"/>
  <c r="F21" i="6"/>
  <c r="F22" i="6"/>
  <c r="G22" i="1"/>
  <c r="G23" i="1"/>
  <c r="E22" i="1"/>
  <c r="E23" i="1"/>
  <c r="V41" i="9" l="1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4" i="6" l="1"/>
  <c r="H94" i="6"/>
  <c r="F95" i="6"/>
  <c r="H95" i="6"/>
  <c r="F96" i="6"/>
  <c r="H96" i="6"/>
  <c r="F90" i="7" l="1"/>
  <c r="F20" i="7" s="1"/>
  <c r="E90" i="7"/>
  <c r="E20" i="7" s="1"/>
  <c r="F77" i="7"/>
  <c r="F19" i="7" s="1"/>
  <c r="E77" i="7"/>
  <c r="E19" i="7" s="1"/>
  <c r="F64" i="7"/>
  <c r="E64" i="7"/>
  <c r="F51" i="7"/>
  <c r="E51" i="7"/>
  <c r="F38" i="7"/>
  <c r="E38" i="7"/>
  <c r="F18" i="7"/>
  <c r="E18" i="7"/>
  <c r="F17" i="7"/>
  <c r="E17" i="7"/>
  <c r="F16" i="7"/>
  <c r="E16" i="7"/>
  <c r="H93" i="6"/>
  <c r="F93" i="6"/>
  <c r="H92" i="6"/>
  <c r="F92" i="6"/>
  <c r="H91" i="6"/>
  <c r="F91" i="6"/>
  <c r="G90" i="6"/>
  <c r="G20" i="6" s="1"/>
  <c r="E90" i="6"/>
  <c r="E20" i="6" s="1"/>
  <c r="H8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H78" i="6"/>
  <c r="F78" i="6"/>
  <c r="G77" i="6"/>
  <c r="G19" i="6" s="1"/>
  <c r="E77" i="6"/>
  <c r="E19" i="6" s="1"/>
  <c r="F19" i="6" s="1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H65" i="6"/>
  <c r="F65" i="6"/>
  <c r="G64" i="6"/>
  <c r="E64" i="6"/>
  <c r="E18" i="6" s="1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H52" i="6"/>
  <c r="F52" i="6"/>
  <c r="G51" i="6"/>
  <c r="E51" i="6"/>
  <c r="E17" i="6" s="1"/>
  <c r="F17" i="6" s="1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G38" i="6"/>
  <c r="E38" i="6"/>
  <c r="E16" i="6" s="1"/>
  <c r="F16" i="6" s="1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18" i="6"/>
  <c r="G18" i="6"/>
  <c r="H17" i="6"/>
  <c r="G17" i="6"/>
  <c r="H16" i="6"/>
  <c r="G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3" i="1"/>
  <c r="F92" i="1"/>
  <c r="D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F79" i="1"/>
  <c r="F20" i="1" s="1"/>
  <c r="D79" i="1"/>
  <c r="D20" i="1" s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F66" i="1"/>
  <c r="F19" i="1" s="1"/>
  <c r="D66" i="1"/>
  <c r="G54" i="1"/>
  <c r="E54" i="1"/>
  <c r="F53" i="1"/>
  <c r="F18" i="1" s="1"/>
  <c r="D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F40" i="1"/>
  <c r="F17" i="1" s="1"/>
  <c r="G17" i="1" s="1"/>
  <c r="D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F21" i="1"/>
  <c r="D21" i="1"/>
  <c r="D19" i="1"/>
  <c r="D18" i="1"/>
  <c r="D17" i="1"/>
  <c r="E17" i="1" s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E18" i="1" l="1"/>
  <c r="E19" i="1"/>
  <c r="G20" i="1"/>
  <c r="F18" i="6"/>
  <c r="F20" i="6"/>
  <c r="G18" i="1"/>
  <c r="G19" i="1"/>
  <c r="G21" i="1"/>
  <c r="E21" i="1"/>
  <c r="E20" i="1"/>
</calcChain>
</file>

<file path=xl/sharedStrings.xml><?xml version="1.0" encoding="utf-8"?>
<sst xmlns="http://schemas.openxmlformats.org/spreadsheetml/2006/main" count="594" uniqueCount="68">
  <si>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</si>
  <si>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</si>
  <si>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</si>
  <si>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</si>
  <si>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</si>
  <si>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</si>
  <si>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</si>
  <si>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</si>
  <si>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</si>
  <si>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</si>
  <si>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</si>
  <si>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</si>
  <si>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</si>
  <si>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</si>
  <si>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</si>
  <si>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</si>
  <si>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</si>
  <si>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</si>
  <si>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</si>
  <si>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</si>
  <si>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</si>
  <si>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</si>
  <si>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</si>
  <si>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</si>
  <si>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</si>
  <si>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</si>
  <si>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</si>
  <si>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</si>
  <si>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</si>
  <si>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</si>
  <si>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</si>
  <si>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</si>
  <si>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</si>
  <si>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</si>
  <si>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</si>
  <si>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</si>
  <si>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</si>
  <si>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</si>
  <si>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</si>
  <si>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</si>
  <si>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</si>
  <si>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</si>
  <si>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</si>
  <si>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</si>
  <si>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</si>
  <si>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</si>
  <si>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</si>
  <si>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</si>
  <si>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</si>
  <si>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</si>
  <si>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</si>
  <si>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</si>
  <si>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</si>
  <si>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</si>
  <si>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</si>
  <si>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</si>
  <si>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</si>
  <si>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</si>
  <si>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</si>
  <si>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</si>
  <si>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</si>
  <si>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</si>
  <si>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</si>
  <si>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</si>
  <si>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</si>
  <si>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</si>
  <si>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VAR.ACUM. 2017-2018</t>
  </si>
  <si>
    <t>PART. MERCADO ACUM. Q4.2018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</si>
</sst>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\ _€_-;\-* #,##0\ _€_-;_-* &quot;-&quot;??\ _€_-;_-@_-"/>
    <numFmt numFmtId="165" formatCode="0.0%"/>
    <numFmt numFmtId="166" formatCode="0.000%"/>
    <numFmt numFmtId="167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 applyFill="1" applyBorder="1"/>
    <xf numFmtId="164" fontId="6" fillId="0" borderId="9" xfId="0" applyNumberFormat="1" applyFont="1" applyBorder="1"/>
    <xf numFmtId="0" fontId="6" fillId="0" borderId="9" xfId="0" applyFont="1" applyBorder="1"/>
    <xf numFmtId="164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4" fontId="6" fillId="0" borderId="8" xfId="1" applyNumberFormat="1" applyFont="1" applyFill="1" applyBorder="1"/>
    <xf numFmtId="165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4" fontId="6" fillId="0" borderId="11" xfId="1" applyNumberFormat="1" applyFont="1" applyFill="1" applyBorder="1"/>
    <xf numFmtId="165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4" fontId="6" fillId="3" borderId="11" xfId="1" applyNumberFormat="1" applyFont="1" applyFill="1" applyBorder="1"/>
    <xf numFmtId="165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4" fontId="6" fillId="0" borderId="9" xfId="1" applyNumberFormat="1" applyFont="1" applyFill="1" applyBorder="1"/>
    <xf numFmtId="164" fontId="6" fillId="0" borderId="12" xfId="1" applyNumberFormat="1" applyFont="1" applyFill="1" applyBorder="1"/>
    <xf numFmtId="164" fontId="6" fillId="0" borderId="11" xfId="0" applyNumberFormat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164" fontId="6" fillId="0" borderId="14" xfId="0" applyNumberFormat="1" applyFont="1" applyFill="1" applyBorder="1"/>
    <xf numFmtId="164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5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7" fontId="6" fillId="0" borderId="8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167" fontId="6" fillId="0" borderId="11" xfId="1" applyNumberFormat="1" applyFont="1" applyFill="1" applyBorder="1" applyAlignment="1">
      <alignment horizontal="center"/>
    </xf>
    <xf numFmtId="167" fontId="6" fillId="3" borderId="11" xfId="1" applyNumberFormat="1" applyFont="1" applyFill="1" applyBorder="1" applyAlignment="1">
      <alignment horizontal="center"/>
    </xf>
    <xf numFmtId="167" fontId="6" fillId="0" borderId="1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6" fillId="3" borderId="0" xfId="1" applyNumberFormat="1" applyFont="1" applyFill="1" applyBorder="1" applyAlignment="1">
      <alignment horizontal="center"/>
    </xf>
    <xf numFmtId="167" fontId="5" fillId="4" borderId="13" xfId="1" applyNumberFormat="1" applyFont="1" applyFill="1" applyBorder="1" applyAlignment="1">
      <alignment horizontal="center"/>
    </xf>
    <xf numFmtId="164" fontId="5" fillId="4" borderId="13" xfId="1" applyNumberFormat="1" applyFont="1" applyFill="1" applyBorder="1"/>
    <xf numFmtId="164" fontId="5" fillId="4" borderId="14" xfId="1" applyNumberFormat="1" applyFont="1" applyFill="1" applyBorder="1"/>
    <xf numFmtId="165" fontId="5" fillId="4" borderId="14" xfId="2" applyNumberFormat="1" applyFont="1" applyFill="1" applyBorder="1" applyAlignment="1">
      <alignment horizontal="center"/>
    </xf>
    <xf numFmtId="167" fontId="5" fillId="4" borderId="15" xfId="1" applyNumberFormat="1" applyFont="1" applyFill="1" applyBorder="1" applyAlignment="1">
      <alignment horizontal="center"/>
    </xf>
    <xf numFmtId="167" fontId="5" fillId="2" borderId="13" xfId="1" applyNumberFormat="1" applyFont="1" applyFill="1" applyBorder="1" applyAlignment="1">
      <alignment horizontal="center"/>
    </xf>
    <xf numFmtId="165" fontId="5" fillId="2" borderId="14" xfId="2" applyNumberFormat="1" applyFont="1" applyFill="1" applyBorder="1" applyAlignment="1">
      <alignment horizontal="center"/>
    </xf>
    <xf numFmtId="167" fontId="5" fillId="2" borderId="15" xfId="1" applyNumberFormat="1" applyFont="1" applyFill="1" applyBorder="1" applyAlignment="1">
      <alignment horizontal="center"/>
    </xf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7" fontId="0" fillId="0" borderId="0" xfId="0" applyNumberFormat="1"/>
    <xf numFmtId="0" fontId="22" fillId="5" borderId="1" xfId="0" applyFont="1" applyFill="1" applyBorder="1" applyAlignment="1">
      <alignment vertical="center"/>
    </xf>
    <xf numFmtId="0" fontId="22" fillId="5" borderId="3" xfId="0" applyFont="1" applyFill="1" applyBorder="1" applyAlignment="1">
      <alignment horizontal="center" vertical="center"/>
    </xf>
    <xf numFmtId="165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5" fontId="21" fillId="5" borderId="2" xfId="2" applyNumberFormat="1" applyFont="1" applyFill="1" applyBorder="1" applyAlignment="1">
      <alignment vertical="center"/>
    </xf>
    <xf numFmtId="165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6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5" fontId="21" fillId="5" borderId="2" xfId="2" applyNumberFormat="1" applyFont="1" applyFill="1" applyBorder="1" applyAlignment="1">
      <alignment horizontal="right" vertical="center"/>
    </xf>
    <xf numFmtId="165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'2.1. L-L'!$D$7:$D$25</c:f>
              <c:numCache>
                <c:formatCode>#,##0_ ;\-#,##0\ </c:formatCode>
                <c:ptCount val="19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  <c:pt idx="18">
                  <c:v>2491113.1343666706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994432"/>
        <c:axId val="300755200"/>
      </c:barChart>
      <c:catAx>
        <c:axId val="11749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CL"/>
          </a:p>
        </c:txPr>
        <c:crossAx val="300755200"/>
        <c:crosses val="autoZero"/>
        <c:auto val="1"/>
        <c:lblAlgn val="ctr"/>
        <c:lblOffset val="100"/>
        <c:noMultiLvlLbl val="0"/>
      </c:catAx>
      <c:valAx>
        <c:axId val="30075520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11749944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'2.3. L-M'!$E$6:$E$24</c:f>
              <c:numCache>
                <c:formatCode>#,##0_ ;\-#,##0\ </c:formatCode>
                <c:ptCount val="19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  <c:pt idx="18">
                  <c:v>1360059.6117833336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086656"/>
        <c:axId val="1135112128"/>
      </c:barChart>
      <c:catAx>
        <c:axId val="13020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CL"/>
          </a:p>
        </c:txPr>
        <c:crossAx val="1135112128"/>
        <c:crosses val="autoZero"/>
        <c:auto val="1"/>
        <c:lblAlgn val="ctr"/>
        <c:lblOffset val="100"/>
        <c:noMultiLvlLbl val="0"/>
      </c:catAx>
      <c:valAx>
        <c:axId val="1135112128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1302086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85724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5</xdr:col>
      <xdr:colOff>26187</xdr:colOff>
      <xdr:row>160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25/02/19.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149</xdr:row>
      <xdr:rowOff>0</xdr:rowOff>
    </xdr:from>
    <xdr:to>
      <xdr:col>10</xdr:col>
      <xdr:colOff>363416</xdr:colOff>
      <xdr:row>160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5</xdr:col>
      <xdr:colOff>178587</xdr:colOff>
      <xdr:row>96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25/02/19.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85</xdr:row>
      <xdr:rowOff>0</xdr:rowOff>
    </xdr:from>
    <xdr:to>
      <xdr:col>10</xdr:col>
      <xdr:colOff>468191</xdr:colOff>
      <xdr:row>96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147</xdr:row>
      <xdr:rowOff>0</xdr:rowOff>
    </xdr:from>
    <xdr:to>
      <xdr:col>6</xdr:col>
      <xdr:colOff>26187</xdr:colOff>
      <xdr:row>158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25/02/19.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147</xdr:row>
      <xdr:rowOff>0</xdr:rowOff>
    </xdr:from>
    <xdr:to>
      <xdr:col>10</xdr:col>
      <xdr:colOff>677741</xdr:colOff>
      <xdr:row>158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85725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85</xdr:row>
      <xdr:rowOff>0</xdr:rowOff>
    </xdr:from>
    <xdr:to>
      <xdr:col>10</xdr:col>
      <xdr:colOff>468191</xdr:colOff>
      <xdr:row>96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5</xdr:col>
      <xdr:colOff>73812</xdr:colOff>
      <xdr:row>96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25/02/19.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145</xdr:row>
      <xdr:rowOff>0</xdr:rowOff>
    </xdr:from>
    <xdr:to>
      <xdr:col>5</xdr:col>
      <xdr:colOff>333375</xdr:colOff>
      <xdr:row>156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25/02/19.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145</xdr:row>
      <xdr:rowOff>0</xdr:rowOff>
    </xdr:from>
    <xdr:to>
      <xdr:col>9</xdr:col>
      <xdr:colOff>363416</xdr:colOff>
      <xdr:row>156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3"/>
  <cols>
    <col min="1" max="1" width="19" customWidth="1"/>
    <col min="2" max="2" width="3" customWidth="1"/>
    <col min="3" max="12" width="11.44140625" customWidth="1"/>
    <col min="13" max="16384" width="11.44140625" hidden="1"/>
  </cols>
  <sheetData>
    <row r="1" spans="2:8" x14ac:dyDescent="0.25"/>
    <row r="2" spans="2:8" x14ac:dyDescent="0.25"/>
    <row r="3" spans="2:8" ht="14.4" x14ac:dyDescent="0.3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ht="14.4" x14ac:dyDescent="0.3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ht="14.4" x14ac:dyDescent="0.3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ht="14.4" x14ac:dyDescent="0.3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ht="14.4" x14ac:dyDescent="0.3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ht="14.4" x14ac:dyDescent="0.3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showGridLines="0" tabSelected="1" topLeftCell="B135" workbookViewId="0">
      <selection activeCell="D144" activeCellId="1" sqref="D131 D144"/>
    </sheetView>
  </sheetViews>
  <sheetFormatPr baseColWidth="10" defaultColWidth="0" defaultRowHeight="0" customHeight="1" zeroHeight="1" x14ac:dyDescent="0.3"/>
  <cols>
    <col min="1" max="1" width="19" customWidth="1"/>
    <col min="2" max="2" width="17.5546875" customWidth="1"/>
    <col min="3" max="3" width="7.109375" customWidth="1"/>
    <col min="4" max="4" width="15.33203125" customWidth="1"/>
    <col min="5" max="5" width="11.44140625" customWidth="1"/>
    <col min="6" max="6" width="15.33203125" customWidth="1"/>
    <col min="7" max="7" width="11.44140625" customWidth="1"/>
    <col min="8" max="8" width="13" bestFit="1" customWidth="1"/>
    <col min="9" max="16" width="11.44140625" customWidth="1"/>
    <col min="17" max="17" width="0" hidden="1" customWidth="1"/>
    <col min="18" max="16384" width="11.44140625" hidden="1"/>
  </cols>
  <sheetData>
    <row r="1" spans="2:8" ht="15" x14ac:dyDescent="0.25"/>
    <row r="2" spans="2:8" ht="14.4" x14ac:dyDescent="0.3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1" t="s">
        <v>0</v>
      </c>
      <c r="C5" s="132"/>
      <c r="D5" s="132"/>
      <c r="E5" s="132"/>
      <c r="F5" s="132"/>
      <c r="G5" s="133"/>
    </row>
    <row r="6" spans="2:8" ht="24.75" thickBot="1" x14ac:dyDescent="0.3">
      <c r="B6" s="134" t="s">
        <v>1</v>
      </c>
      <c r="C6" s="135"/>
      <c r="D6" s="111" t="s">
        <v>2</v>
      </c>
      <c r="E6" s="112" t="s">
        <v>3</v>
      </c>
      <c r="F6" s="113" t="s">
        <v>4</v>
      </c>
      <c r="G6" s="112" t="s">
        <v>3</v>
      </c>
    </row>
    <row r="7" spans="2:8" ht="15" x14ac:dyDescent="0.25">
      <c r="B7" s="136">
        <v>2000</v>
      </c>
      <c r="C7" s="137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29">
        <v>2001</v>
      </c>
      <c r="C8" s="130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29">
        <v>2002</v>
      </c>
      <c r="C9" s="130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29">
        <v>2003</v>
      </c>
      <c r="C10" s="130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29">
        <v>2004</v>
      </c>
      <c r="C11" s="130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29">
        <v>2005</v>
      </c>
      <c r="C12" s="130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29">
        <v>2006</v>
      </c>
      <c r="C13" s="130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29">
        <v>2007</v>
      </c>
      <c r="C14" s="130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29">
        <v>2008</v>
      </c>
      <c r="C15" s="130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29">
        <v>2009</v>
      </c>
      <c r="C16" s="130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29">
        <v>2010</v>
      </c>
      <c r="C17" s="130"/>
      <c r="D17" s="86">
        <f>+D40</f>
        <v>9070767.1237000264</v>
      </c>
      <c r="E17" s="5">
        <f t="shared" si="0"/>
        <v>-8.6121869692211986E-2</v>
      </c>
      <c r="F17" s="87">
        <f>+F40</f>
        <v>3620091.324999894</v>
      </c>
      <c r="G17" s="5">
        <f t="shared" si="1"/>
        <v>-0.10432279436290144</v>
      </c>
      <c r="H17" s="4"/>
    </row>
    <row r="18" spans="2:8" ht="15" x14ac:dyDescent="0.25">
      <c r="B18" s="129">
        <v>2011</v>
      </c>
      <c r="C18" s="130"/>
      <c r="D18" s="87">
        <f>+D53</f>
        <v>8283065.6024166821</v>
      </c>
      <c r="E18" s="5">
        <f t="shared" si="0"/>
        <v>-8.6839570517166537E-2</v>
      </c>
      <c r="F18" s="87">
        <f>+F53</f>
        <v>3282365.006999922</v>
      </c>
      <c r="G18" s="5">
        <f t="shared" si="1"/>
        <v>-9.3292209416838925E-2</v>
      </c>
      <c r="H18" s="4"/>
    </row>
    <row r="19" spans="2:8" ht="15" x14ac:dyDescent="0.25">
      <c r="B19" s="129">
        <v>2012</v>
      </c>
      <c r="C19" s="130"/>
      <c r="D19" s="87">
        <f>+D66</f>
        <v>7428037.5836833268</v>
      </c>
      <c r="E19" s="5">
        <f t="shared" si="0"/>
        <v>-0.10322603487335542</v>
      </c>
      <c r="F19" s="87">
        <f>+F66</f>
        <v>2921814.5299999379</v>
      </c>
      <c r="G19" s="5">
        <f t="shared" si="1"/>
        <v>-0.10984472361577083</v>
      </c>
      <c r="H19" s="4"/>
    </row>
    <row r="20" spans="2:8" ht="15" x14ac:dyDescent="0.25">
      <c r="B20" s="129">
        <v>2013</v>
      </c>
      <c r="C20" s="130"/>
      <c r="D20" s="87">
        <f>+D79</f>
        <v>6310456.4722833438</v>
      </c>
      <c r="E20" s="5">
        <f t="shared" si="0"/>
        <v>-0.15045442336679862</v>
      </c>
      <c r="F20" s="87">
        <f>+F79</f>
        <v>2534814.2979999287</v>
      </c>
      <c r="G20" s="5">
        <f t="shared" si="1"/>
        <v>-0.13245201843801407</v>
      </c>
      <c r="H20" s="4"/>
    </row>
    <row r="21" spans="2:8" ht="14.4" x14ac:dyDescent="0.3">
      <c r="B21" s="129">
        <v>2014</v>
      </c>
      <c r="C21" s="130"/>
      <c r="D21" s="87">
        <f>+D92</f>
        <v>6026527.5315866703</v>
      </c>
      <c r="E21" s="5">
        <f>(D21-D20)/D20</f>
        <v>-4.4993407678785249E-2</v>
      </c>
      <c r="F21" s="87">
        <f>+F92</f>
        <v>2318365.131299926</v>
      </c>
      <c r="G21" s="5">
        <f>(F21-F20)/F20</f>
        <v>-8.5390541970190831E-2</v>
      </c>
      <c r="H21" s="4"/>
    </row>
    <row r="22" spans="2:8" ht="14.4" x14ac:dyDescent="0.3">
      <c r="B22" s="129">
        <v>2015</v>
      </c>
      <c r="C22" s="130"/>
      <c r="D22" s="87">
        <f>+D105</f>
        <v>5731826.3478133446</v>
      </c>
      <c r="E22" s="5">
        <f>(D22-D21)/D21</f>
        <v>-4.8900661654446391E-2</v>
      </c>
      <c r="F22" s="87">
        <f>+F105</f>
        <v>2145830.1845599399</v>
      </c>
      <c r="G22" s="5">
        <f>(F22-F21)/F21</f>
        <v>-7.4420954840381137E-2</v>
      </c>
      <c r="H22" s="4"/>
    </row>
    <row r="23" spans="2:8" ht="14.4" x14ac:dyDescent="0.3">
      <c r="B23" s="129">
        <v>2016</v>
      </c>
      <c r="C23" s="130"/>
      <c r="D23" s="87">
        <f>+D118</f>
        <v>4599625.3623500094</v>
      </c>
      <c r="E23" s="5">
        <f>(D23-D22)/D22</f>
        <v>-0.19752883579511488</v>
      </c>
      <c r="F23" s="87">
        <f>+F118</f>
        <v>1733203.6609999652</v>
      </c>
      <c r="G23" s="5">
        <f>(F23-F22)/F22</f>
        <v>-0.19229225431209734</v>
      </c>
      <c r="H23" s="4"/>
    </row>
    <row r="24" spans="2:8" ht="14.4" x14ac:dyDescent="0.3">
      <c r="B24" s="129">
        <v>2017</v>
      </c>
      <c r="C24" s="130"/>
      <c r="D24" s="87">
        <f>+D131</f>
        <v>3595888.6939500016</v>
      </c>
      <c r="E24" s="5">
        <f>(D24-D23)/D23</f>
        <v>-0.21822139616327044</v>
      </c>
      <c r="F24" s="87">
        <f>+F131</f>
        <v>1366617.7859999686</v>
      </c>
      <c r="G24" s="5">
        <f>(F24-F23)/F23</f>
        <v>-0.21150767405400944</v>
      </c>
      <c r="H24" s="4"/>
    </row>
    <row r="25" spans="2:8" ht="14.4" customHeight="1" thickBot="1" x14ac:dyDescent="0.35">
      <c r="B25" s="127">
        <v>2018</v>
      </c>
      <c r="C25" s="128"/>
      <c r="D25" s="88">
        <f>+D144</f>
        <v>2491113.1343666706</v>
      </c>
      <c r="E25" s="6">
        <f>(D25-D24)/D24</f>
        <v>-0.30723296898541103</v>
      </c>
      <c r="F25" s="88">
        <f>+F144</f>
        <v>937489.28699996276</v>
      </c>
      <c r="G25" s="6">
        <f>(F25-F24)/F24</f>
        <v>-0.3140076935893294</v>
      </c>
      <c r="H25" s="4"/>
    </row>
    <row r="26" spans="2:8" ht="15" thickBot="1" x14ac:dyDescent="0.35">
      <c r="B26" s="131" t="s">
        <v>0</v>
      </c>
      <c r="C26" s="132"/>
      <c r="D26" s="132"/>
      <c r="E26" s="132"/>
      <c r="F26" s="132"/>
      <c r="G26" s="133"/>
    </row>
    <row r="27" spans="2:8" ht="24.75" thickBot="1" x14ac:dyDescent="0.3">
      <c r="B27" s="134" t="s">
        <v>1</v>
      </c>
      <c r="C27" s="135"/>
      <c r="D27" s="111" t="s">
        <v>2</v>
      </c>
      <c r="E27" s="112" t="s">
        <v>5</v>
      </c>
      <c r="F27" s="113" t="s">
        <v>4</v>
      </c>
      <c r="G27" s="112" t="s">
        <v>5</v>
      </c>
    </row>
    <row r="28" spans="2:8" ht="15" x14ac:dyDescent="0.25">
      <c r="B28" s="17">
        <v>2010</v>
      </c>
      <c r="C28" s="7" t="s">
        <v>6</v>
      </c>
      <c r="D28" s="90">
        <v>741345.36444999883</v>
      </c>
      <c r="E28" s="9"/>
      <c r="F28" s="93">
        <v>305455.80799998879</v>
      </c>
      <c r="G28" s="9"/>
    </row>
    <row r="29" spans="2:8" ht="15" x14ac:dyDescent="0.25">
      <c r="B29" s="16"/>
      <c r="C29" s="10" t="s">
        <v>17</v>
      </c>
      <c r="D29" s="91">
        <v>646069.34666666761</v>
      </c>
      <c r="E29" s="12">
        <f t="shared" ref="E29:E39" si="2">+D29/D28-1</f>
        <v>-0.1285177224437305</v>
      </c>
      <c r="F29" s="94">
        <v>267858.86299999285</v>
      </c>
      <c r="G29" s="12">
        <f t="shared" ref="G29:G39" si="3">+F29/F28-1</f>
        <v>-0.12308472785692559</v>
      </c>
    </row>
    <row r="30" spans="2:8" ht="15" x14ac:dyDescent="0.25">
      <c r="B30" s="16"/>
      <c r="C30" s="10" t="s">
        <v>7</v>
      </c>
      <c r="D30" s="91">
        <v>839902.04203333263</v>
      </c>
      <c r="E30" s="12">
        <f t="shared" si="2"/>
        <v>0.30001840571252303</v>
      </c>
      <c r="F30" s="94">
        <v>327133.51499999379</v>
      </c>
      <c r="G30" s="12">
        <f t="shared" si="3"/>
        <v>0.22129061303453113</v>
      </c>
    </row>
    <row r="31" spans="2:8" ht="14.4" x14ac:dyDescent="0.3">
      <c r="B31" s="16"/>
      <c r="C31" s="10" t="s">
        <v>8</v>
      </c>
      <c r="D31" s="91">
        <v>761892.14478334016</v>
      </c>
      <c r="E31" s="12">
        <f t="shared" si="2"/>
        <v>-9.2879756621542464E-2</v>
      </c>
      <c r="F31" s="94">
        <v>304669.01399999287</v>
      </c>
      <c r="G31" s="12">
        <f t="shared" si="3"/>
        <v>-6.8670741363817012E-2</v>
      </c>
    </row>
    <row r="32" spans="2:8" ht="14.4" x14ac:dyDescent="0.3">
      <c r="B32" s="16"/>
      <c r="C32" s="10" t="s">
        <v>9</v>
      </c>
      <c r="D32" s="91">
        <v>768502.98421666864</v>
      </c>
      <c r="E32" s="12">
        <f t="shared" si="2"/>
        <v>8.6768704449740053E-3</v>
      </c>
      <c r="F32" s="94">
        <v>306035.98399999138</v>
      </c>
      <c r="G32" s="12">
        <f t="shared" si="3"/>
        <v>4.4867378603803409E-3</v>
      </c>
    </row>
    <row r="33" spans="2:7" ht="14.4" x14ac:dyDescent="0.3">
      <c r="B33" s="16"/>
      <c r="C33" s="10" t="s">
        <v>10</v>
      </c>
      <c r="D33" s="91">
        <v>754767.40991666447</v>
      </c>
      <c r="E33" s="12">
        <f t="shared" si="2"/>
        <v>-1.7873156750334296E-2</v>
      </c>
      <c r="F33" s="94">
        <v>299286.52299999143</v>
      </c>
      <c r="G33" s="12">
        <f t="shared" si="3"/>
        <v>-2.2054468601313659E-2</v>
      </c>
    </row>
    <row r="34" spans="2:7" ht="14.4" x14ac:dyDescent="0.3">
      <c r="B34" s="16"/>
      <c r="C34" s="10" t="s">
        <v>11</v>
      </c>
      <c r="D34" s="91">
        <v>767121.38378333393</v>
      </c>
      <c r="E34" s="12">
        <f t="shared" si="2"/>
        <v>1.6367921699260268E-2</v>
      </c>
      <c r="F34" s="94">
        <v>305892.79199999257</v>
      </c>
      <c r="G34" s="12">
        <f t="shared" si="3"/>
        <v>2.2073392860397334E-2</v>
      </c>
    </row>
    <row r="35" spans="2:7" ht="14.4" x14ac:dyDescent="0.3">
      <c r="B35" s="16"/>
      <c r="C35" s="10" t="s">
        <v>12</v>
      </c>
      <c r="D35" s="91">
        <v>801329.36503334017</v>
      </c>
      <c r="E35" s="12">
        <f t="shared" si="2"/>
        <v>4.4592657659075163E-2</v>
      </c>
      <c r="F35" s="94">
        <v>314147.85299998958</v>
      </c>
      <c r="G35" s="12">
        <f t="shared" si="3"/>
        <v>2.6986778426597358E-2</v>
      </c>
    </row>
    <row r="36" spans="2:7" ht="14.4" x14ac:dyDescent="0.3">
      <c r="B36" s="16"/>
      <c r="C36" s="10" t="s">
        <v>13</v>
      </c>
      <c r="D36" s="91">
        <v>729688.49055000069</v>
      </c>
      <c r="E36" s="12">
        <f t="shared" si="2"/>
        <v>-8.9402532353670572E-2</v>
      </c>
      <c r="F36" s="94">
        <v>288298.57099999057</v>
      </c>
      <c r="G36" s="12">
        <f t="shared" si="3"/>
        <v>-8.2283809210053294E-2</v>
      </c>
    </row>
    <row r="37" spans="2:7" ht="14.4" x14ac:dyDescent="0.3">
      <c r="B37" s="16"/>
      <c r="C37" s="10" t="s">
        <v>14</v>
      </c>
      <c r="D37" s="91">
        <v>738826.50873333681</v>
      </c>
      <c r="E37" s="12">
        <f t="shared" si="2"/>
        <v>1.2523177084029946E-2</v>
      </c>
      <c r="F37" s="94">
        <v>293059.71799999056</v>
      </c>
      <c r="G37" s="12">
        <f t="shared" si="3"/>
        <v>1.6514639609504611E-2</v>
      </c>
    </row>
    <row r="38" spans="2:7" ht="14.4" x14ac:dyDescent="0.3">
      <c r="B38" s="16"/>
      <c r="C38" s="10" t="s">
        <v>15</v>
      </c>
      <c r="D38" s="91">
        <v>765781.32815000415</v>
      </c>
      <c r="E38" s="12">
        <f t="shared" si="2"/>
        <v>3.6483286804204429E-2</v>
      </c>
      <c r="F38" s="94">
        <v>300280.58699998731</v>
      </c>
      <c r="G38" s="12">
        <f t="shared" si="3"/>
        <v>2.4639582161875229E-2</v>
      </c>
    </row>
    <row r="39" spans="2:7" ht="14.4" x14ac:dyDescent="0.3">
      <c r="B39" s="16"/>
      <c r="C39" s="10" t="s">
        <v>16</v>
      </c>
      <c r="D39" s="91">
        <v>755540.75538333773</v>
      </c>
      <c r="E39" s="12">
        <f t="shared" si="2"/>
        <v>-1.3372711491158817E-2</v>
      </c>
      <c r="F39" s="94">
        <v>307972.09699999209</v>
      </c>
      <c r="G39" s="12">
        <f t="shared" si="3"/>
        <v>2.5614409765374324E-2</v>
      </c>
    </row>
    <row r="40" spans="2:7" ht="15" thickBot="1" x14ac:dyDescent="0.35">
      <c r="B40" s="13" t="s">
        <v>18</v>
      </c>
      <c r="C40" s="14"/>
      <c r="D40" s="101">
        <f>SUM(D28:D39)</f>
        <v>9070767.1237000264</v>
      </c>
      <c r="E40" s="102"/>
      <c r="F40" s="103">
        <f>SUM(F28:F39)</f>
        <v>3620091.324999894</v>
      </c>
      <c r="G40" s="15"/>
    </row>
    <row r="41" spans="2:7" ht="14.4" x14ac:dyDescent="0.3">
      <c r="B41" s="16">
        <v>2011</v>
      </c>
      <c r="C41" s="10" t="s">
        <v>6</v>
      </c>
      <c r="D41" s="91">
        <v>690442.01145000302</v>
      </c>
      <c r="E41" s="12">
        <f>+D41/D39-1</f>
        <v>-8.6161790041763719E-2</v>
      </c>
      <c r="F41" s="94">
        <v>275169.99499999016</v>
      </c>
      <c r="G41" s="12">
        <f>+F41/F39-1</f>
        <v>-0.106509980350599</v>
      </c>
    </row>
    <row r="42" spans="2:7" ht="14.4" x14ac:dyDescent="0.3">
      <c r="B42" s="16"/>
      <c r="C42" s="10" t="s">
        <v>17</v>
      </c>
      <c r="D42" s="91">
        <v>568385.51491666667</v>
      </c>
      <c r="E42" s="12">
        <f t="shared" ref="E42:E52" si="4">+D42/D41-1</f>
        <v>-0.17678022847567532</v>
      </c>
      <c r="F42" s="94">
        <v>231503.14999999251</v>
      </c>
      <c r="G42" s="12">
        <f t="shared" ref="G42:G52" si="5">+F42/F41-1</f>
        <v>-0.15869043061907684</v>
      </c>
    </row>
    <row r="43" spans="2:7" ht="14.4" x14ac:dyDescent="0.3">
      <c r="B43" s="16"/>
      <c r="C43" s="10" t="s">
        <v>7</v>
      </c>
      <c r="D43" s="91">
        <v>739238.64650000341</v>
      </c>
      <c r="E43" s="12">
        <f t="shared" si="4"/>
        <v>0.30059374684871454</v>
      </c>
      <c r="F43" s="94">
        <v>292379.72499999171</v>
      </c>
      <c r="G43" s="12">
        <f t="shared" si="5"/>
        <v>0.26296218863545118</v>
      </c>
    </row>
    <row r="44" spans="2:7" ht="14.4" x14ac:dyDescent="0.3">
      <c r="B44" s="16"/>
      <c r="C44" s="10" t="s">
        <v>8</v>
      </c>
      <c r="D44" s="91">
        <v>693764.61941666761</v>
      </c>
      <c r="E44" s="12">
        <f t="shared" si="4"/>
        <v>-6.151467770068153E-2</v>
      </c>
      <c r="F44" s="94">
        <v>272783.43699999159</v>
      </c>
      <c r="G44" s="12">
        <f t="shared" si="5"/>
        <v>-6.7023416209864295E-2</v>
      </c>
    </row>
    <row r="45" spans="2:7" ht="14.4" x14ac:dyDescent="0.3">
      <c r="B45" s="16"/>
      <c r="C45" s="10" t="s">
        <v>9</v>
      </c>
      <c r="D45" s="91">
        <v>728938.97591666435</v>
      </c>
      <c r="E45" s="12">
        <f t="shared" si="4"/>
        <v>5.0700706717462962E-2</v>
      </c>
      <c r="F45" s="94">
        <v>286508.98799999058</v>
      </c>
      <c r="G45" s="12">
        <f t="shared" si="5"/>
        <v>5.0316658338751763E-2</v>
      </c>
    </row>
    <row r="46" spans="2:7" ht="14.4" x14ac:dyDescent="0.3">
      <c r="B46" s="16"/>
      <c r="C46" s="10" t="s">
        <v>10</v>
      </c>
      <c r="D46" s="91">
        <v>706945.38543333882</v>
      </c>
      <c r="E46" s="12">
        <f t="shared" si="4"/>
        <v>-3.017205995284844E-2</v>
      </c>
      <c r="F46" s="94">
        <v>276515.43899999146</v>
      </c>
      <c r="G46" s="12">
        <f t="shared" si="5"/>
        <v>-3.4880403123686454E-2</v>
      </c>
    </row>
    <row r="47" spans="2:7" ht="14.4" x14ac:dyDescent="0.3">
      <c r="B47" s="16"/>
      <c r="C47" s="10" t="s">
        <v>11</v>
      </c>
      <c r="D47" s="91">
        <v>685921.14928333752</v>
      </c>
      <c r="E47" s="12">
        <f t="shared" si="4"/>
        <v>-2.973954789607125E-2</v>
      </c>
      <c r="F47" s="94">
        <v>266630.42899999541</v>
      </c>
      <c r="G47" s="12">
        <f t="shared" si="5"/>
        <v>-3.5748492148376387E-2</v>
      </c>
    </row>
    <row r="48" spans="2:7" ht="14.4" x14ac:dyDescent="0.3">
      <c r="B48" s="16"/>
      <c r="C48" s="10" t="s">
        <v>12</v>
      </c>
      <c r="D48" s="91">
        <v>718908.39636666747</v>
      </c>
      <c r="E48" s="12">
        <f t="shared" si="4"/>
        <v>4.8091893824524279E-2</v>
      </c>
      <c r="F48" s="94">
        <v>283641.90599999682</v>
      </c>
      <c r="G48" s="12">
        <f t="shared" si="5"/>
        <v>6.3801708843973293E-2</v>
      </c>
    </row>
    <row r="49" spans="2:7" ht="14.4" x14ac:dyDescent="0.3">
      <c r="B49" s="16"/>
      <c r="C49" s="10" t="s">
        <v>13</v>
      </c>
      <c r="D49" s="91">
        <v>690563.53168333147</v>
      </c>
      <c r="E49" s="12">
        <f t="shared" si="4"/>
        <v>-3.9427644504626325E-2</v>
      </c>
      <c r="F49" s="94">
        <v>276300.93999999494</v>
      </c>
      <c r="G49" s="12">
        <f t="shared" si="5"/>
        <v>-2.588110517069353E-2</v>
      </c>
    </row>
    <row r="50" spans="2:7" ht="14.4" x14ac:dyDescent="0.3">
      <c r="B50" s="16"/>
      <c r="C50" s="10" t="s">
        <v>14</v>
      </c>
      <c r="D50" s="91">
        <v>672562.56531666825</v>
      </c>
      <c r="E50" s="12">
        <f t="shared" si="4"/>
        <v>-2.6067067750860984E-2</v>
      </c>
      <c r="F50" s="94">
        <v>266368.9419999948</v>
      </c>
      <c r="G50" s="12">
        <f t="shared" si="5"/>
        <v>-3.594630550297917E-2</v>
      </c>
    </row>
    <row r="51" spans="2:7" ht="14.4" x14ac:dyDescent="0.3">
      <c r="B51" s="16"/>
      <c r="C51" s="10" t="s">
        <v>15</v>
      </c>
      <c r="D51" s="91">
        <v>709479.24728333473</v>
      </c>
      <c r="E51" s="12">
        <f t="shared" si="4"/>
        <v>5.4889587780260651E-2</v>
      </c>
      <c r="F51" s="94">
        <v>279030.9029999958</v>
      </c>
      <c r="G51" s="12">
        <f t="shared" si="5"/>
        <v>4.7535425507682749E-2</v>
      </c>
    </row>
    <row r="52" spans="2:7" ht="14.4" x14ac:dyDescent="0.3">
      <c r="B52" s="16"/>
      <c r="C52" s="10" t="s">
        <v>16</v>
      </c>
      <c r="D52" s="91">
        <v>677915.5588499998</v>
      </c>
      <c r="E52" s="12">
        <f t="shared" si="4"/>
        <v>-4.4488529515409159E-2</v>
      </c>
      <c r="F52" s="94">
        <v>275531.15299999667</v>
      </c>
      <c r="G52" s="12">
        <f t="shared" si="5"/>
        <v>-1.2542517557631139E-2</v>
      </c>
    </row>
    <row r="53" spans="2:7" ht="15" thickBot="1" x14ac:dyDescent="0.35">
      <c r="B53" s="13" t="s">
        <v>19</v>
      </c>
      <c r="C53" s="14"/>
      <c r="D53" s="101">
        <f>SUM(D41:D52)</f>
        <v>8283065.6024166821</v>
      </c>
      <c r="E53" s="102"/>
      <c r="F53" s="103">
        <f>SUM(F41:F52)</f>
        <v>3282365.006999922</v>
      </c>
      <c r="G53" s="15"/>
    </row>
    <row r="54" spans="2:7" ht="14.4" x14ac:dyDescent="0.3">
      <c r="B54" s="16">
        <v>2012</v>
      </c>
      <c r="C54" s="10" t="s">
        <v>6</v>
      </c>
      <c r="D54" s="91">
        <v>654446.03600000148</v>
      </c>
      <c r="E54" s="12">
        <f>+D54/D52-1</f>
        <v>-3.4620127158331404E-2</v>
      </c>
      <c r="F54" s="94">
        <v>256723.47099999577</v>
      </c>
      <c r="G54" s="12">
        <f>+F54/F52-1</f>
        <v>-6.8259729599437047E-2</v>
      </c>
    </row>
    <row r="55" spans="2:7" ht="14.4" x14ac:dyDescent="0.3">
      <c r="B55" s="16"/>
      <c r="C55" s="10" t="s">
        <v>17</v>
      </c>
      <c r="D55" s="91">
        <v>575315.89029999718</v>
      </c>
      <c r="E55" s="12">
        <f t="shared" ref="E55:E64" si="6">+D55/D54-1</f>
        <v>-0.12091164335512017</v>
      </c>
      <c r="F55" s="94">
        <v>225443.08999999627</v>
      </c>
      <c r="G55" s="12">
        <f t="shared" ref="G55:G64" si="7">+F55/F54-1</f>
        <v>-0.12184464816619756</v>
      </c>
    </row>
    <row r="56" spans="2:7" ht="14.4" x14ac:dyDescent="0.3">
      <c r="B56" s="16"/>
      <c r="C56" s="10" t="s">
        <v>7</v>
      </c>
      <c r="D56" s="91">
        <v>687565.56071666826</v>
      </c>
      <c r="E56" s="12">
        <f t="shared" si="6"/>
        <v>0.19510962987331837</v>
      </c>
      <c r="F56" s="94">
        <v>268224.99399999355</v>
      </c>
      <c r="G56" s="12">
        <f t="shared" si="7"/>
        <v>0.18976808736962392</v>
      </c>
    </row>
    <row r="57" spans="2:7" ht="14.4" x14ac:dyDescent="0.3">
      <c r="B57" s="16"/>
      <c r="C57" s="10" t="s">
        <v>8</v>
      </c>
      <c r="D57" s="91">
        <v>622613.90943333227</v>
      </c>
      <c r="E57" s="12">
        <f t="shared" si="6"/>
        <v>-9.4466120751648952E-2</v>
      </c>
      <c r="F57" s="94">
        <v>239902.87999999642</v>
      </c>
      <c r="G57" s="12">
        <f t="shared" si="7"/>
        <v>-0.10559088315236498</v>
      </c>
    </row>
    <row r="58" spans="2:7" ht="14.4" x14ac:dyDescent="0.3">
      <c r="B58" s="16"/>
      <c r="C58" s="10" t="s">
        <v>9</v>
      </c>
      <c r="D58" s="91">
        <v>655872.03819999332</v>
      </c>
      <c r="E58" s="12">
        <f t="shared" si="6"/>
        <v>5.34169382706704E-2</v>
      </c>
      <c r="F58" s="94">
        <v>255815.42899999482</v>
      </c>
      <c r="G58" s="12">
        <f t="shared" si="7"/>
        <v>6.632912868740326E-2</v>
      </c>
    </row>
    <row r="59" spans="2:7" ht="14.4" x14ac:dyDescent="0.3">
      <c r="B59" s="16"/>
      <c r="C59" s="10" t="s">
        <v>10</v>
      </c>
      <c r="D59" s="91">
        <v>609244.02546666993</v>
      </c>
      <c r="E59" s="12">
        <f t="shared" si="6"/>
        <v>-7.1093155398561536E-2</v>
      </c>
      <c r="F59" s="94">
        <v>239290.11999999578</v>
      </c>
      <c r="G59" s="12">
        <f t="shared" si="7"/>
        <v>-6.459856258317942E-2</v>
      </c>
    </row>
    <row r="60" spans="2:7" ht="14.4" x14ac:dyDescent="0.3">
      <c r="B60" s="16"/>
      <c r="C60" s="10" t="s">
        <v>11</v>
      </c>
      <c r="D60" s="91">
        <v>623400.23053333559</v>
      </c>
      <c r="E60" s="12">
        <f t="shared" si="6"/>
        <v>2.3235689600439313E-2</v>
      </c>
      <c r="F60" s="94">
        <v>243120.02299999524</v>
      </c>
      <c r="G60" s="12">
        <f t="shared" si="7"/>
        <v>1.6005270088040202E-2</v>
      </c>
    </row>
    <row r="61" spans="2:7" ht="14.4" x14ac:dyDescent="0.3">
      <c r="B61" s="16"/>
      <c r="C61" s="10" t="s">
        <v>12</v>
      </c>
      <c r="D61" s="91">
        <v>649481.88071666437</v>
      </c>
      <c r="E61" s="12">
        <f t="shared" si="6"/>
        <v>4.1837729448728656E-2</v>
      </c>
      <c r="F61" s="94">
        <v>255078.75999999102</v>
      </c>
      <c r="G61" s="12">
        <f t="shared" si="7"/>
        <v>4.9188614135644571E-2</v>
      </c>
    </row>
    <row r="62" spans="2:7" ht="14.4" x14ac:dyDescent="0.3">
      <c r="B62" s="16"/>
      <c r="C62" s="10" t="s">
        <v>13</v>
      </c>
      <c r="D62" s="91">
        <v>542166.69601666718</v>
      </c>
      <c r="E62" s="12">
        <f t="shared" si="6"/>
        <v>-0.16523199166323366</v>
      </c>
      <c r="F62" s="94">
        <v>215629.28699999416</v>
      </c>
      <c r="G62" s="12">
        <f t="shared" si="7"/>
        <v>-0.15465604819467615</v>
      </c>
    </row>
    <row r="63" spans="2:7" ht="14.4" x14ac:dyDescent="0.3">
      <c r="B63" s="16"/>
      <c r="C63" s="10" t="s">
        <v>14</v>
      </c>
      <c r="D63" s="91">
        <v>643925.16591666208</v>
      </c>
      <c r="E63" s="12">
        <f t="shared" si="6"/>
        <v>0.1876885294645001</v>
      </c>
      <c r="F63" s="94">
        <v>253549.17999999656</v>
      </c>
      <c r="G63" s="12">
        <f t="shared" si="7"/>
        <v>0.17585687699279662</v>
      </c>
    </row>
    <row r="64" spans="2:7" ht="14.4" x14ac:dyDescent="0.3">
      <c r="B64" s="16"/>
      <c r="C64" s="10" t="s">
        <v>15</v>
      </c>
      <c r="D64" s="92">
        <v>589598.08315000182</v>
      </c>
      <c r="E64" s="19">
        <f t="shared" si="6"/>
        <v>-8.436862797452982E-2</v>
      </c>
      <c r="F64" s="95">
        <v>229490.42699999487</v>
      </c>
      <c r="G64" s="19">
        <f t="shared" si="7"/>
        <v>-9.4887914841617738E-2</v>
      </c>
    </row>
    <row r="65" spans="2:7" ht="14.4" x14ac:dyDescent="0.3">
      <c r="B65" s="16"/>
      <c r="C65" s="10" t="s">
        <v>16</v>
      </c>
      <c r="D65" s="92">
        <v>574408.06723333371</v>
      </c>
      <c r="E65" s="19">
        <f>+D65/D64-1</f>
        <v>-2.5763340062968876E-2</v>
      </c>
      <c r="F65" s="95">
        <v>239546.8689999941</v>
      </c>
      <c r="G65" s="19">
        <f>+F65/F64-1</f>
        <v>4.3820747259315729E-2</v>
      </c>
    </row>
    <row r="66" spans="2:7" ht="15" thickBot="1" x14ac:dyDescent="0.35">
      <c r="B66" s="13" t="s">
        <v>20</v>
      </c>
      <c r="C66" s="14"/>
      <c r="D66" s="101">
        <f>SUM(D54:D65)</f>
        <v>7428037.5836833268</v>
      </c>
      <c r="E66" s="102"/>
      <c r="F66" s="101">
        <f>SUM(F54:F65)</f>
        <v>2921814.5299999379</v>
      </c>
      <c r="G66" s="15"/>
    </row>
    <row r="67" spans="2:7" ht="14.4" x14ac:dyDescent="0.3">
      <c r="B67" s="17">
        <v>2013</v>
      </c>
      <c r="C67" s="20" t="s">
        <v>6</v>
      </c>
      <c r="D67" s="91">
        <v>565664.35853333422</v>
      </c>
      <c r="E67" s="12">
        <f>+D67/D65-1</f>
        <v>-1.522212029875214E-2</v>
      </c>
      <c r="F67" s="94">
        <v>230428.9449999943</v>
      </c>
      <c r="G67" s="12">
        <f>+F67/F65-1</f>
        <v>-3.8063215094662817E-2</v>
      </c>
    </row>
    <row r="68" spans="2:7" ht="14.4" x14ac:dyDescent="0.3">
      <c r="B68" s="21"/>
      <c r="C68" s="22" t="s">
        <v>17</v>
      </c>
      <c r="D68" s="91">
        <v>441244.86511666741</v>
      </c>
      <c r="E68" s="12">
        <f>+D68/D67-1</f>
        <v>-0.21995285992432712</v>
      </c>
      <c r="F68" s="94">
        <v>184216.03999999212</v>
      </c>
      <c r="G68" s="12">
        <f>+F68/F67-1</f>
        <v>-0.20055164944665838</v>
      </c>
    </row>
    <row r="69" spans="2:7" ht="14.4" x14ac:dyDescent="0.3">
      <c r="B69" s="21"/>
      <c r="C69" s="22" t="s">
        <v>7</v>
      </c>
      <c r="D69" s="91">
        <v>515028.54366666818</v>
      </c>
      <c r="E69" s="12">
        <f t="shared" ref="E69:E78" si="8">+D69/D68-1</f>
        <v>0.16721708145088998</v>
      </c>
      <c r="F69" s="94">
        <v>203631.99399999672</v>
      </c>
      <c r="G69" s="12">
        <f t="shared" ref="G69:G78" si="9">+F69/F68-1</f>
        <v>0.10539773843800693</v>
      </c>
    </row>
    <row r="70" spans="2:7" ht="14.4" x14ac:dyDescent="0.3">
      <c r="B70" s="16"/>
      <c r="C70" s="22" t="s">
        <v>8</v>
      </c>
      <c r="D70" s="91">
        <v>523141.94095000048</v>
      </c>
      <c r="E70" s="12">
        <f t="shared" si="8"/>
        <v>1.5753296362120528E-2</v>
      </c>
      <c r="F70" s="94">
        <v>203866.67299999562</v>
      </c>
      <c r="G70" s="12">
        <f t="shared" si="9"/>
        <v>1.1524662475137504E-3</v>
      </c>
    </row>
    <row r="71" spans="2:7" ht="14.4" x14ac:dyDescent="0.3">
      <c r="B71" s="21"/>
      <c r="C71" s="22" t="s">
        <v>9</v>
      </c>
      <c r="D71" s="91">
        <v>536456.53306666925</v>
      </c>
      <c r="E71" s="12">
        <f t="shared" si="8"/>
        <v>2.5451203725876281E-2</v>
      </c>
      <c r="F71" s="94">
        <v>214628.81899999373</v>
      </c>
      <c r="G71" s="12">
        <f t="shared" si="9"/>
        <v>5.279011935412492E-2</v>
      </c>
    </row>
    <row r="72" spans="2:7" ht="14.4" x14ac:dyDescent="0.3">
      <c r="B72" s="21"/>
      <c r="C72" s="22" t="s">
        <v>10</v>
      </c>
      <c r="D72" s="91">
        <v>532065.13118333125</v>
      </c>
      <c r="E72" s="12">
        <f t="shared" si="8"/>
        <v>-8.1859416609849633E-3</v>
      </c>
      <c r="F72" s="94">
        <v>214356.44499999363</v>
      </c>
      <c r="G72" s="12">
        <f t="shared" si="9"/>
        <v>-1.2690467257340243E-3</v>
      </c>
    </row>
    <row r="73" spans="2:7" ht="14.4" x14ac:dyDescent="0.3">
      <c r="B73" s="21"/>
      <c r="C73" s="22" t="s">
        <v>11</v>
      </c>
      <c r="D73" s="91">
        <v>553894.68815000018</v>
      </c>
      <c r="E73" s="12">
        <f t="shared" si="8"/>
        <v>4.1027978883185323E-2</v>
      </c>
      <c r="F73" s="94">
        <v>223815.99099999468</v>
      </c>
      <c r="G73" s="12">
        <f t="shared" si="9"/>
        <v>4.4129981722739187E-2</v>
      </c>
    </row>
    <row r="74" spans="2:7" ht="14.4" x14ac:dyDescent="0.3">
      <c r="B74" s="21"/>
      <c r="C74" s="22" t="s">
        <v>12</v>
      </c>
      <c r="D74" s="91">
        <v>550072.17418333318</v>
      </c>
      <c r="E74" s="12">
        <f t="shared" si="8"/>
        <v>-6.9011565708170242E-3</v>
      </c>
      <c r="F74" s="94">
        <v>219918.43299999469</v>
      </c>
      <c r="G74" s="12">
        <f t="shared" si="9"/>
        <v>-1.7414117653461458E-2</v>
      </c>
    </row>
    <row r="75" spans="2:7" ht="14.4" x14ac:dyDescent="0.3">
      <c r="B75" s="21"/>
      <c r="C75" s="22" t="s">
        <v>13</v>
      </c>
      <c r="D75" s="91">
        <v>491245.04138333717</v>
      </c>
      <c r="E75" s="12">
        <f t="shared" si="8"/>
        <v>-0.10694438941096041</v>
      </c>
      <c r="F75" s="94">
        <v>197829.73299999288</v>
      </c>
      <c r="G75" s="12">
        <f t="shared" si="9"/>
        <v>-0.10044042101737938</v>
      </c>
    </row>
    <row r="76" spans="2:7" ht="14.4" x14ac:dyDescent="0.3">
      <c r="B76" s="21"/>
      <c r="C76" s="22" t="s">
        <v>14</v>
      </c>
      <c r="D76" s="91">
        <v>561869.74188333645</v>
      </c>
      <c r="E76" s="12">
        <f t="shared" si="8"/>
        <v>0.14376674480239315</v>
      </c>
      <c r="F76" s="94">
        <v>221894.06799999418</v>
      </c>
      <c r="G76" s="12">
        <f t="shared" si="9"/>
        <v>0.12164164928636967</v>
      </c>
    </row>
    <row r="77" spans="2:7" ht="14.4" x14ac:dyDescent="0.3">
      <c r="B77" s="21"/>
      <c r="C77" s="22" t="s">
        <v>15</v>
      </c>
      <c r="D77" s="92">
        <v>521668.49413332995</v>
      </c>
      <c r="E77" s="12">
        <f t="shared" si="8"/>
        <v>-7.1549052659884427E-2</v>
      </c>
      <c r="F77" s="95">
        <v>208511.20899999246</v>
      </c>
      <c r="G77" s="12">
        <f t="shared" si="9"/>
        <v>-6.0311927761863671E-2</v>
      </c>
    </row>
    <row r="78" spans="2:7" ht="14.4" x14ac:dyDescent="0.3">
      <c r="B78" s="21"/>
      <c r="C78" s="22" t="s">
        <v>16</v>
      </c>
      <c r="D78" s="92">
        <v>518104.96003333578</v>
      </c>
      <c r="E78" s="12">
        <f t="shared" si="8"/>
        <v>-6.8310318527371461E-3</v>
      </c>
      <c r="F78" s="95">
        <v>211715.94799999389</v>
      </c>
      <c r="G78" s="12">
        <f t="shared" si="9"/>
        <v>1.5369624565370721E-2</v>
      </c>
    </row>
    <row r="79" spans="2:7" ht="15" thickBot="1" x14ac:dyDescent="0.35">
      <c r="B79" s="13" t="s">
        <v>21</v>
      </c>
      <c r="C79" s="14"/>
      <c r="D79" s="101">
        <f>SUM(D67:D78)</f>
        <v>6310456.4722833438</v>
      </c>
      <c r="E79" s="102"/>
      <c r="F79" s="101">
        <f>SUM(F67:F78)</f>
        <v>2534814.2979999287</v>
      </c>
      <c r="G79" s="15"/>
    </row>
    <row r="80" spans="2:7" ht="14.4" x14ac:dyDescent="0.3">
      <c r="B80" s="17">
        <v>2014</v>
      </c>
      <c r="C80" s="20" t="s">
        <v>6</v>
      </c>
      <c r="D80" s="91">
        <v>477973.97083333106</v>
      </c>
      <c r="E80" s="12">
        <f>+D80/D78-1</f>
        <v>-7.7457257304432314E-2</v>
      </c>
      <c r="F80" s="94">
        <v>193641.13399999257</v>
      </c>
      <c r="G80" s="12">
        <f>+F80/F78-1</f>
        <v>-8.5372945074510098E-2</v>
      </c>
    </row>
    <row r="81" spans="2:7" ht="14.4" x14ac:dyDescent="0.3">
      <c r="B81" s="21"/>
      <c r="C81" s="22" t="s">
        <v>17</v>
      </c>
      <c r="D81" s="91">
        <v>445050.06085000088</v>
      </c>
      <c r="E81" s="12">
        <f>+D81/D80-1</f>
        <v>-6.888222370337127E-2</v>
      </c>
      <c r="F81" s="94">
        <v>174658.76899999444</v>
      </c>
      <c r="G81" s="12">
        <f>+F81/F80-1</f>
        <v>-9.8028577956989493E-2</v>
      </c>
    </row>
    <row r="82" spans="2:7" ht="14.4" x14ac:dyDescent="0.3">
      <c r="B82" s="21"/>
      <c r="C82" s="22" t="s">
        <v>7</v>
      </c>
      <c r="D82" s="91">
        <v>520450.48328333418</v>
      </c>
      <c r="E82" s="12">
        <f t="shared" ref="E82:E88" si="10">+D82/D81-1</f>
        <v>0.16942009240337152</v>
      </c>
      <c r="F82" s="94">
        <v>199114.62499999485</v>
      </c>
      <c r="G82" s="12">
        <f t="shared" ref="G82:G88" si="11">+F82/F81-1</f>
        <v>0.14002077387824241</v>
      </c>
    </row>
    <row r="83" spans="2:7" ht="14.4" x14ac:dyDescent="0.3">
      <c r="B83" s="21"/>
      <c r="C83" s="22" t="s">
        <v>8</v>
      </c>
      <c r="D83" s="91">
        <v>504835.65366666828</v>
      </c>
      <c r="E83" s="12">
        <f t="shared" si="10"/>
        <v>-3.0002526884320591E-2</v>
      </c>
      <c r="F83" s="94">
        <v>194306.06699999509</v>
      </c>
      <c r="G83" s="12">
        <f t="shared" si="11"/>
        <v>-2.4149697692974037E-2</v>
      </c>
    </row>
    <row r="84" spans="2:7" ht="14.4" x14ac:dyDescent="0.3">
      <c r="B84" s="21"/>
      <c r="C84" s="22" t="s">
        <v>9</v>
      </c>
      <c r="D84" s="91">
        <v>495096.53203332942</v>
      </c>
      <c r="E84" s="12">
        <f t="shared" si="10"/>
        <v>-1.9291667620150665E-2</v>
      </c>
      <c r="F84" s="94">
        <v>189878.14499999504</v>
      </c>
      <c r="G84" s="12">
        <f t="shared" si="11"/>
        <v>-2.2788387765576901E-2</v>
      </c>
    </row>
    <row r="85" spans="2:7" ht="14.4" x14ac:dyDescent="0.3">
      <c r="B85" s="21"/>
      <c r="C85" s="22" t="s">
        <v>10</v>
      </c>
      <c r="D85" s="91">
        <v>493877.45224999805</v>
      </c>
      <c r="E85" s="12">
        <f t="shared" si="10"/>
        <v>-2.462307256172247E-3</v>
      </c>
      <c r="F85" s="94">
        <v>189186.15399999448</v>
      </c>
      <c r="G85" s="12">
        <f t="shared" si="11"/>
        <v>-3.6443951988290868E-3</v>
      </c>
    </row>
    <row r="86" spans="2:7" ht="14.4" x14ac:dyDescent="0.3">
      <c r="B86" s="21"/>
      <c r="C86" s="22" t="s">
        <v>11</v>
      </c>
      <c r="D86" s="91">
        <v>511713.60834999674</v>
      </c>
      <c r="E86" s="12">
        <f t="shared" si="10"/>
        <v>3.6114538168813048E-2</v>
      </c>
      <c r="F86" s="94">
        <v>192880.38299999372</v>
      </c>
      <c r="G86" s="12">
        <f t="shared" si="11"/>
        <v>1.9526952273681397E-2</v>
      </c>
    </row>
    <row r="87" spans="2:7" ht="14.4" x14ac:dyDescent="0.3">
      <c r="B87" s="21"/>
      <c r="C87" s="22" t="s">
        <v>12</v>
      </c>
      <c r="D87" s="92">
        <v>520082.43400000135</v>
      </c>
      <c r="E87" s="12">
        <f t="shared" si="10"/>
        <v>1.6354510635332886E-2</v>
      </c>
      <c r="F87" s="95">
        <v>197082.12399999538</v>
      </c>
      <c r="G87" s="12">
        <f t="shared" si="11"/>
        <v>2.1784180094674532E-2</v>
      </c>
    </row>
    <row r="88" spans="2:7" ht="14.4" x14ac:dyDescent="0.3">
      <c r="B88" s="21"/>
      <c r="C88" s="22" t="s">
        <v>13</v>
      </c>
      <c r="D88" s="92">
        <v>492286.53868333512</v>
      </c>
      <c r="E88" s="12">
        <f t="shared" si="10"/>
        <v>-5.3445172341018088E-2</v>
      </c>
      <c r="F88" s="95">
        <v>190545.31899999228</v>
      </c>
      <c r="G88" s="12">
        <f t="shared" si="11"/>
        <v>-3.3167924453682329E-2</v>
      </c>
    </row>
    <row r="89" spans="2:7" ht="14.4" x14ac:dyDescent="0.3">
      <c r="B89" s="21"/>
      <c r="C89" s="22" t="s">
        <v>14</v>
      </c>
      <c r="D89" s="91">
        <v>528342.3025300029</v>
      </c>
      <c r="E89" s="12">
        <f>+D89/D88-1</f>
        <v>7.3241417372699624E-2</v>
      </c>
      <c r="F89" s="94">
        <v>201530.40049999105</v>
      </c>
      <c r="G89" s="12">
        <f>+F89/F88-1</f>
        <v>5.7650754989154063E-2</v>
      </c>
    </row>
    <row r="90" spans="2:7" ht="14.4" x14ac:dyDescent="0.3">
      <c r="B90" s="21"/>
      <c r="C90" s="22" t="s">
        <v>15</v>
      </c>
      <c r="D90" s="92">
        <v>521878.96566000278</v>
      </c>
      <c r="E90" s="12">
        <f>+D90/D89-1</f>
        <v>-1.2233237503508576E-2</v>
      </c>
      <c r="F90" s="95">
        <v>195053.68639999389</v>
      </c>
      <c r="G90" s="12">
        <f>+F90/F89-1</f>
        <v>-3.213765309813621E-2</v>
      </c>
    </row>
    <row r="91" spans="2:7" ht="14.4" x14ac:dyDescent="0.3">
      <c r="B91" s="21"/>
      <c r="C91" s="22" t="s">
        <v>16</v>
      </c>
      <c r="D91" s="92">
        <v>514939.52944666869</v>
      </c>
      <c r="E91" s="12">
        <f>+D91/D90-1</f>
        <v>-1.3297022240699063E-2</v>
      </c>
      <c r="F91" s="95">
        <v>200488.32439999326</v>
      </c>
      <c r="G91" s="12">
        <f>+F91/F90-1</f>
        <v>2.7862267564913612E-2</v>
      </c>
    </row>
    <row r="92" spans="2:7" ht="15" thickBot="1" x14ac:dyDescent="0.35">
      <c r="B92" s="13" t="s">
        <v>29</v>
      </c>
      <c r="C92" s="14"/>
      <c r="D92" s="101">
        <f>SUM(D80:D91)</f>
        <v>6026527.5315866703</v>
      </c>
      <c r="E92" s="102"/>
      <c r="F92" s="101">
        <f>SUM(F80:F91)</f>
        <v>2318365.131299926</v>
      </c>
      <c r="G92" s="15"/>
    </row>
    <row r="93" spans="2:7" ht="14.4" x14ac:dyDescent="0.3">
      <c r="B93" s="17">
        <v>2015</v>
      </c>
      <c r="C93" s="54" t="s">
        <v>6</v>
      </c>
      <c r="D93" s="90">
        <v>490611.11479666771</v>
      </c>
      <c r="E93" s="9">
        <f>+D93/D91-1</f>
        <v>-4.7245187558514368E-2</v>
      </c>
      <c r="F93" s="93">
        <v>185713.79255999436</v>
      </c>
      <c r="G93" s="9">
        <f>+F93/F91-1</f>
        <v>-7.3692729410627988E-2</v>
      </c>
    </row>
    <row r="94" spans="2:7" ht="14.4" x14ac:dyDescent="0.3">
      <c r="B94" s="21"/>
      <c r="C94" s="55" t="s">
        <v>17</v>
      </c>
      <c r="D94" s="91">
        <v>409173.41301666567</v>
      </c>
      <c r="E94" s="12">
        <f t="shared" ref="E93:E103" si="12">+D94/D93-1</f>
        <v>-0.16599237017643531</v>
      </c>
      <c r="F94" s="94">
        <v>157835.89599999512</v>
      </c>
      <c r="G94" s="12">
        <f t="shared" ref="G94:G103" si="13">+F94/F93-1</f>
        <v>-0.15011214932242234</v>
      </c>
    </row>
    <row r="95" spans="2:7" ht="14.4" x14ac:dyDescent="0.3">
      <c r="B95" s="21"/>
      <c r="C95" s="55" t="s">
        <v>7</v>
      </c>
      <c r="D95" s="91">
        <v>537490.55888333742</v>
      </c>
      <c r="E95" s="12">
        <f t="shared" si="12"/>
        <v>0.31360088848550238</v>
      </c>
      <c r="F95" s="94">
        <v>197583.79699999493</v>
      </c>
      <c r="G95" s="12">
        <f t="shared" si="13"/>
        <v>0.25183055317151082</v>
      </c>
    </row>
    <row r="96" spans="2:7" ht="14.4" x14ac:dyDescent="0.3">
      <c r="B96" s="21"/>
      <c r="C96" s="55" t="s">
        <v>8</v>
      </c>
      <c r="D96" s="91">
        <v>507112.76894999977</v>
      </c>
      <c r="E96" s="12">
        <f t="shared" si="12"/>
        <v>-5.6517811208533608E-2</v>
      </c>
      <c r="F96" s="94">
        <v>187689.93499999458</v>
      </c>
      <c r="G96" s="12">
        <f t="shared" si="13"/>
        <v>-5.0074257860327487E-2</v>
      </c>
    </row>
    <row r="97" spans="2:7" ht="14.4" x14ac:dyDescent="0.3">
      <c r="B97" s="21"/>
      <c r="C97" s="55" t="s">
        <v>9</v>
      </c>
      <c r="D97" s="91">
        <v>473560.54931666917</v>
      </c>
      <c r="E97" s="12">
        <f t="shared" si="12"/>
        <v>-6.6163231706434789E-2</v>
      </c>
      <c r="F97" s="94">
        <v>176971.68799999307</v>
      </c>
      <c r="G97" s="12">
        <f t="shared" si="13"/>
        <v>-5.7106136245408279E-2</v>
      </c>
    </row>
    <row r="98" spans="2:7" ht="14.4" x14ac:dyDescent="0.3">
      <c r="B98" s="21"/>
      <c r="C98" s="55" t="s">
        <v>10</v>
      </c>
      <c r="D98" s="91">
        <v>479251.57211666735</v>
      </c>
      <c r="E98" s="12">
        <f t="shared" si="12"/>
        <v>1.2017518790807369E-2</v>
      </c>
      <c r="F98" s="94">
        <v>180013.25599999478</v>
      </c>
      <c r="G98" s="12">
        <f t="shared" si="13"/>
        <v>1.7186749103064614E-2</v>
      </c>
    </row>
    <row r="99" spans="2:7" ht="14.4" x14ac:dyDescent="0.3">
      <c r="B99" s="21"/>
      <c r="C99" s="55" t="s">
        <v>11</v>
      </c>
      <c r="D99" s="91">
        <v>491709.72610000026</v>
      </c>
      <c r="E99" s="12">
        <f t="shared" si="12"/>
        <v>2.5995019543306075E-2</v>
      </c>
      <c r="F99" s="94">
        <v>184537.43099999541</v>
      </c>
      <c r="G99" s="12">
        <f t="shared" si="13"/>
        <v>2.5132454689896555E-2</v>
      </c>
    </row>
    <row r="100" spans="2:7" ht="14.4" x14ac:dyDescent="0.3">
      <c r="B100" s="21"/>
      <c r="C100" s="55" t="s">
        <v>12</v>
      </c>
      <c r="D100" s="91">
        <v>496778.54510000075</v>
      </c>
      <c r="E100" s="12">
        <f t="shared" si="12"/>
        <v>1.0308559564611075E-2</v>
      </c>
      <c r="F100" s="94">
        <v>182185.08599999486</v>
      </c>
      <c r="G100" s="12">
        <f t="shared" si="13"/>
        <v>-1.2747251260914139E-2</v>
      </c>
    </row>
    <row r="101" spans="2:7" ht="14.4" x14ac:dyDescent="0.3">
      <c r="B101" s="21"/>
      <c r="C101" s="55" t="s">
        <v>13</v>
      </c>
      <c r="D101" s="91">
        <v>468651.34036666644</v>
      </c>
      <c r="E101" s="12">
        <f t="shared" si="12"/>
        <v>-5.6619201877312064E-2</v>
      </c>
      <c r="F101" s="94">
        <v>174801.13199999515</v>
      </c>
      <c r="G101" s="12">
        <f t="shared" si="13"/>
        <v>-4.0529958637777419E-2</v>
      </c>
    </row>
    <row r="102" spans="2:7" ht="14.4" x14ac:dyDescent="0.3">
      <c r="B102" s="16"/>
      <c r="C102" s="55" t="s">
        <v>14</v>
      </c>
      <c r="D102" s="91">
        <v>483905.64743333426</v>
      </c>
      <c r="E102" s="12">
        <f t="shared" si="12"/>
        <v>3.2549372535098486E-2</v>
      </c>
      <c r="F102" s="94">
        <v>179543.18299999644</v>
      </c>
      <c r="G102" s="12">
        <f t="shared" si="13"/>
        <v>2.7128262533227865E-2</v>
      </c>
    </row>
    <row r="103" spans="2:7" ht="14.4" x14ac:dyDescent="0.3">
      <c r="B103" s="21"/>
      <c r="C103" s="55" t="s">
        <v>15</v>
      </c>
      <c r="D103" s="91">
        <v>452991.83590000164</v>
      </c>
      <c r="E103" s="12">
        <f t="shared" si="12"/>
        <v>-6.388396518474504E-2</v>
      </c>
      <c r="F103" s="94">
        <v>169857.23199999626</v>
      </c>
      <c r="G103" s="12">
        <f t="shared" si="13"/>
        <v>-5.3947751388591425E-2</v>
      </c>
    </row>
    <row r="104" spans="2:7" ht="14.4" x14ac:dyDescent="0.3">
      <c r="B104" s="21"/>
      <c r="C104" s="55" t="s">
        <v>16</v>
      </c>
      <c r="D104" s="91">
        <v>440589.27583333454</v>
      </c>
      <c r="E104" s="12">
        <f>+D104/D103-1</f>
        <v>-2.7379213230246724E-2</v>
      </c>
      <c r="F104" s="94">
        <v>169097.75599999493</v>
      </c>
      <c r="G104" s="12">
        <f>+F104/F103-1</f>
        <v>-4.4712608998677128E-3</v>
      </c>
    </row>
    <row r="105" spans="2:7" ht="15" thickBot="1" x14ac:dyDescent="0.35">
      <c r="B105" s="13" t="s">
        <v>62</v>
      </c>
      <c r="C105" s="14"/>
      <c r="D105" s="101">
        <f>SUM(D93:D104)</f>
        <v>5731826.3478133446</v>
      </c>
      <c r="E105" s="102"/>
      <c r="F105" s="101">
        <f>SUM(F93:F104)</f>
        <v>2145830.1845599399</v>
      </c>
      <c r="G105" s="15"/>
    </row>
    <row r="106" spans="2:7" ht="14.4" x14ac:dyDescent="0.3">
      <c r="B106" s="17">
        <v>2016</v>
      </c>
      <c r="C106" s="54" t="s">
        <v>6</v>
      </c>
      <c r="D106" s="90">
        <v>436963.30420000217</v>
      </c>
      <c r="E106" s="9">
        <f>+D106/D104-1</f>
        <v>-8.2298227220219955E-3</v>
      </c>
      <c r="F106" s="93">
        <v>162908.15499999377</v>
      </c>
      <c r="G106" s="9">
        <f>+F106/F104-1</f>
        <v>-3.6603685030576871E-2</v>
      </c>
    </row>
    <row r="107" spans="2:7" ht="14.4" x14ac:dyDescent="0.3">
      <c r="B107" s="21"/>
      <c r="C107" s="55" t="s">
        <v>17</v>
      </c>
      <c r="D107" s="91">
        <v>380559.66055000026</v>
      </c>
      <c r="E107" s="12">
        <f>+D107/D106-1</f>
        <v>-0.12908096196605434</v>
      </c>
      <c r="F107" s="94">
        <v>146133.04199999728</v>
      </c>
      <c r="G107" s="12">
        <f>+F107/F106-1</f>
        <v>-0.10297282539353003</v>
      </c>
    </row>
    <row r="108" spans="2:7" ht="14.4" x14ac:dyDescent="0.3">
      <c r="B108" s="21"/>
      <c r="C108" s="55" t="s">
        <v>7</v>
      </c>
      <c r="D108" s="91">
        <v>433608.49766666692</v>
      </c>
      <c r="E108" s="12">
        <f>+D108/D107-1</f>
        <v>0.13939690044919195</v>
      </c>
      <c r="F108" s="94">
        <v>162437.12299999801</v>
      </c>
      <c r="G108" s="12">
        <f>+F108/F107-1</f>
        <v>0.1115701197816783</v>
      </c>
    </row>
    <row r="109" spans="2:7" ht="14.4" x14ac:dyDescent="0.3">
      <c r="B109" s="21"/>
      <c r="C109" s="55" t="s">
        <v>8</v>
      </c>
      <c r="D109" s="91">
        <v>413342.0827166682</v>
      </c>
      <c r="E109" s="12">
        <f t="shared" ref="E109:E111" si="14">+D109/D108-1</f>
        <v>-4.6738970889768749E-2</v>
      </c>
      <c r="F109" s="94">
        <v>154137.85399999685</v>
      </c>
      <c r="G109" s="12">
        <f t="shared" ref="G109:G111" si="15">+F109/F108-1</f>
        <v>-5.1092193993126034E-2</v>
      </c>
    </row>
    <row r="110" spans="2:7" ht="14.4" x14ac:dyDescent="0.3">
      <c r="B110" s="21"/>
      <c r="C110" s="55" t="s">
        <v>9</v>
      </c>
      <c r="D110" s="91">
        <v>407827.22356666694</v>
      </c>
      <c r="E110" s="12">
        <f t="shared" si="14"/>
        <v>-1.3342118745217402E-2</v>
      </c>
      <c r="F110" s="94">
        <v>153903.26199999481</v>
      </c>
      <c r="G110" s="12">
        <f t="shared" si="15"/>
        <v>-1.521962281906708E-3</v>
      </c>
    </row>
    <row r="111" spans="2:7" ht="14.4" x14ac:dyDescent="0.3">
      <c r="B111" s="21"/>
      <c r="C111" s="55" t="s">
        <v>10</v>
      </c>
      <c r="D111" s="91">
        <v>381534.88431666838</v>
      </c>
      <c r="E111" s="12">
        <f t="shared" si="14"/>
        <v>-6.4469308890313881E-2</v>
      </c>
      <c r="F111" s="94">
        <v>146756.12199999744</v>
      </c>
      <c r="G111" s="12">
        <f t="shared" si="15"/>
        <v>-4.6439171640154098E-2</v>
      </c>
    </row>
    <row r="112" spans="2:7" ht="14.4" x14ac:dyDescent="0.3">
      <c r="B112" s="21"/>
      <c r="C112" s="55" t="s">
        <v>11</v>
      </c>
      <c r="D112" s="91">
        <v>370429.29923333379</v>
      </c>
      <c r="E112" s="12">
        <f>+D112/D111-1</f>
        <v>-2.9107653165777458E-2</v>
      </c>
      <c r="F112" s="94">
        <v>141074.07799999695</v>
      </c>
      <c r="G112" s="12">
        <f>+F112/F111-1</f>
        <v>-3.8717594350173634E-2</v>
      </c>
    </row>
    <row r="113" spans="2:7" ht="14.4" x14ac:dyDescent="0.3">
      <c r="B113" s="21"/>
      <c r="C113" s="55" t="s">
        <v>12</v>
      </c>
      <c r="D113" s="91">
        <v>378251.71988333261</v>
      </c>
      <c r="E113" s="12">
        <f t="shared" ref="E113:E114" si="16">+D113/D112-1</f>
        <v>2.1117175844860725E-2</v>
      </c>
      <c r="F113" s="94">
        <v>140134.24799999766</v>
      </c>
      <c r="G113" s="12">
        <f t="shared" ref="G113:G114" si="17">+F113/F112-1</f>
        <v>-6.6619609592579732E-3</v>
      </c>
    </row>
    <row r="114" spans="2:7" ht="14.4" x14ac:dyDescent="0.3">
      <c r="B114" s="21"/>
      <c r="C114" s="55" t="s">
        <v>13</v>
      </c>
      <c r="D114" s="91">
        <v>357785.8856333333</v>
      </c>
      <c r="E114" s="12">
        <f t="shared" si="16"/>
        <v>-5.4106387821083235E-2</v>
      </c>
      <c r="F114" s="94">
        <v>133389.71499999854</v>
      </c>
      <c r="G114" s="12">
        <f t="shared" si="17"/>
        <v>-4.8129084048028292E-2</v>
      </c>
    </row>
    <row r="115" spans="2:7" ht="14.4" x14ac:dyDescent="0.3">
      <c r="B115" s="21"/>
      <c r="C115" s="55" t="s">
        <v>14</v>
      </c>
      <c r="D115" s="91">
        <v>346849.29813333566</v>
      </c>
      <c r="E115" s="12">
        <f>+D115/D114-1</f>
        <v>-3.0567408998368628E-2</v>
      </c>
      <c r="F115" s="94">
        <v>128976.83099999663</v>
      </c>
      <c r="G115" s="12">
        <f>+F115/F114-1</f>
        <v>-3.3082640591907353E-2</v>
      </c>
    </row>
    <row r="116" spans="2:7" ht="14.4" x14ac:dyDescent="0.3">
      <c r="B116" s="21"/>
      <c r="C116" s="55" t="s">
        <v>15</v>
      </c>
      <c r="D116" s="91">
        <v>350662.13003333443</v>
      </c>
      <c r="E116" s="12">
        <f t="shared" ref="E116:E117" si="18">+D116/D115-1</f>
        <v>1.0992762333724038E-2</v>
      </c>
      <c r="F116" s="94">
        <v>130280.8059999994</v>
      </c>
      <c r="G116" s="12">
        <f t="shared" ref="G116:G117" si="19">+F116/F115-1</f>
        <v>1.0110149163168769E-2</v>
      </c>
    </row>
    <row r="117" spans="2:7" ht="14.4" x14ac:dyDescent="0.3">
      <c r="B117" s="21"/>
      <c r="C117" s="55" t="s">
        <v>16</v>
      </c>
      <c r="D117" s="91">
        <v>341811.37641666777</v>
      </c>
      <c r="E117" s="12">
        <f t="shared" si="18"/>
        <v>-2.5240118218141427E-2</v>
      </c>
      <c r="F117" s="94">
        <v>133072.42499999815</v>
      </c>
      <c r="G117" s="12">
        <f t="shared" si="19"/>
        <v>2.1427707470575319E-2</v>
      </c>
    </row>
    <row r="118" spans="2:7" ht="15" thickBot="1" x14ac:dyDescent="0.35">
      <c r="B118" s="78" t="s">
        <v>63</v>
      </c>
      <c r="C118" s="79"/>
      <c r="D118" s="96">
        <f>SUM(D106:D117)</f>
        <v>4599625.3623500094</v>
      </c>
      <c r="E118" s="80"/>
      <c r="F118" s="96">
        <f>SUM(F106:F117)</f>
        <v>1733203.6609999652</v>
      </c>
      <c r="G118" s="80"/>
    </row>
    <row r="119" spans="2:7" ht="14.4" x14ac:dyDescent="0.3">
      <c r="B119" s="17">
        <v>2017</v>
      </c>
      <c r="C119" s="54" t="s">
        <v>6</v>
      </c>
      <c r="D119" s="90">
        <v>340156.28895000112</v>
      </c>
      <c r="E119" s="9">
        <f>+D119/D117-1</f>
        <v>-4.8421076092245441E-3</v>
      </c>
      <c r="F119" s="93">
        <v>127795.16699999859</v>
      </c>
      <c r="G119" s="9">
        <f>+F119/F117-1</f>
        <v>-3.965703638450746E-2</v>
      </c>
    </row>
    <row r="120" spans="2:7" ht="14.4" x14ac:dyDescent="0.3">
      <c r="B120" s="21"/>
      <c r="C120" s="55" t="s">
        <v>17</v>
      </c>
      <c r="D120" s="91">
        <v>285885.74993333389</v>
      </c>
      <c r="E120" s="12">
        <f t="shared" ref="E120:E127" si="20">+D120/D119-1</f>
        <v>-0.15954589340150149</v>
      </c>
      <c r="F120" s="94">
        <v>108743.06999999654</v>
      </c>
      <c r="G120" s="12">
        <f t="shared" ref="G120:G127" si="21">+F120/F119-1</f>
        <v>-0.14908307917467845</v>
      </c>
    </row>
    <row r="121" spans="2:7" ht="14.4" x14ac:dyDescent="0.3">
      <c r="B121" s="21"/>
      <c r="C121" s="55" t="s">
        <v>7</v>
      </c>
      <c r="D121" s="91">
        <v>350610.5250499993</v>
      </c>
      <c r="E121" s="12">
        <f t="shared" si="20"/>
        <v>0.22640084415455708</v>
      </c>
      <c r="F121" s="94">
        <v>129403.23999999715</v>
      </c>
      <c r="G121" s="12">
        <f t="shared" si="21"/>
        <v>0.18999068170506184</v>
      </c>
    </row>
    <row r="122" spans="2:7" ht="14.4" x14ac:dyDescent="0.3">
      <c r="B122" s="16"/>
      <c r="C122" s="55" t="s">
        <v>8</v>
      </c>
      <c r="D122" s="91">
        <v>319220.69851666631</v>
      </c>
      <c r="E122" s="12">
        <f t="shared" si="20"/>
        <v>-8.9529048019470037E-2</v>
      </c>
      <c r="F122" s="94">
        <v>118806.50799999702</v>
      </c>
      <c r="G122" s="12">
        <f t="shared" si="21"/>
        <v>-8.1889232448896676E-2</v>
      </c>
    </row>
    <row r="123" spans="2:7" ht="14.4" x14ac:dyDescent="0.3">
      <c r="B123" s="21"/>
      <c r="C123" s="55" t="s">
        <v>9</v>
      </c>
      <c r="D123" s="91">
        <v>320294.89033333183</v>
      </c>
      <c r="E123" s="12">
        <f t="shared" si="20"/>
        <v>3.3650443773132199E-3</v>
      </c>
      <c r="F123" s="94">
        <v>123920.90499999799</v>
      </c>
      <c r="G123" s="12">
        <f t="shared" si="21"/>
        <v>4.3048121572608622E-2</v>
      </c>
    </row>
    <row r="124" spans="2:7" ht="14.4" x14ac:dyDescent="0.3">
      <c r="B124" s="21"/>
      <c r="C124" s="55" t="s">
        <v>10</v>
      </c>
      <c r="D124" s="91">
        <v>294186.57289999962</v>
      </c>
      <c r="E124" s="12">
        <f t="shared" si="20"/>
        <v>-8.1513374772108294E-2</v>
      </c>
      <c r="F124" s="94">
        <v>112905.11499999624</v>
      </c>
      <c r="G124" s="12">
        <f t="shared" si="21"/>
        <v>-8.8893718134175459E-2</v>
      </c>
    </row>
    <row r="125" spans="2:7" ht="14.4" x14ac:dyDescent="0.3">
      <c r="B125" s="21"/>
      <c r="C125" s="55" t="s">
        <v>11</v>
      </c>
      <c r="D125" s="91">
        <v>295136.17373333359</v>
      </c>
      <c r="E125" s="12">
        <f t="shared" si="20"/>
        <v>3.2278863850687678E-3</v>
      </c>
      <c r="F125" s="94">
        <v>114026.61099999605</v>
      </c>
      <c r="G125" s="12">
        <f t="shared" si="21"/>
        <v>9.9330840768361295E-3</v>
      </c>
    </row>
    <row r="126" spans="2:7" ht="14.4" x14ac:dyDescent="0.3">
      <c r="B126" s="21"/>
      <c r="C126" s="55" t="s">
        <v>12</v>
      </c>
      <c r="D126" s="91">
        <v>306065.86191666551</v>
      </c>
      <c r="E126" s="12">
        <f t="shared" si="20"/>
        <v>3.7032695941932481E-2</v>
      </c>
      <c r="F126" s="94">
        <v>117490.37699999871</v>
      </c>
      <c r="G126" s="12">
        <f t="shared" si="21"/>
        <v>3.0376821424630274E-2</v>
      </c>
    </row>
    <row r="127" spans="2:7" ht="14.4" x14ac:dyDescent="0.3">
      <c r="B127" s="16"/>
      <c r="C127" s="55" t="s">
        <v>13</v>
      </c>
      <c r="D127" s="91">
        <v>265543.17671666661</v>
      </c>
      <c r="E127" s="12">
        <f t="shared" si="20"/>
        <v>-0.13239857900595353</v>
      </c>
      <c r="F127" s="94">
        <v>101768.88199999651</v>
      </c>
      <c r="G127" s="12">
        <f t="shared" si="21"/>
        <v>-0.1338109162761677</v>
      </c>
    </row>
    <row r="128" spans="2:7" ht="14.4" x14ac:dyDescent="0.3">
      <c r="B128" s="21"/>
      <c r="C128" s="55" t="s">
        <v>14</v>
      </c>
      <c r="D128" s="91">
        <v>278395.8206333355</v>
      </c>
      <c r="E128" s="12">
        <f t="shared" ref="E128:E130" si="22">+D128/D127-1</f>
        <v>4.8401333732565055E-2</v>
      </c>
      <c r="F128" s="94">
        <v>106040.3019999981</v>
      </c>
      <c r="G128" s="12">
        <f t="shared" ref="G128:G130" si="23">+F128/F127-1</f>
        <v>4.1971768934257803E-2</v>
      </c>
    </row>
    <row r="129" spans="2:7" ht="14.4" x14ac:dyDescent="0.3">
      <c r="B129" s="21"/>
      <c r="C129" s="55" t="s">
        <v>15</v>
      </c>
      <c r="D129" s="91">
        <v>280203.21196666703</v>
      </c>
      <c r="E129" s="12">
        <f t="shared" si="22"/>
        <v>6.4921640318442719E-3</v>
      </c>
      <c r="F129" s="94">
        <v>104483.56599999721</v>
      </c>
      <c r="G129" s="12">
        <f t="shared" si="23"/>
        <v>-1.4680607001674839E-2</v>
      </c>
    </row>
    <row r="130" spans="2:7" ht="14.4" x14ac:dyDescent="0.3">
      <c r="B130" s="16"/>
      <c r="C130" s="55" t="s">
        <v>16</v>
      </c>
      <c r="D130" s="91">
        <v>260189.72330000161</v>
      </c>
      <c r="E130" s="12">
        <f t="shared" si="22"/>
        <v>-7.1424908109355423E-2</v>
      </c>
      <c r="F130" s="94">
        <v>101234.0429999984</v>
      </c>
      <c r="G130" s="12">
        <f t="shared" si="23"/>
        <v>-3.1100804886377009E-2</v>
      </c>
    </row>
    <row r="131" spans="2:7" ht="15" thickBot="1" x14ac:dyDescent="0.35">
      <c r="B131" s="78" t="s">
        <v>64</v>
      </c>
      <c r="C131" s="79"/>
      <c r="D131" s="96">
        <f>SUM(D119:D130)</f>
        <v>3595888.6939500016</v>
      </c>
      <c r="E131" s="99"/>
      <c r="F131" s="100">
        <f>SUM(F119:F130)</f>
        <v>1366617.7859999686</v>
      </c>
      <c r="G131" s="99"/>
    </row>
    <row r="132" spans="2:7" ht="14.4" x14ac:dyDescent="0.3">
      <c r="B132" s="17">
        <v>2018</v>
      </c>
      <c r="C132" s="54" t="s">
        <v>6</v>
      </c>
      <c r="D132" s="90">
        <v>246926.42681666734</v>
      </c>
      <c r="E132" s="9">
        <f>+D132/D130-1</f>
        <v>-5.0975481718167459E-2</v>
      </c>
      <c r="F132" s="93">
        <v>92511.623999997406</v>
      </c>
      <c r="G132" s="9">
        <f>+F132/F130-1</f>
        <v>-8.6160927110271901E-2</v>
      </c>
    </row>
    <row r="133" spans="2:7" ht="14.4" x14ac:dyDescent="0.3">
      <c r="B133" s="21"/>
      <c r="C133" s="55" t="s">
        <v>17</v>
      </c>
      <c r="D133" s="91">
        <v>200274.40368333505</v>
      </c>
      <c r="E133" s="12">
        <f t="shared" ref="E133:E134" si="24">+D133/D132-1</f>
        <v>-0.18893086388023383</v>
      </c>
      <c r="F133" s="94">
        <v>76309.937999995876</v>
      </c>
      <c r="G133" s="12">
        <f t="shared" ref="G133:G134" si="25">+F133/F132-1</f>
        <v>-0.17513135430421134</v>
      </c>
    </row>
    <row r="134" spans="2:7" ht="14.4" x14ac:dyDescent="0.3">
      <c r="B134" s="21"/>
      <c r="C134" s="55" t="s">
        <v>7</v>
      </c>
      <c r="D134" s="91">
        <v>248778.07815000007</v>
      </c>
      <c r="E134" s="12">
        <f t="shared" si="24"/>
        <v>0.24218608855955881</v>
      </c>
      <c r="F134" s="94">
        <v>91473.955999998376</v>
      </c>
      <c r="G134" s="12">
        <f t="shared" si="25"/>
        <v>0.19871616197622011</v>
      </c>
    </row>
    <row r="135" spans="2:7" ht="14.4" x14ac:dyDescent="0.3">
      <c r="B135" s="16"/>
      <c r="C135" s="55" t="s">
        <v>8</v>
      </c>
      <c r="D135" s="91">
        <v>231253.84371666654</v>
      </c>
      <c r="E135" s="12">
        <f>+D135/D133-1</f>
        <v>0.15468496953966615</v>
      </c>
      <c r="F135" s="94">
        <v>83967.566999995805</v>
      </c>
      <c r="G135" s="12">
        <f>+F135/F133-1</f>
        <v>0.10034903972796227</v>
      </c>
    </row>
    <row r="136" spans="2:7" ht="14.4" x14ac:dyDescent="0.3">
      <c r="B136" s="21"/>
      <c r="C136" s="55" t="s">
        <v>9</v>
      </c>
      <c r="D136" s="91">
        <v>224084.52435000072</v>
      </c>
      <c r="E136" s="12">
        <f t="shared" ref="E136:E139" si="26">+D136/D135-1</f>
        <v>-3.1001946827961535E-2</v>
      </c>
      <c r="F136" s="94">
        <v>82593.556999998502</v>
      </c>
      <c r="G136" s="12">
        <f t="shared" ref="G136:G139" si="27">+F136/F135-1</f>
        <v>-1.6363579999851274E-2</v>
      </c>
    </row>
    <row r="137" spans="2:7" ht="14.4" x14ac:dyDescent="0.3">
      <c r="B137" s="21"/>
      <c r="C137" s="55" t="s">
        <v>10</v>
      </c>
      <c r="D137" s="91">
        <v>212953.30945000058</v>
      </c>
      <c r="E137" s="12">
        <f t="shared" si="26"/>
        <v>-4.9674179563663823E-2</v>
      </c>
      <c r="F137" s="94">
        <v>79975.798999995561</v>
      </c>
      <c r="G137" s="12">
        <f t="shared" si="27"/>
        <v>-3.1694457716635038E-2</v>
      </c>
    </row>
    <row r="138" spans="2:7" ht="14.4" x14ac:dyDescent="0.3">
      <c r="B138" s="21"/>
      <c r="C138" s="55" t="s">
        <v>11</v>
      </c>
      <c r="D138" s="91">
        <v>202311.0639333328</v>
      </c>
      <c r="E138" s="12">
        <f t="shared" si="26"/>
        <v>-4.9974548618914372E-2</v>
      </c>
      <c r="F138" s="94">
        <v>76312.160999998261</v>
      </c>
      <c r="G138" s="12">
        <f t="shared" si="27"/>
        <v>-4.580933289578637E-2</v>
      </c>
    </row>
    <row r="139" spans="2:7" ht="14.4" x14ac:dyDescent="0.3">
      <c r="B139" s="21"/>
      <c r="C139" s="55" t="s">
        <v>12</v>
      </c>
      <c r="D139" s="91">
        <v>211960.70416666681</v>
      </c>
      <c r="E139" s="12">
        <f t="shared" si="26"/>
        <v>4.769704654666751E-2</v>
      </c>
      <c r="F139" s="94">
        <v>81476.241999997932</v>
      </c>
      <c r="G139" s="12">
        <f t="shared" si="27"/>
        <v>6.7670485704104166E-2</v>
      </c>
    </row>
    <row r="140" spans="2:7" ht="14.4" x14ac:dyDescent="0.3">
      <c r="B140" s="21"/>
      <c r="C140" s="55" t="s">
        <v>13</v>
      </c>
      <c r="D140" s="91">
        <v>168955.30608333289</v>
      </c>
      <c r="E140" s="12">
        <f>+D140/D138-1</f>
        <v>-0.16487362184498011</v>
      </c>
      <c r="F140" s="94">
        <v>64749.05499999904</v>
      </c>
      <c r="G140" s="12">
        <f>+F140/F138-1</f>
        <v>-0.15152376565511605</v>
      </c>
    </row>
    <row r="141" spans="2:7" ht="14.4" x14ac:dyDescent="0.3">
      <c r="B141" s="16"/>
      <c r="C141" s="55" t="s">
        <v>14</v>
      </c>
      <c r="D141" s="91">
        <v>194840.72528333435</v>
      </c>
      <c r="E141" s="12">
        <f>+D141/D139-1</f>
        <v>-8.0769588639745482E-2</v>
      </c>
      <c r="F141" s="94">
        <v>74747.518999996697</v>
      </c>
      <c r="G141" s="12">
        <f>+F141/F139-1</f>
        <v>-8.258509271943848E-2</v>
      </c>
    </row>
    <row r="142" spans="2:7" ht="14.4" x14ac:dyDescent="0.3">
      <c r="B142" s="21"/>
      <c r="C142" s="55" t="s">
        <v>15</v>
      </c>
      <c r="D142" s="91">
        <v>179136.63134999954</v>
      </c>
      <c r="E142" s="12">
        <f t="shared" ref="E142:E143" si="28">+D142/D141-1</f>
        <v>-8.0599648305035632E-2</v>
      </c>
      <c r="F142" s="94">
        <v>68080.964999993696</v>
      </c>
      <c r="G142" s="12">
        <f t="shared" ref="G142:G143" si="29">+F142/F141-1</f>
        <v>-8.9187629090449083E-2</v>
      </c>
    </row>
    <row r="143" spans="2:7" ht="14.4" x14ac:dyDescent="0.3">
      <c r="B143" s="21"/>
      <c r="C143" s="55" t="s">
        <v>16</v>
      </c>
      <c r="D143" s="91">
        <v>169638.11738333365</v>
      </c>
      <c r="E143" s="12">
        <f t="shared" si="28"/>
        <v>-5.3023850538461703E-2</v>
      </c>
      <c r="F143" s="94">
        <v>65290.903999995709</v>
      </c>
      <c r="G143" s="12">
        <f t="shared" si="29"/>
        <v>-4.0981513702078809E-2</v>
      </c>
    </row>
    <row r="144" spans="2:7" ht="15" thickBot="1" x14ac:dyDescent="0.35">
      <c r="B144" s="78" t="s">
        <v>65</v>
      </c>
      <c r="C144" s="79"/>
      <c r="D144" s="96">
        <f>SUM(D132:D143)</f>
        <v>2491113.1343666706</v>
      </c>
      <c r="E144" s="99"/>
      <c r="F144" s="100">
        <f>SUM(F132:F143)</f>
        <v>937489.28699996276</v>
      </c>
      <c r="G144" s="99"/>
    </row>
    <row r="145" spans="2:7" ht="15" thickBot="1" x14ac:dyDescent="0.35">
      <c r="D145" s="4"/>
    </row>
    <row r="146" spans="2:7" ht="15" thickBot="1" x14ac:dyDescent="0.35">
      <c r="B146" s="107" t="s">
        <v>66</v>
      </c>
      <c r="C146" s="108"/>
      <c r="D146" s="109">
        <f>+D144/D131-1</f>
        <v>-0.30723296898541097</v>
      </c>
      <c r="E146" s="110"/>
      <c r="F146" s="109">
        <f>+F144/F131-1</f>
        <v>-0.31400769358932945</v>
      </c>
      <c r="G146" s="108"/>
    </row>
    <row r="147" spans="2:7" ht="14.4" x14ac:dyDescent="0.3">
      <c r="D147" s="106"/>
    </row>
    <row r="148" spans="2:7" ht="14.4" x14ac:dyDescent="0.3"/>
    <row r="149" spans="2:7" ht="14.4" x14ac:dyDescent="0.3"/>
    <row r="150" spans="2:7" ht="14.4" x14ac:dyDescent="0.3"/>
    <row r="151" spans="2:7" ht="14.4" x14ac:dyDescent="0.3"/>
    <row r="152" spans="2:7" ht="14.4" x14ac:dyDescent="0.3"/>
    <row r="153" spans="2:7" ht="14.4" x14ac:dyDescent="0.3"/>
    <row r="154" spans="2:7" ht="14.4" x14ac:dyDescent="0.3"/>
    <row r="155" spans="2:7" ht="14.4" x14ac:dyDescent="0.3"/>
    <row r="156" spans="2:7" ht="14.4" x14ac:dyDescent="0.3"/>
    <row r="157" spans="2:7" ht="14.4" x14ac:dyDescent="0.3"/>
    <row r="158" spans="2:7" ht="14.4" x14ac:dyDescent="0.3"/>
    <row r="159" spans="2:7" ht="14.4" x14ac:dyDescent="0.3"/>
    <row r="160" spans="2:7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5" customHeight="1" x14ac:dyDescent="0.3"/>
    <row r="167" ht="15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</sheetData>
  <mergeCells count="23">
    <mergeCell ref="B27:C27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G26"/>
    <mergeCell ref="B22:C22"/>
    <mergeCell ref="B23:C23"/>
    <mergeCell ref="B24:C24"/>
    <mergeCell ref="B25:C25"/>
    <mergeCell ref="B10:C10"/>
    <mergeCell ref="B5:G5"/>
    <mergeCell ref="B6:C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E17:E25 E135:G137 E138 G138 F17:F24" formula="1"/>
    <ignoredError sqref="E146" formulaRange="1"/>
    <ignoredError sqref="E133:E134 G133:G134 E142:E143 G142:G143" evalError="1"/>
    <ignoredError sqref="E139:E140 G139:G140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showGridLines="0" topLeftCell="A4" workbookViewId="0">
      <pane xSplit="3" ySplit="5" topLeftCell="D78" activePane="bottomRight" state="frozen"/>
      <selection activeCell="A4" sqref="A4"/>
      <selection pane="topRight" activeCell="D4" sqref="D4"/>
      <selection pane="bottomLeft" activeCell="A9" sqref="A9"/>
      <selection pane="bottomRight" activeCell="X73" sqref="X73"/>
    </sheetView>
  </sheetViews>
  <sheetFormatPr baseColWidth="10" defaultColWidth="0" defaultRowHeight="14.4" zeroHeight="1" x14ac:dyDescent="0.3"/>
  <cols>
    <col min="1" max="1" width="19" customWidth="1"/>
    <col min="2" max="2" width="17.33203125" customWidth="1"/>
    <col min="3" max="3" width="10.6640625" customWidth="1"/>
    <col min="4" max="26" width="11.5546875" customWidth="1"/>
    <col min="27" max="16384" width="11.5546875" hidden="1"/>
  </cols>
  <sheetData>
    <row r="1" spans="2:23" x14ac:dyDescent="0.3"/>
    <row r="2" spans="2:23" x14ac:dyDescent="0.3"/>
    <row r="3" spans="2:23" x14ac:dyDescent="0.3">
      <c r="B3" s="1" t="s">
        <v>54</v>
      </c>
    </row>
    <row r="4" spans="2:23" ht="15" x14ac:dyDescent="0.25">
      <c r="B4" s="1" t="s">
        <v>58</v>
      </c>
    </row>
    <row r="5" spans="2:23" x14ac:dyDescent="0.3"/>
    <row r="6" spans="2:23" ht="15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5">
      <c r="B8" s="114" t="s">
        <v>27</v>
      </c>
      <c r="C8" s="115" t="s">
        <v>28</v>
      </c>
      <c r="D8" s="113" t="s">
        <v>34</v>
      </c>
      <c r="E8" s="113" t="s">
        <v>35</v>
      </c>
      <c r="F8" s="113" t="s">
        <v>36</v>
      </c>
      <c r="G8" s="113" t="s">
        <v>37</v>
      </c>
      <c r="H8" s="113" t="s">
        <v>38</v>
      </c>
      <c r="I8" s="113" t="s">
        <v>39</v>
      </c>
      <c r="J8" s="113" t="s">
        <v>40</v>
      </c>
      <c r="K8" s="113" t="s">
        <v>41</v>
      </c>
      <c r="L8" s="113" t="s">
        <v>42</v>
      </c>
      <c r="M8" s="113" t="s">
        <v>43</v>
      </c>
      <c r="N8" s="113" t="s">
        <v>44</v>
      </c>
      <c r="O8" s="113" t="s">
        <v>45</v>
      </c>
      <c r="P8" s="113" t="s">
        <v>46</v>
      </c>
      <c r="Q8" s="113" t="s">
        <v>47</v>
      </c>
      <c r="R8" s="113" t="s">
        <v>48</v>
      </c>
      <c r="S8" s="113" t="s">
        <v>50</v>
      </c>
      <c r="T8" s="113" t="s">
        <v>49</v>
      </c>
      <c r="U8" s="116" t="s">
        <v>51</v>
      </c>
      <c r="V8" s="117" t="s">
        <v>52</v>
      </c>
    </row>
    <row r="9" spans="2:23" ht="15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ht="15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ht="15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ht="15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ht="15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ht="15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ht="15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ht="15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ht="15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ht="15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ht="15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ht="15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ht="15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ht="15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ht="15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ht="15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ht="15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ht="15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ht="15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ht="15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ht="15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ht="15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3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3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3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3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3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3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3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3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3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3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3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" thickBot="1" x14ac:dyDescent="0.35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3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3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3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3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3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3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3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3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3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3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3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" thickBot="1" x14ac:dyDescent="0.35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3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3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3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3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3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3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3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3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3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3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3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" thickBot="1" x14ac:dyDescent="0.35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3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3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3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3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3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3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3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3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82496.732366666707</v>
      </c>
      <c r="I76" s="61">
        <v>41.466249999999974</v>
      </c>
      <c r="J76" s="61">
        <v>39781.601916666521</v>
      </c>
      <c r="K76" s="61">
        <v>169.00558333333333</v>
      </c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10036.734950000004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211960.70416666655</v>
      </c>
      <c r="W76" s="70"/>
    </row>
    <row r="77" spans="2:23" x14ac:dyDescent="0.3">
      <c r="B77" s="16"/>
      <c r="C77" s="76" t="s">
        <v>13</v>
      </c>
      <c r="D77" s="60">
        <v>465.94653333333326</v>
      </c>
      <c r="E77" s="61">
        <v>365.02333333333314</v>
      </c>
      <c r="F77" s="61">
        <v>5600.7319000000061</v>
      </c>
      <c r="G77" s="61">
        <v>7840.9072999999926</v>
      </c>
      <c r="H77" s="61">
        <v>67830.897616666669</v>
      </c>
      <c r="I77" s="61">
        <v>34.162700000000015</v>
      </c>
      <c r="J77" s="61">
        <v>28365.769216666646</v>
      </c>
      <c r="K77" s="61">
        <v>121.14775000000009</v>
      </c>
      <c r="L77" s="61">
        <v>2.0579999999999998</v>
      </c>
      <c r="M77" s="61">
        <v>8.467050000000004</v>
      </c>
      <c r="N77" s="61">
        <v>4184.2603499999996</v>
      </c>
      <c r="O77" s="61">
        <v>108.72951666666665</v>
      </c>
      <c r="P77" s="61">
        <v>238.77608333333336</v>
      </c>
      <c r="Q77" s="61">
        <v>7545.5186500000027</v>
      </c>
      <c r="R77" s="61">
        <v>39733.522500000028</v>
      </c>
      <c r="S77" s="61">
        <v>6224.8859499999926</v>
      </c>
      <c r="T77" s="61">
        <v>101.96665</v>
      </c>
      <c r="U77" s="65">
        <v>182.53498333333329</v>
      </c>
      <c r="V77" s="67">
        <f t="shared" ref="V77:V80" si="6">SUM(D77:U77)</f>
        <v>168955.30608333336</v>
      </c>
      <c r="W77" s="70"/>
    </row>
    <row r="78" spans="2:23" x14ac:dyDescent="0.3">
      <c r="B78" s="16"/>
      <c r="C78" s="76" t="s">
        <v>14</v>
      </c>
      <c r="D78" s="60">
        <v>578.53948333333335</v>
      </c>
      <c r="E78" s="61">
        <v>407.25384999999994</v>
      </c>
      <c r="F78" s="61">
        <v>6349.6832500000073</v>
      </c>
      <c r="G78" s="61">
        <v>8698.6674666666659</v>
      </c>
      <c r="H78" s="61">
        <v>77528.34471666663</v>
      </c>
      <c r="I78" s="61">
        <v>37.840033333333331</v>
      </c>
      <c r="J78" s="61">
        <v>33785.333633333292</v>
      </c>
      <c r="K78" s="61">
        <v>157.38159999999993</v>
      </c>
      <c r="L78" s="61">
        <v>2.3849166666666668</v>
      </c>
      <c r="M78" s="61">
        <v>9.3251666666666662</v>
      </c>
      <c r="N78" s="61">
        <v>5117.162666666668</v>
      </c>
      <c r="O78" s="61">
        <v>147.03666666666669</v>
      </c>
      <c r="P78" s="61">
        <v>285.35466666666662</v>
      </c>
      <c r="Q78" s="61">
        <v>9837.9493333333321</v>
      </c>
      <c r="R78" s="61">
        <v>43228.261983333367</v>
      </c>
      <c r="S78" s="61">
        <v>8339.4764499999965</v>
      </c>
      <c r="T78" s="61">
        <v>97.75215</v>
      </c>
      <c r="U78" s="65">
        <v>232.97725</v>
      </c>
      <c r="V78" s="67">
        <f t="shared" si="6"/>
        <v>194840.72528333322</v>
      </c>
      <c r="W78" s="70"/>
    </row>
    <row r="79" spans="2:23" x14ac:dyDescent="0.3">
      <c r="B79" s="21"/>
      <c r="C79" s="76" t="s">
        <v>15</v>
      </c>
      <c r="D79" s="60">
        <v>508.29658333333333</v>
      </c>
      <c r="E79" s="61">
        <v>354.44331666666699</v>
      </c>
      <c r="F79" s="61">
        <v>5993.0658500000081</v>
      </c>
      <c r="G79" s="61">
        <v>8380.5207000000064</v>
      </c>
      <c r="H79" s="61">
        <v>71011.262949999858</v>
      </c>
      <c r="I79" s="61">
        <v>32.298450000000038</v>
      </c>
      <c r="J79" s="61">
        <v>31046.396383333304</v>
      </c>
      <c r="K79" s="61">
        <v>132.33483333333331</v>
      </c>
      <c r="L79" s="61">
        <v>1.9949333333333334</v>
      </c>
      <c r="M79" s="61">
        <v>9.5968000000000018</v>
      </c>
      <c r="N79" s="61">
        <v>4642.5234999999966</v>
      </c>
      <c r="O79" s="61">
        <v>123.82278333333338</v>
      </c>
      <c r="P79" s="61">
        <v>269.38614999999999</v>
      </c>
      <c r="Q79" s="61">
        <v>9028.311666666661</v>
      </c>
      <c r="R79" s="61">
        <v>39659.791783333283</v>
      </c>
      <c r="S79" s="61">
        <v>7621.7426833333247</v>
      </c>
      <c r="T79" s="61">
        <v>90.395083333333361</v>
      </c>
      <c r="U79" s="65">
        <v>230.44690000000003</v>
      </c>
      <c r="V79" s="67">
        <f t="shared" si="6"/>
        <v>179136.63134999981</v>
      </c>
      <c r="W79" s="70"/>
    </row>
    <row r="80" spans="2:23" ht="15" thickBot="1" x14ac:dyDescent="0.35">
      <c r="B80" s="57"/>
      <c r="C80" s="77" t="s">
        <v>16</v>
      </c>
      <c r="D80" s="62">
        <v>395.16408333333339</v>
      </c>
      <c r="E80" s="63">
        <v>318.86691666666673</v>
      </c>
      <c r="F80" s="63">
        <v>5508.1107333333248</v>
      </c>
      <c r="G80" s="63">
        <v>8202.6138666666666</v>
      </c>
      <c r="H80" s="63">
        <v>66855.702816666657</v>
      </c>
      <c r="I80" s="63">
        <v>35.096716666666644</v>
      </c>
      <c r="J80" s="63">
        <v>29242.197416666637</v>
      </c>
      <c r="K80" s="63"/>
      <c r="L80" s="63">
        <v>2.4756000000000005</v>
      </c>
      <c r="M80" s="63">
        <v>8.3110166666666672</v>
      </c>
      <c r="N80" s="63">
        <v>4320.6146833333332</v>
      </c>
      <c r="O80" s="63">
        <v>115.06633333333335</v>
      </c>
      <c r="P80" s="63">
        <v>238.32544999999996</v>
      </c>
      <c r="Q80" s="63">
        <v>8243.3897666666635</v>
      </c>
      <c r="R80" s="63">
        <v>38952.899066666621</v>
      </c>
      <c r="S80" s="63">
        <v>6921.7727500000028</v>
      </c>
      <c r="T80" s="63">
        <v>82.28964999999998</v>
      </c>
      <c r="U80" s="66">
        <v>195.22051666666667</v>
      </c>
      <c r="V80" s="68">
        <f t="shared" si="6"/>
        <v>169638.11738333321</v>
      </c>
      <c r="W80" s="70"/>
    </row>
    <row r="81" spans="2:23" ht="15" thickBot="1" x14ac:dyDescent="0.35">
      <c r="B81" s="81"/>
      <c r="C81" s="82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83"/>
      <c r="W81" s="70"/>
    </row>
    <row r="82" spans="2:23" ht="15" thickBot="1" x14ac:dyDescent="0.35">
      <c r="B82" s="107" t="s">
        <v>66</v>
      </c>
      <c r="C82" s="110"/>
      <c r="D82" s="118">
        <f>+SUM(D69:D80)/SUM(D57:D68)-1</f>
        <v>0.28021195705264867</v>
      </c>
      <c r="E82" s="118">
        <f t="shared" ref="E82:V82" si="7">+SUM(E69:E80)/SUM(E57:E68)-1</f>
        <v>-0.35902498057796539</v>
      </c>
      <c r="F82" s="118">
        <f t="shared" si="7"/>
        <v>-0.29253391275725149</v>
      </c>
      <c r="G82" s="118">
        <f t="shared" si="7"/>
        <v>-0.28302716680368378</v>
      </c>
      <c r="H82" s="118">
        <f t="shared" si="7"/>
        <v>-0.36881638399889494</v>
      </c>
      <c r="I82" s="118">
        <f t="shared" si="7"/>
        <v>-0.40796267305000189</v>
      </c>
      <c r="J82" s="118">
        <f t="shared" si="7"/>
        <v>-0.18813822247405765</v>
      </c>
      <c r="K82" s="118">
        <f t="shared" si="7"/>
        <v>3.894127931310595</v>
      </c>
      <c r="L82" s="118">
        <f t="shared" si="7"/>
        <v>-0.60699691868074168</v>
      </c>
      <c r="M82" s="118">
        <f t="shared" si="7"/>
        <v>-0.60852542193678816</v>
      </c>
      <c r="N82" s="118">
        <f t="shared" si="7"/>
        <v>-0.32229137085237491</v>
      </c>
      <c r="O82" s="118">
        <f t="shared" si="7"/>
        <v>-0.15767979376470642</v>
      </c>
      <c r="P82" s="118">
        <f t="shared" si="7"/>
        <v>-0.23117240118886428</v>
      </c>
      <c r="Q82" s="118">
        <f t="shared" si="7"/>
        <v>-0.17552359386011185</v>
      </c>
      <c r="R82" s="118">
        <f t="shared" si="7"/>
        <v>-0.31210155517822902</v>
      </c>
      <c r="S82" s="118">
        <f t="shared" si="7"/>
        <v>-0.19044870907485145</v>
      </c>
      <c r="T82" s="118">
        <f t="shared" si="7"/>
        <v>-0.25256635711166442</v>
      </c>
      <c r="U82" s="118">
        <f t="shared" si="7"/>
        <v>-0.22390357501558111</v>
      </c>
      <c r="V82" s="119">
        <f t="shared" si="7"/>
        <v>-0.30723296898541186</v>
      </c>
    </row>
    <row r="83" spans="2:23" ht="15" thickBot="1" x14ac:dyDescent="0.35">
      <c r="B83" s="120" t="s">
        <v>67</v>
      </c>
      <c r="C83" s="110"/>
      <c r="D83" s="121">
        <f>+SUM(D69:D80)/SUM($V$69:$V$80)</f>
        <v>2.3627040533814934E-3</v>
      </c>
      <c r="E83" s="118">
        <f t="shared" ref="E83:V83" si="8">+SUM(E69:E80)/SUM($V$69:$V$80)</f>
        <v>2.0305607816641191E-3</v>
      </c>
      <c r="F83" s="118">
        <f t="shared" si="8"/>
        <v>3.2318685874190588E-2</v>
      </c>
      <c r="G83" s="118">
        <f t="shared" si="8"/>
        <v>4.6318420712488054E-2</v>
      </c>
      <c r="H83" s="118">
        <f t="shared" si="8"/>
        <v>0.40434867142478759</v>
      </c>
      <c r="I83" s="118">
        <f t="shared" si="8"/>
        <v>2.3723772658639899E-4</v>
      </c>
      <c r="J83" s="118">
        <f t="shared" si="8"/>
        <v>0.16981615635221492</v>
      </c>
      <c r="K83" s="118">
        <f t="shared" si="8"/>
        <v>6.888437447206781E-4</v>
      </c>
      <c r="L83" s="122">
        <f t="shared" si="8"/>
        <v>1.5907687793583442E-5</v>
      </c>
      <c r="M83" s="121">
        <f t="shared" si="8"/>
        <v>5.2318659559046941E-5</v>
      </c>
      <c r="N83" s="118">
        <f t="shared" si="8"/>
        <v>2.5390723740084487E-2</v>
      </c>
      <c r="O83" s="121">
        <f t="shared" si="8"/>
        <v>6.8558809170030175E-4</v>
      </c>
      <c r="P83" s="118">
        <f t="shared" si="8"/>
        <v>1.381126260065013E-3</v>
      </c>
      <c r="Q83" s="118">
        <f t="shared" si="8"/>
        <v>4.5042811632557099E-2</v>
      </c>
      <c r="R83" s="118">
        <f t="shared" si="8"/>
        <v>0.22981805025308563</v>
      </c>
      <c r="S83" s="118">
        <f t="shared" si="8"/>
        <v>3.7929282300817144E-2</v>
      </c>
      <c r="T83" s="121">
        <f t="shared" si="8"/>
        <v>4.6410975909394128E-4</v>
      </c>
      <c r="U83" s="118">
        <f t="shared" si="8"/>
        <v>1.0988009452098104E-3</v>
      </c>
      <c r="V83" s="119">
        <f t="shared" si="8"/>
        <v>1</v>
      </c>
    </row>
    <row r="84" spans="2:23" x14ac:dyDescent="0.3">
      <c r="B84" s="71"/>
      <c r="C84" s="72"/>
    </row>
    <row r="85" spans="2:23" x14ac:dyDescent="0.3"/>
    <row r="86" spans="2:23" x14ac:dyDescent="0.3"/>
    <row r="87" spans="2:23" x14ac:dyDescent="0.3"/>
    <row r="88" spans="2:23" x14ac:dyDescent="0.3"/>
    <row r="89" spans="2:23" x14ac:dyDescent="0.3"/>
    <row r="90" spans="2:23" x14ac:dyDescent="0.3"/>
    <row r="91" spans="2:23" x14ac:dyDescent="0.3"/>
    <row r="92" spans="2:23" x14ac:dyDescent="0.3"/>
    <row r="93" spans="2:23" x14ac:dyDescent="0.3"/>
    <row r="94" spans="2:23" x14ac:dyDescent="0.3"/>
    <row r="95" spans="2:23" x14ac:dyDescent="0.3"/>
    <row r="96" spans="2:23" x14ac:dyDescent="0.3"/>
    <row r="97" x14ac:dyDescent="0.3"/>
    <row r="98" x14ac:dyDescent="0.3"/>
    <row r="99" x14ac:dyDescent="0.3"/>
    <row r="100" x14ac:dyDescent="0.3"/>
    <row r="101" hidden="1" x14ac:dyDescent="0.3"/>
    <row r="102" hidden="1" x14ac:dyDescent="0.3"/>
    <row r="103" hidden="1" x14ac:dyDescent="0.3"/>
    <row r="104" hidden="1" x14ac:dyDescent="0.3"/>
    <row r="105" x14ac:dyDescent="0.3"/>
  </sheetData>
  <pageMargins left="0.7" right="0.7" top="0.75" bottom="0.75" header="0.3" footer="0.3"/>
  <ignoredErrors>
    <ignoredError sqref="K83:U83 D83:J83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showGridLines="0" topLeftCell="C133" workbookViewId="0">
      <selection activeCell="E142" activeCellId="1" sqref="E129 E142"/>
    </sheetView>
  </sheetViews>
  <sheetFormatPr baseColWidth="10" defaultColWidth="0" defaultRowHeight="15" customHeight="1" zeroHeight="1" x14ac:dyDescent="0.3"/>
  <cols>
    <col min="1" max="1" width="19" customWidth="1"/>
    <col min="2" max="2" width="3.6640625" customWidth="1"/>
    <col min="3" max="3" width="15.44140625" customWidth="1"/>
    <col min="4" max="4" width="9.109375" customWidth="1"/>
    <col min="5" max="5" width="15.44140625" customWidth="1"/>
    <col min="6" max="6" width="11.44140625" customWidth="1"/>
    <col min="7" max="7" width="14.88671875" customWidth="1"/>
    <col min="8" max="8" width="11.44140625" customWidth="1"/>
    <col min="9" max="9" width="13" bestFit="1" customWidth="1"/>
    <col min="10" max="17" width="11.44140625" customWidth="1"/>
    <col min="18" max="16384" width="11.44140625" hidden="1"/>
  </cols>
  <sheetData>
    <row r="1" spans="2:9" x14ac:dyDescent="0.25"/>
    <row r="2" spans="2:9" ht="14.4" x14ac:dyDescent="0.3">
      <c r="B2" s="1" t="s">
        <v>30</v>
      </c>
      <c r="C2" s="50"/>
      <c r="D2" s="25"/>
      <c r="E2" s="49"/>
      <c r="F2" s="51"/>
    </row>
    <row r="3" spans="2:9" ht="14.4" x14ac:dyDescent="0.3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34" t="s">
        <v>1</v>
      </c>
      <c r="D5" s="135"/>
      <c r="E5" s="111" t="s">
        <v>2</v>
      </c>
      <c r="F5" s="112" t="s">
        <v>3</v>
      </c>
      <c r="G5" s="113" t="s">
        <v>4</v>
      </c>
      <c r="H5" s="112" t="s">
        <v>3</v>
      </c>
    </row>
    <row r="6" spans="2:9" x14ac:dyDescent="0.25">
      <c r="C6" s="136">
        <v>2000</v>
      </c>
      <c r="D6" s="137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29">
        <v>2001</v>
      </c>
      <c r="D7" s="130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29">
        <v>2002</v>
      </c>
      <c r="D8" s="130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29">
        <v>2003</v>
      </c>
      <c r="D9" s="130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29">
        <v>2004</v>
      </c>
      <c r="D10" s="130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29">
        <v>2005</v>
      </c>
      <c r="D11" s="130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29">
        <v>2006</v>
      </c>
      <c r="D12" s="130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29">
        <v>2007</v>
      </c>
      <c r="D13" s="130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29">
        <v>2008</v>
      </c>
      <c r="D14" s="130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29">
        <v>2009</v>
      </c>
      <c r="D15" s="130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29">
        <v>2010</v>
      </c>
      <c r="D16" s="130"/>
      <c r="E16" s="86">
        <f>+E38</f>
        <v>1037043.9378833331</v>
      </c>
      <c r="F16" s="5">
        <f t="shared" si="0"/>
        <v>-7.4333504352979987E-2</v>
      </c>
      <c r="G16" s="87">
        <f>+G38</f>
        <v>714580.78899999871</v>
      </c>
      <c r="H16" s="5">
        <f t="shared" si="1"/>
        <v>-0.1313129166816534</v>
      </c>
      <c r="I16" s="4"/>
    </row>
    <row r="17" spans="3:9" x14ac:dyDescent="0.25">
      <c r="C17" s="129">
        <v>2011</v>
      </c>
      <c r="D17" s="130"/>
      <c r="E17" s="87">
        <f>+E51</f>
        <v>944322.02861666679</v>
      </c>
      <c r="F17" s="5">
        <f t="shared" si="0"/>
        <v>-8.9409817539570294E-2</v>
      </c>
      <c r="G17" s="87">
        <f>+G51</f>
        <v>633723.978999999</v>
      </c>
      <c r="H17" s="5">
        <f t="shared" si="1"/>
        <v>-0.11315279006192237</v>
      </c>
      <c r="I17" s="4"/>
    </row>
    <row r="18" spans="3:9" x14ac:dyDescent="0.25">
      <c r="C18" s="129">
        <v>2012</v>
      </c>
      <c r="D18" s="130"/>
      <c r="E18" s="87">
        <f>+E64</f>
        <v>826511.14478333306</v>
      </c>
      <c r="F18" s="5">
        <f t="shared" si="0"/>
        <v>-0.12475710643530616</v>
      </c>
      <c r="G18" s="87">
        <f>+G64</f>
        <v>546763.04799999797</v>
      </c>
      <c r="H18" s="5">
        <f t="shared" si="1"/>
        <v>-0.13722209334294602</v>
      </c>
      <c r="I18" s="4"/>
    </row>
    <row r="19" spans="3:9" x14ac:dyDescent="0.25">
      <c r="C19" s="129">
        <v>2013</v>
      </c>
      <c r="D19" s="130"/>
      <c r="E19" s="87">
        <f>+E77</f>
        <v>844044.58264999965</v>
      </c>
      <c r="F19" s="5">
        <f t="shared" si="0"/>
        <v>2.1213794849993119E-2</v>
      </c>
      <c r="G19" s="87">
        <f>+G77</f>
        <v>575290.51099999656</v>
      </c>
      <c r="H19" s="5">
        <f t="shared" si="1"/>
        <v>5.2175184669756063E-2</v>
      </c>
      <c r="I19" s="4"/>
    </row>
    <row r="20" spans="3:9" ht="14.4" x14ac:dyDescent="0.3">
      <c r="C20" s="129">
        <v>2014</v>
      </c>
      <c r="D20" s="130"/>
      <c r="E20" s="87">
        <f>+E90</f>
        <v>973602.63632866659</v>
      </c>
      <c r="F20" s="5">
        <f>(E20-E19)/E19</f>
        <v>0.15349669477399019</v>
      </c>
      <c r="G20" s="87">
        <f>+G90</f>
        <v>697680.01613999705</v>
      </c>
      <c r="H20" s="5">
        <f t="shared" si="1"/>
        <v>0.21274382733561412</v>
      </c>
      <c r="I20" s="4"/>
    </row>
    <row r="21" spans="3:9" ht="14.4" x14ac:dyDescent="0.3">
      <c r="C21" s="129">
        <v>2015</v>
      </c>
      <c r="D21" s="130"/>
      <c r="E21" s="87">
        <f>+E103</f>
        <v>1296335.9517166666</v>
      </c>
      <c r="F21" s="5">
        <f>(E21-E20)/E20</f>
        <v>0.33148360875951077</v>
      </c>
      <c r="G21" s="87">
        <f>+G103</f>
        <v>964860.44729999441</v>
      </c>
      <c r="H21" s="5">
        <f t="shared" si="1"/>
        <v>0.38295554549234029</v>
      </c>
      <c r="I21" s="4"/>
    </row>
    <row r="22" spans="3:9" ht="14.4" x14ac:dyDescent="0.3">
      <c r="C22" s="129">
        <v>2016</v>
      </c>
      <c r="D22" s="130"/>
      <c r="E22" s="87">
        <f>+E116</f>
        <v>1477242.6605500001</v>
      </c>
      <c r="F22" s="5">
        <f>(E22-E21)/E21</f>
        <v>0.13955233486641233</v>
      </c>
      <c r="G22" s="87">
        <f>+G116</f>
        <v>1142310.3349999965</v>
      </c>
      <c r="H22" s="5">
        <f t="shared" ref="H22" si="2">(G22-G21)/G21</f>
        <v>0.18391249034673027</v>
      </c>
      <c r="I22" s="4"/>
    </row>
    <row r="23" spans="3:9" ht="14.4" x14ac:dyDescent="0.3">
      <c r="C23" s="129">
        <v>2017</v>
      </c>
      <c r="D23" s="130"/>
      <c r="E23" s="87">
        <f>+E129</f>
        <v>1554908.5253000001</v>
      </c>
      <c r="F23" s="5">
        <f>(E23-E22)/E22</f>
        <v>5.2574886187678707E-2</v>
      </c>
      <c r="G23" s="87">
        <f>+G129</f>
        <v>1099036.5029999949</v>
      </c>
      <c r="H23" s="5">
        <f t="shared" ref="H23:H24" si="3">(G23-G22)/G22</f>
        <v>-3.7882728251777305E-2</v>
      </c>
      <c r="I23" s="4"/>
    </row>
    <row r="24" spans="3:9" ht="14.4" customHeight="1" thickBot="1" x14ac:dyDescent="0.35">
      <c r="C24" s="127">
        <v>2018</v>
      </c>
      <c r="D24" s="128"/>
      <c r="E24" s="88">
        <f>+E142</f>
        <v>1360059.6117833336</v>
      </c>
      <c r="F24" s="6">
        <f>(E24-E23)/E23</f>
        <v>-0.12531213916849085</v>
      </c>
      <c r="G24" s="88">
        <f>+G142</f>
        <v>981850.61271999276</v>
      </c>
      <c r="H24" s="6">
        <f t="shared" si="3"/>
        <v>-0.10662602193842026</v>
      </c>
      <c r="I24" s="4"/>
    </row>
    <row r="25" spans="3:9" ht="24.6" thickBot="1" x14ac:dyDescent="0.35">
      <c r="C25" s="134" t="s">
        <v>1</v>
      </c>
      <c r="D25" s="135"/>
      <c r="E25" s="111" t="s">
        <v>2</v>
      </c>
      <c r="F25" s="112" t="s">
        <v>5</v>
      </c>
      <c r="G25" s="113" t="s">
        <v>4</v>
      </c>
      <c r="H25" s="112" t="s">
        <v>5</v>
      </c>
    </row>
    <row r="26" spans="3:9" x14ac:dyDescent="0.25">
      <c r="C26" s="17">
        <v>2010</v>
      </c>
      <c r="D26" s="7" t="s">
        <v>6</v>
      </c>
      <c r="E26" s="90">
        <v>90889.358266666517</v>
      </c>
      <c r="F26" s="9"/>
      <c r="G26" s="93">
        <v>62849.144</v>
      </c>
      <c r="H26" s="9"/>
    </row>
    <row r="27" spans="3:9" x14ac:dyDescent="0.25">
      <c r="C27" s="16"/>
      <c r="D27" s="10" t="s">
        <v>17</v>
      </c>
      <c r="E27" s="91">
        <v>82250.782533333258</v>
      </c>
      <c r="F27" s="12">
        <f t="shared" ref="F27:H29" si="4">+E27/E26-1</f>
        <v>-9.5044963437721175E-2</v>
      </c>
      <c r="G27" s="94">
        <v>55356.583999999908</v>
      </c>
      <c r="H27" s="12">
        <f t="shared" si="4"/>
        <v>-0.11921498883103476</v>
      </c>
    </row>
    <row r="28" spans="3:9" x14ac:dyDescent="0.25">
      <c r="C28" s="16"/>
      <c r="D28" s="10" t="s">
        <v>7</v>
      </c>
      <c r="E28" s="91">
        <v>99044.815616666296</v>
      </c>
      <c r="F28" s="12">
        <f t="shared" si="4"/>
        <v>0.20418083045625757</v>
      </c>
      <c r="G28" s="94">
        <v>64286.474999999889</v>
      </c>
      <c r="H28" s="12">
        <f t="shared" si="4"/>
        <v>0.16131578856094153</v>
      </c>
    </row>
    <row r="29" spans="3:9" ht="14.4" x14ac:dyDescent="0.3">
      <c r="C29" s="16"/>
      <c r="D29" s="10" t="s">
        <v>8</v>
      </c>
      <c r="E29" s="91">
        <v>87487.933066666563</v>
      </c>
      <c r="F29" s="12">
        <f t="shared" si="4"/>
        <v>-0.11668336679759594</v>
      </c>
      <c r="G29" s="94">
        <v>60870.465000000004</v>
      </c>
      <c r="H29" s="12">
        <f t="shared" si="4"/>
        <v>-5.3137304541894581E-2</v>
      </c>
    </row>
    <row r="30" spans="3:9" ht="14.4" x14ac:dyDescent="0.3">
      <c r="C30" s="16"/>
      <c r="D30" s="10" t="s">
        <v>9</v>
      </c>
      <c r="E30" s="91">
        <v>85551.949899999934</v>
      </c>
      <c r="F30" s="12">
        <f t="shared" ref="F30:F37" si="5">+E30/E29-1</f>
        <v>-2.2128573607875679E-2</v>
      </c>
      <c r="G30" s="94">
        <v>59966.673999999912</v>
      </c>
      <c r="H30" s="12">
        <f t="shared" ref="H30:H37" si="6">+G30/G29-1</f>
        <v>-1.4847775518062711E-2</v>
      </c>
    </row>
    <row r="31" spans="3:9" ht="14.4" x14ac:dyDescent="0.3">
      <c r="C31" s="16"/>
      <c r="D31" s="10" t="s">
        <v>10</v>
      </c>
      <c r="E31" s="91">
        <v>82034.638250000047</v>
      </c>
      <c r="F31" s="12">
        <f t="shared" si="5"/>
        <v>-4.1113167544529428E-2</v>
      </c>
      <c r="G31" s="94">
        <v>57353.476999999853</v>
      </c>
      <c r="H31" s="12">
        <f t="shared" si="6"/>
        <v>-4.3577487722598396E-2</v>
      </c>
    </row>
    <row r="32" spans="3:9" ht="14.4" x14ac:dyDescent="0.3">
      <c r="C32" s="16"/>
      <c r="D32" s="10" t="s">
        <v>11</v>
      </c>
      <c r="E32" s="91">
        <v>84126.295633333371</v>
      </c>
      <c r="F32" s="12">
        <f t="shared" si="5"/>
        <v>2.549724638218076E-2</v>
      </c>
      <c r="G32" s="94">
        <v>57994.010999999839</v>
      </c>
      <c r="H32" s="12">
        <f t="shared" si="6"/>
        <v>1.1168180788760029E-2</v>
      </c>
    </row>
    <row r="33" spans="3:8" ht="14.4" x14ac:dyDescent="0.3">
      <c r="C33" s="16"/>
      <c r="D33" s="10" t="s">
        <v>12</v>
      </c>
      <c r="E33" s="91">
        <v>86932.052983333633</v>
      </c>
      <c r="F33" s="12">
        <f t="shared" si="5"/>
        <v>3.3351728242370537E-2</v>
      </c>
      <c r="G33" s="94">
        <v>59713.905999999894</v>
      </c>
      <c r="H33" s="12">
        <f t="shared" si="6"/>
        <v>2.9656424350439581E-2</v>
      </c>
    </row>
    <row r="34" spans="3:8" ht="14.4" x14ac:dyDescent="0.3">
      <c r="C34" s="16"/>
      <c r="D34" s="10" t="s">
        <v>13</v>
      </c>
      <c r="E34" s="91">
        <v>81131.868800000055</v>
      </c>
      <c r="F34" s="12">
        <f t="shared" si="5"/>
        <v>-6.6720892746494509E-2</v>
      </c>
      <c r="G34" s="94">
        <v>56676.366000000162</v>
      </c>
      <c r="H34" s="12">
        <f t="shared" si="6"/>
        <v>-5.0868218200292192E-2</v>
      </c>
    </row>
    <row r="35" spans="3:8" ht="14.4" x14ac:dyDescent="0.3">
      <c r="C35" s="16"/>
      <c r="D35" s="10" t="s">
        <v>14</v>
      </c>
      <c r="E35" s="91">
        <v>83169.548016666624</v>
      </c>
      <c r="F35" s="12">
        <f t="shared" si="5"/>
        <v>2.5115645020943544E-2</v>
      </c>
      <c r="G35" s="94">
        <v>58084.043000000078</v>
      </c>
      <c r="H35" s="12">
        <f t="shared" si="6"/>
        <v>2.4837107587312612E-2</v>
      </c>
    </row>
    <row r="36" spans="3:8" ht="14.4" x14ac:dyDescent="0.3">
      <c r="C36" s="16"/>
      <c r="D36" s="10" t="s">
        <v>15</v>
      </c>
      <c r="E36" s="91">
        <v>86646.369550000149</v>
      </c>
      <c r="F36" s="12">
        <f t="shared" si="5"/>
        <v>4.1804021017846527E-2</v>
      </c>
      <c r="G36" s="94">
        <v>59718.244999999675</v>
      </c>
      <c r="H36" s="12">
        <f t="shared" si="6"/>
        <v>2.8135128265771581E-2</v>
      </c>
    </row>
    <row r="37" spans="3:8" ht="14.4" x14ac:dyDescent="0.3">
      <c r="C37" s="16"/>
      <c r="D37" s="10" t="s">
        <v>16</v>
      </c>
      <c r="E37" s="91">
        <v>87778.325266666623</v>
      </c>
      <c r="F37" s="12">
        <f t="shared" si="5"/>
        <v>1.3064087076530839E-2</v>
      </c>
      <c r="G37" s="94">
        <v>61711.398999999568</v>
      </c>
      <c r="H37" s="12">
        <f t="shared" si="6"/>
        <v>3.3375964079317866E-2</v>
      </c>
    </row>
    <row r="38" spans="3:8" thickBot="1" x14ac:dyDescent="0.35">
      <c r="C38" s="13" t="s">
        <v>18</v>
      </c>
      <c r="D38" s="14"/>
      <c r="E38" s="101">
        <f>SUM(E26:E37)</f>
        <v>1037043.9378833331</v>
      </c>
      <c r="F38" s="102"/>
      <c r="G38" s="103">
        <f>SUM(G26:G37)</f>
        <v>714580.78899999871</v>
      </c>
      <c r="H38" s="15"/>
    </row>
    <row r="39" spans="3:8" ht="14.4" x14ac:dyDescent="0.3">
      <c r="C39" s="16">
        <v>2011</v>
      </c>
      <c r="D39" s="10" t="s">
        <v>6</v>
      </c>
      <c r="E39" s="91">
        <v>82949.602433333319</v>
      </c>
      <c r="F39" s="12">
        <f>+E39/E37-1</f>
        <v>-5.501042334384787E-2</v>
      </c>
      <c r="G39" s="94">
        <v>54854.615000000078</v>
      </c>
      <c r="H39" s="12">
        <f>+G39/G37-1</f>
        <v>-0.11111049354106428</v>
      </c>
    </row>
    <row r="40" spans="3:8" ht="14.4" x14ac:dyDescent="0.3">
      <c r="C40" s="16"/>
      <c r="D40" s="10" t="s">
        <v>17</v>
      </c>
      <c r="E40" s="91">
        <v>71233.284750000021</v>
      </c>
      <c r="F40" s="12">
        <f t="shared" ref="F40:F50" si="7">+E40/E39-1</f>
        <v>-0.14124621866331089</v>
      </c>
      <c r="G40" s="94">
        <v>47071.253000000033</v>
      </c>
      <c r="H40" s="12">
        <f t="shared" ref="H40:H50" si="8">+G40/G39-1</f>
        <v>-0.14189074155383341</v>
      </c>
    </row>
    <row r="41" spans="3:8" ht="14.4" x14ac:dyDescent="0.3">
      <c r="C41" s="16"/>
      <c r="D41" s="10" t="s">
        <v>7</v>
      </c>
      <c r="E41" s="91">
        <v>83087.761249999909</v>
      </c>
      <c r="F41" s="12">
        <f t="shared" si="7"/>
        <v>0.16641765912668904</v>
      </c>
      <c r="G41" s="94">
        <v>55687.44999999991</v>
      </c>
      <c r="H41" s="12">
        <f t="shared" si="8"/>
        <v>0.18304583903895377</v>
      </c>
    </row>
    <row r="42" spans="3:8" ht="14.4" x14ac:dyDescent="0.3">
      <c r="C42" s="16"/>
      <c r="D42" s="10" t="s">
        <v>8</v>
      </c>
      <c r="E42" s="91">
        <v>77574.585233333433</v>
      </c>
      <c r="F42" s="12">
        <f t="shared" si="7"/>
        <v>-6.6353647441264818E-2</v>
      </c>
      <c r="G42" s="94">
        <v>53366.462999999909</v>
      </c>
      <c r="H42" s="12">
        <f t="shared" si="8"/>
        <v>-4.1678816322169632E-2</v>
      </c>
    </row>
    <row r="43" spans="3:8" ht="14.4" x14ac:dyDescent="0.3">
      <c r="C43" s="16"/>
      <c r="D43" s="10" t="s">
        <v>9</v>
      </c>
      <c r="E43" s="91">
        <v>80617.406500000128</v>
      </c>
      <c r="F43" s="12">
        <f t="shared" si="7"/>
        <v>3.9224460659561533E-2</v>
      </c>
      <c r="G43" s="94">
        <v>54458.68200000003</v>
      </c>
      <c r="H43" s="12">
        <f t="shared" si="8"/>
        <v>2.0466392910471143E-2</v>
      </c>
    </row>
    <row r="44" spans="3:8" ht="14.4" x14ac:dyDescent="0.3">
      <c r="C44" s="16"/>
      <c r="D44" s="10" t="s">
        <v>10</v>
      </c>
      <c r="E44" s="91">
        <v>79903.735599999985</v>
      </c>
      <c r="F44" s="12">
        <f t="shared" si="7"/>
        <v>-8.8525658537544905E-3</v>
      </c>
      <c r="G44" s="94">
        <v>53528.590999999811</v>
      </c>
      <c r="H44" s="12">
        <f t="shared" si="8"/>
        <v>-1.7078837860971752E-2</v>
      </c>
    </row>
    <row r="45" spans="3:8" ht="14.4" x14ac:dyDescent="0.3">
      <c r="C45" s="16"/>
      <c r="D45" s="10" t="s">
        <v>11</v>
      </c>
      <c r="E45" s="91">
        <v>75022.059383333399</v>
      </c>
      <c r="F45" s="12">
        <f t="shared" si="7"/>
        <v>-6.1094467987133583E-2</v>
      </c>
      <c r="G45" s="94">
        <v>49492.518999999651</v>
      </c>
      <c r="H45" s="12">
        <f t="shared" si="8"/>
        <v>-7.5400303363116206E-2</v>
      </c>
    </row>
    <row r="46" spans="3:8" ht="14.4" x14ac:dyDescent="0.3">
      <c r="C46" s="16"/>
      <c r="D46" s="10" t="s">
        <v>12</v>
      </c>
      <c r="E46" s="91">
        <v>81909.887700000036</v>
      </c>
      <c r="F46" s="12">
        <f t="shared" si="7"/>
        <v>9.1810707054474916E-2</v>
      </c>
      <c r="G46" s="94">
        <v>53690.075999999855</v>
      </c>
      <c r="H46" s="12">
        <f t="shared" si="8"/>
        <v>8.4811949054365954E-2</v>
      </c>
    </row>
    <row r="47" spans="3:8" ht="14.4" x14ac:dyDescent="0.3">
      <c r="C47" s="16"/>
      <c r="D47" s="10" t="s">
        <v>13</v>
      </c>
      <c r="E47" s="91">
        <v>77157.995450000031</v>
      </c>
      <c r="F47" s="12">
        <f t="shared" si="7"/>
        <v>-5.8013658465802087E-2</v>
      </c>
      <c r="G47" s="94">
        <v>52249.142000000058</v>
      </c>
      <c r="H47" s="12">
        <f t="shared" si="8"/>
        <v>-2.6837995163199291E-2</v>
      </c>
    </row>
    <row r="48" spans="3:8" ht="14.4" x14ac:dyDescent="0.3">
      <c r="C48" s="16"/>
      <c r="D48" s="10" t="s">
        <v>14</v>
      </c>
      <c r="E48" s="91">
        <v>79832.942216666575</v>
      </c>
      <c r="F48" s="12">
        <f t="shared" si="7"/>
        <v>3.4668432624068934E-2</v>
      </c>
      <c r="G48" s="94">
        <v>54200.001999999877</v>
      </c>
      <c r="H48" s="12">
        <f t="shared" si="8"/>
        <v>3.7337646616279585E-2</v>
      </c>
    </row>
    <row r="49" spans="3:8" ht="14.4" x14ac:dyDescent="0.3">
      <c r="C49" s="16"/>
      <c r="D49" s="10" t="s">
        <v>15</v>
      </c>
      <c r="E49" s="91">
        <v>81693.287683333314</v>
      </c>
      <c r="F49" s="12">
        <f t="shared" si="7"/>
        <v>2.3302980135916362E-2</v>
      </c>
      <c r="G49" s="94">
        <v>54364.905999999843</v>
      </c>
      <c r="H49" s="12">
        <f t="shared" si="8"/>
        <v>3.0425091128218895E-3</v>
      </c>
    </row>
    <row r="50" spans="3:8" ht="14.4" x14ac:dyDescent="0.3">
      <c r="C50" s="16"/>
      <c r="D50" s="10" t="s">
        <v>16</v>
      </c>
      <c r="E50" s="91">
        <v>73339.480416666614</v>
      </c>
      <c r="F50" s="12">
        <f t="shared" si="7"/>
        <v>-0.10225818428373767</v>
      </c>
      <c r="G50" s="94">
        <v>50760.279999999948</v>
      </c>
      <c r="H50" s="12">
        <f t="shared" si="8"/>
        <v>-6.6304280927109605E-2</v>
      </c>
    </row>
    <row r="51" spans="3:8" thickBot="1" x14ac:dyDescent="0.35">
      <c r="C51" s="13" t="s">
        <v>19</v>
      </c>
      <c r="D51" s="14"/>
      <c r="E51" s="101">
        <f>SUM(E39:E50)</f>
        <v>944322.02861666679</v>
      </c>
      <c r="F51" s="102"/>
      <c r="G51" s="103">
        <f>SUM(G39:G50)</f>
        <v>633723.978999999</v>
      </c>
      <c r="H51" s="15"/>
    </row>
    <row r="52" spans="3:8" ht="14.4" x14ac:dyDescent="0.3">
      <c r="C52" s="16">
        <v>2012</v>
      </c>
      <c r="D52" s="10" t="s">
        <v>6</v>
      </c>
      <c r="E52" s="90">
        <v>71665.608333333599</v>
      </c>
      <c r="F52" s="9">
        <f>+E52/E50-1</f>
        <v>-2.2823615245474604E-2</v>
      </c>
      <c r="G52" s="93">
        <v>47228.392999999545</v>
      </c>
      <c r="H52" s="9">
        <f>+G52/G50-1</f>
        <v>-6.9579738330844632E-2</v>
      </c>
    </row>
    <row r="53" spans="3:8" ht="14.4" x14ac:dyDescent="0.3">
      <c r="C53" s="16"/>
      <c r="D53" s="10" t="s">
        <v>17</v>
      </c>
      <c r="E53" s="91">
        <v>67589.132949999883</v>
      </c>
      <c r="F53" s="12">
        <f t="shared" ref="F53:F63" si="9">+E53/E52-1</f>
        <v>-5.6881891860501188E-2</v>
      </c>
      <c r="G53" s="94">
        <v>43855.224999999758</v>
      </c>
      <c r="H53" s="12">
        <f t="shared" ref="H53:H63" si="10">+G53/G52-1</f>
        <v>-7.1422459790232984E-2</v>
      </c>
    </row>
    <row r="54" spans="3:8" ht="14.4" x14ac:dyDescent="0.3">
      <c r="C54" s="16"/>
      <c r="D54" s="10" t="s">
        <v>7</v>
      </c>
      <c r="E54" s="91">
        <v>75269.081466666714</v>
      </c>
      <c r="F54" s="12">
        <f t="shared" si="9"/>
        <v>0.11362697199190586</v>
      </c>
      <c r="G54" s="94">
        <v>50979.099999999708</v>
      </c>
      <c r="H54" s="12">
        <f t="shared" si="10"/>
        <v>0.16244073539697923</v>
      </c>
    </row>
    <row r="55" spans="3:8" ht="14.4" x14ac:dyDescent="0.3">
      <c r="C55" s="16"/>
      <c r="D55" s="10" t="s">
        <v>8</v>
      </c>
      <c r="E55" s="91">
        <v>65979.426766666467</v>
      </c>
      <c r="F55" s="12">
        <f t="shared" si="9"/>
        <v>-0.12341926484268595</v>
      </c>
      <c r="G55" s="94">
        <v>43857.93400000011</v>
      </c>
      <c r="H55" s="12">
        <f t="shared" si="10"/>
        <v>-0.13968795055227801</v>
      </c>
    </row>
    <row r="56" spans="3:8" ht="14.4" x14ac:dyDescent="0.3">
      <c r="C56" s="16"/>
      <c r="D56" s="10" t="s">
        <v>9</v>
      </c>
      <c r="E56" s="91">
        <v>69810.196216666707</v>
      </c>
      <c r="F56" s="12">
        <f t="shared" si="9"/>
        <v>5.8060059593236568E-2</v>
      </c>
      <c r="G56" s="94">
        <v>45049.784999999967</v>
      </c>
      <c r="H56" s="12">
        <f t="shared" si="10"/>
        <v>2.7175265483318389E-2</v>
      </c>
    </row>
    <row r="57" spans="3:8" ht="14.4" x14ac:dyDescent="0.3">
      <c r="C57" s="16"/>
      <c r="D57" s="10" t="s">
        <v>10</v>
      </c>
      <c r="E57" s="91">
        <v>67253.511766666721</v>
      </c>
      <c r="F57" s="12">
        <f t="shared" si="9"/>
        <v>-3.6623367195028678E-2</v>
      </c>
      <c r="G57" s="94">
        <v>43446.600999999973</v>
      </c>
      <c r="H57" s="12">
        <f t="shared" si="10"/>
        <v>-3.5586940093054742E-2</v>
      </c>
    </row>
    <row r="58" spans="3:8" ht="14.4" x14ac:dyDescent="0.3">
      <c r="C58" s="16"/>
      <c r="D58" s="10" t="s">
        <v>11</v>
      </c>
      <c r="E58" s="91">
        <v>66886.922783333386</v>
      </c>
      <c r="F58" s="12">
        <f t="shared" si="9"/>
        <v>-5.4508526574077454E-3</v>
      </c>
      <c r="G58" s="94">
        <v>43228.280999999901</v>
      </c>
      <c r="H58" s="12">
        <f t="shared" si="10"/>
        <v>-5.0250191033373026E-3</v>
      </c>
    </row>
    <row r="59" spans="3:8" ht="14.4" x14ac:dyDescent="0.3">
      <c r="C59" s="16"/>
      <c r="D59" s="10" t="s">
        <v>12</v>
      </c>
      <c r="E59" s="91">
        <v>71243.406000000105</v>
      </c>
      <c r="F59" s="12">
        <f t="shared" si="9"/>
        <v>6.5132062223562937E-2</v>
      </c>
      <c r="G59" s="94">
        <v>47720.894999999793</v>
      </c>
      <c r="H59" s="12">
        <f t="shared" si="10"/>
        <v>0.10392765791450054</v>
      </c>
    </row>
    <row r="60" spans="3:8" ht="14.4" x14ac:dyDescent="0.3">
      <c r="C60" s="16"/>
      <c r="D60" s="10" t="s">
        <v>13</v>
      </c>
      <c r="E60" s="91">
        <v>59446.586399999927</v>
      </c>
      <c r="F60" s="12">
        <f t="shared" si="9"/>
        <v>-0.16558472232504096</v>
      </c>
      <c r="G60" s="94">
        <v>41704.733000000066</v>
      </c>
      <c r="H60" s="12">
        <f t="shared" si="10"/>
        <v>-0.12606976461777919</v>
      </c>
    </row>
    <row r="61" spans="3:8" ht="14.4" x14ac:dyDescent="0.3">
      <c r="C61" s="16"/>
      <c r="D61" s="10" t="s">
        <v>14</v>
      </c>
      <c r="E61" s="91">
        <v>70426.993566666642</v>
      </c>
      <c r="F61" s="12">
        <f t="shared" si="9"/>
        <v>0.18471047425301323</v>
      </c>
      <c r="G61" s="94">
        <v>47393.120999999584</v>
      </c>
      <c r="H61" s="12">
        <f t="shared" si="10"/>
        <v>0.13639670106506885</v>
      </c>
    </row>
    <row r="62" spans="3:8" ht="14.4" x14ac:dyDescent="0.3">
      <c r="C62" s="16"/>
      <c r="D62" s="10" t="s">
        <v>15</v>
      </c>
      <c r="E62" s="92">
        <v>66527.801399999895</v>
      </c>
      <c r="F62" s="19">
        <f t="shared" si="9"/>
        <v>-5.5365023681945846E-2</v>
      </c>
      <c r="G62" s="95">
        <v>41789.416999999725</v>
      </c>
      <c r="H62" s="19">
        <f t="shared" si="10"/>
        <v>-0.11823876296308722</v>
      </c>
    </row>
    <row r="63" spans="3:8" ht="14.4" x14ac:dyDescent="0.3">
      <c r="C63" s="16"/>
      <c r="D63" s="10" t="s">
        <v>16</v>
      </c>
      <c r="E63" s="92">
        <v>74412.477133333115</v>
      </c>
      <c r="F63" s="19">
        <f t="shared" si="9"/>
        <v>0.11851700443137192</v>
      </c>
      <c r="G63" s="95">
        <v>50509.562999999864</v>
      </c>
      <c r="H63" s="19">
        <f t="shared" si="10"/>
        <v>0.2086687641514644</v>
      </c>
    </row>
    <row r="64" spans="3:8" thickBot="1" x14ac:dyDescent="0.35">
      <c r="C64" s="13" t="s">
        <v>20</v>
      </c>
      <c r="D64" s="14"/>
      <c r="E64" s="101">
        <f>SUM(E52:E63)</f>
        <v>826511.14478333306</v>
      </c>
      <c r="F64" s="102"/>
      <c r="G64" s="103">
        <f>SUM(G52:G63)</f>
        <v>546763.04799999797</v>
      </c>
      <c r="H64" s="15"/>
    </row>
    <row r="65" spans="3:8" ht="14.4" x14ac:dyDescent="0.3">
      <c r="C65" s="17">
        <v>2013</v>
      </c>
      <c r="D65" s="20" t="s">
        <v>6</v>
      </c>
      <c r="E65" s="91">
        <v>76800.94969999991</v>
      </c>
      <c r="F65" s="12">
        <f>+E65/E63-1</f>
        <v>3.2097742995265355E-2</v>
      </c>
      <c r="G65" s="94">
        <v>48634.816000000057</v>
      </c>
      <c r="H65" s="12">
        <f>+G65/G63-1</f>
        <v>-3.7116674321649001E-2</v>
      </c>
    </row>
    <row r="66" spans="3:8" ht="14.4" x14ac:dyDescent="0.3">
      <c r="C66" s="21"/>
      <c r="D66" s="22" t="s">
        <v>17</v>
      </c>
      <c r="E66" s="91">
        <v>62355.020166666618</v>
      </c>
      <c r="F66" s="12">
        <f t="shared" ref="F66:F76" si="11">+E66/E65-1</f>
        <v>-0.18809571482855381</v>
      </c>
      <c r="G66" s="94">
        <v>39544.086999999839</v>
      </c>
      <c r="H66" s="12">
        <f t="shared" ref="H66:H73" si="12">+G66/G65-1</f>
        <v>-0.18691813288653558</v>
      </c>
    </row>
    <row r="67" spans="3:8" ht="14.4" x14ac:dyDescent="0.3">
      <c r="C67" s="21"/>
      <c r="D67" s="22" t="s">
        <v>7</v>
      </c>
      <c r="E67" s="91">
        <v>70827.919133333387</v>
      </c>
      <c r="F67" s="12">
        <f t="shared" si="11"/>
        <v>0.13588158489917634</v>
      </c>
      <c r="G67" s="94">
        <v>46267.6609999996</v>
      </c>
      <c r="H67" s="12">
        <f t="shared" si="12"/>
        <v>0.17002729131158811</v>
      </c>
    </row>
    <row r="68" spans="3:8" ht="14.4" x14ac:dyDescent="0.3">
      <c r="C68" s="16"/>
      <c r="D68" s="22" t="s">
        <v>8</v>
      </c>
      <c r="E68" s="91">
        <v>71125.256283333161</v>
      </c>
      <c r="F68" s="12">
        <f t="shared" si="11"/>
        <v>4.1980218201813635E-3</v>
      </c>
      <c r="G68" s="94">
        <v>46063.423999999897</v>
      </c>
      <c r="H68" s="12">
        <f t="shared" si="12"/>
        <v>-4.4142495121960446E-3</v>
      </c>
    </row>
    <row r="69" spans="3:8" ht="14.4" x14ac:dyDescent="0.3">
      <c r="C69" s="21"/>
      <c r="D69" s="22" t="s">
        <v>9</v>
      </c>
      <c r="E69" s="91">
        <v>74194.6890000001</v>
      </c>
      <c r="F69" s="12">
        <f t="shared" si="11"/>
        <v>4.3155313274930274E-2</v>
      </c>
      <c r="G69" s="94">
        <v>49250.82999999958</v>
      </c>
      <c r="H69" s="12">
        <f t="shared" si="12"/>
        <v>6.9196028501912643E-2</v>
      </c>
    </row>
    <row r="70" spans="3:8" ht="14.4" x14ac:dyDescent="0.3">
      <c r="C70" s="21"/>
      <c r="D70" s="22" t="s">
        <v>10</v>
      </c>
      <c r="E70" s="91">
        <v>68681.446816666386</v>
      </c>
      <c r="F70" s="12">
        <f t="shared" si="11"/>
        <v>-7.4307774015114569E-2</v>
      </c>
      <c r="G70" s="94">
        <v>46658.548999999512</v>
      </c>
      <c r="H70" s="12">
        <f t="shared" si="12"/>
        <v>-5.2634260173891279E-2</v>
      </c>
    </row>
    <row r="71" spans="3:8" ht="14.4" x14ac:dyDescent="0.3">
      <c r="C71" s="21"/>
      <c r="D71" s="22" t="s">
        <v>11</v>
      </c>
      <c r="E71" s="91">
        <v>71593.518516666591</v>
      </c>
      <c r="F71" s="12">
        <f t="shared" si="11"/>
        <v>4.2399684849002917E-2</v>
      </c>
      <c r="G71" s="94">
        <v>48700.749999999767</v>
      </c>
      <c r="H71" s="12">
        <f t="shared" si="12"/>
        <v>4.3769063628624094E-2</v>
      </c>
    </row>
    <row r="72" spans="3:8" ht="14.4" x14ac:dyDescent="0.3">
      <c r="C72" s="21"/>
      <c r="D72" s="22" t="s">
        <v>12</v>
      </c>
      <c r="E72" s="91">
        <v>70310.148516666639</v>
      </c>
      <c r="F72" s="12">
        <f t="shared" si="11"/>
        <v>-1.7925784716128823E-2</v>
      </c>
      <c r="G72" s="94">
        <v>49107.464999999604</v>
      </c>
      <c r="H72" s="12">
        <f t="shared" si="12"/>
        <v>8.3513087580753265E-3</v>
      </c>
    </row>
    <row r="73" spans="3:8" ht="14.4" x14ac:dyDescent="0.3">
      <c r="C73" s="21"/>
      <c r="D73" s="22" t="s">
        <v>13</v>
      </c>
      <c r="E73" s="91">
        <v>63014.34288333328</v>
      </c>
      <c r="F73" s="12">
        <f t="shared" si="11"/>
        <v>-0.10376603928811112</v>
      </c>
      <c r="G73" s="94">
        <v>45203.317999999686</v>
      </c>
      <c r="H73" s="12">
        <f t="shared" si="12"/>
        <v>-7.9502108284350448E-2</v>
      </c>
    </row>
    <row r="74" spans="3:8" ht="14.4" x14ac:dyDescent="0.3">
      <c r="C74" s="21"/>
      <c r="D74" s="22" t="s">
        <v>14</v>
      </c>
      <c r="E74" s="91">
        <v>75065.249616666915</v>
      </c>
      <c r="F74" s="12">
        <f t="shared" si="11"/>
        <v>0.19124069508500718</v>
      </c>
      <c r="G74" s="94">
        <v>53198.498999999676</v>
      </c>
      <c r="H74" s="12">
        <f>+G74/G73-1</f>
        <v>0.17687155177414282</v>
      </c>
    </row>
    <row r="75" spans="3:8" ht="14.4" x14ac:dyDescent="0.3">
      <c r="C75" s="21"/>
      <c r="D75" s="22" t="s">
        <v>15</v>
      </c>
      <c r="E75" s="91">
        <v>70158.422333333103</v>
      </c>
      <c r="F75" s="12">
        <f t="shared" si="11"/>
        <v>-6.5367494391763592E-2</v>
      </c>
      <c r="G75" s="94">
        <v>50688.408999999738</v>
      </c>
      <c r="H75" s="12">
        <f>+G75/G74-1</f>
        <v>-4.7183474105161327E-2</v>
      </c>
    </row>
    <row r="76" spans="3:8" ht="14.4" x14ac:dyDescent="0.3">
      <c r="C76" s="21"/>
      <c r="D76" s="22" t="s">
        <v>16</v>
      </c>
      <c r="E76" s="91">
        <v>69917.619683333556</v>
      </c>
      <c r="F76" s="12">
        <f t="shared" si="11"/>
        <v>-3.4322700253357485E-3</v>
      </c>
      <c r="G76" s="94">
        <v>51972.702999999594</v>
      </c>
      <c r="H76" s="12">
        <f>+G76/G75-1</f>
        <v>2.5337035139529895E-2</v>
      </c>
    </row>
    <row r="77" spans="3:8" thickBot="1" x14ac:dyDescent="0.35">
      <c r="C77" s="13" t="s">
        <v>21</v>
      </c>
      <c r="D77" s="14"/>
      <c r="E77" s="101">
        <f>SUM(E65:E76)</f>
        <v>844044.58264999965</v>
      </c>
      <c r="F77" s="102"/>
      <c r="G77" s="103">
        <f>SUM(G65:G76)</f>
        <v>575290.51099999656</v>
      </c>
      <c r="H77" s="15"/>
    </row>
    <row r="78" spans="3:8" ht="14.4" x14ac:dyDescent="0.3">
      <c r="C78" s="17">
        <v>2014</v>
      </c>
      <c r="D78" s="20" t="s">
        <v>6</v>
      </c>
      <c r="E78" s="91">
        <v>69544.795333333386</v>
      </c>
      <c r="F78" s="12">
        <f>+E78/E76-1</f>
        <v>-5.3323375665352835E-3</v>
      </c>
      <c r="G78" s="94">
        <v>45426.853999999563</v>
      </c>
      <c r="H78" s="12">
        <f>+G78/G76-1</f>
        <v>-0.12594782688135508</v>
      </c>
    </row>
    <row r="79" spans="3:8" ht="14.4" x14ac:dyDescent="0.3">
      <c r="C79" s="21"/>
      <c r="D79" s="22" t="s">
        <v>17</v>
      </c>
      <c r="E79" s="91">
        <v>61561.222600000023</v>
      </c>
      <c r="F79" s="12">
        <f t="shared" ref="F79:F86" si="13">+E79/E78-1</f>
        <v>-0.11479755882618536</v>
      </c>
      <c r="G79" s="94">
        <v>39841.963999999876</v>
      </c>
      <c r="H79" s="12">
        <f>+G79/G78-1</f>
        <v>-0.12294247803292169</v>
      </c>
    </row>
    <row r="80" spans="3:8" ht="14.4" x14ac:dyDescent="0.3">
      <c r="C80" s="21"/>
      <c r="D80" s="22" t="s">
        <v>7</v>
      </c>
      <c r="E80" s="91">
        <v>72482.28015000005</v>
      </c>
      <c r="F80" s="12">
        <f t="shared" si="13"/>
        <v>0.17740157015660096</v>
      </c>
      <c r="G80" s="94">
        <v>49619.595999999568</v>
      </c>
      <c r="H80" s="12">
        <f t="shared" ref="H80:H86" si="14">+G80/G79-1</f>
        <v>0.24541039191741953</v>
      </c>
    </row>
    <row r="81" spans="3:8" ht="14.4" x14ac:dyDescent="0.3">
      <c r="C81" s="21"/>
      <c r="D81" s="22" t="s">
        <v>8</v>
      </c>
      <c r="E81" s="91">
        <v>74432.929200000071</v>
      </c>
      <c r="F81" s="12">
        <f t="shared" si="13"/>
        <v>2.6912081766236051E-2</v>
      </c>
      <c r="G81" s="94">
        <v>51866.981999999778</v>
      </c>
      <c r="H81" s="12">
        <f t="shared" si="14"/>
        <v>4.5292307498840279E-2</v>
      </c>
    </row>
    <row r="82" spans="3:8" ht="14.4" x14ac:dyDescent="0.3">
      <c r="C82" s="21"/>
      <c r="D82" s="22" t="s">
        <v>9</v>
      </c>
      <c r="E82" s="91">
        <v>73548.838200000086</v>
      </c>
      <c r="F82" s="12">
        <f t="shared" si="13"/>
        <v>-1.1877686522647091E-2</v>
      </c>
      <c r="G82" s="94">
        <v>54152.928999999669</v>
      </c>
      <c r="H82" s="12">
        <f t="shared" si="14"/>
        <v>4.4073260325806052E-2</v>
      </c>
    </row>
    <row r="83" spans="3:8" ht="14.4" x14ac:dyDescent="0.3">
      <c r="C83" s="21"/>
      <c r="D83" s="22" t="s">
        <v>10</v>
      </c>
      <c r="E83" s="91">
        <v>76838.512616666485</v>
      </c>
      <c r="F83" s="12">
        <f t="shared" si="13"/>
        <v>4.4727755015257165E-2</v>
      </c>
      <c r="G83" s="94">
        <v>59083.999999999593</v>
      </c>
      <c r="H83" s="12">
        <f t="shared" si="14"/>
        <v>9.1058250976599142E-2</v>
      </c>
    </row>
    <row r="84" spans="3:8" ht="14.4" x14ac:dyDescent="0.3">
      <c r="C84" s="21"/>
      <c r="D84" s="22" t="s">
        <v>11</v>
      </c>
      <c r="E84" s="91">
        <v>85071.532499999827</v>
      </c>
      <c r="F84" s="12">
        <f t="shared" si="13"/>
        <v>0.10714704908990624</v>
      </c>
      <c r="G84" s="94">
        <v>62288.792999999445</v>
      </c>
      <c r="H84" s="12">
        <f t="shared" si="14"/>
        <v>5.4241300521289615E-2</v>
      </c>
    </row>
    <row r="85" spans="3:8" ht="14.4" x14ac:dyDescent="0.3">
      <c r="C85" s="21"/>
      <c r="D85" s="22" t="s">
        <v>12</v>
      </c>
      <c r="E85" s="91">
        <v>87287.160500000202</v>
      </c>
      <c r="F85" s="12">
        <f t="shared" si="13"/>
        <v>2.6044293959326392E-2</v>
      </c>
      <c r="G85" s="94">
        <v>63346.904999999948</v>
      </c>
      <c r="H85" s="12">
        <f t="shared" si="14"/>
        <v>1.69871970388078E-2</v>
      </c>
    </row>
    <row r="86" spans="3:8" ht="14.4" x14ac:dyDescent="0.3">
      <c r="C86" s="21"/>
      <c r="D86" s="22" t="s">
        <v>13</v>
      </c>
      <c r="E86" s="91">
        <v>85158.709149999922</v>
      </c>
      <c r="F86" s="12">
        <f t="shared" si="13"/>
        <v>-2.4384472330272189E-2</v>
      </c>
      <c r="G86" s="94">
        <v>62368.696999999876</v>
      </c>
      <c r="H86" s="12">
        <f t="shared" si="14"/>
        <v>-1.5442080398404223E-2</v>
      </c>
    </row>
    <row r="87" spans="3:8" ht="14.4" x14ac:dyDescent="0.3">
      <c r="C87" s="21"/>
      <c r="D87" s="22" t="s">
        <v>14</v>
      </c>
      <c r="E87" s="91">
        <v>92101.902295333362</v>
      </c>
      <c r="F87" s="12">
        <f>+E87/E86-1</f>
        <v>8.1532390693048074E-2</v>
      </c>
      <c r="G87" s="94">
        <v>65169.944599999428</v>
      </c>
      <c r="H87" s="12">
        <f>+G87/G86-1</f>
        <v>4.4914319758829535E-2</v>
      </c>
    </row>
    <row r="88" spans="3:8" ht="14.4" x14ac:dyDescent="0.3">
      <c r="C88" s="21"/>
      <c r="D88" s="22" t="s">
        <v>15</v>
      </c>
      <c r="E88" s="91">
        <v>95302.08246666679</v>
      </c>
      <c r="F88" s="12">
        <f>+E88/E87-1</f>
        <v>3.4746081151198815E-2</v>
      </c>
      <c r="G88" s="94">
        <v>69435.982540000216</v>
      </c>
      <c r="H88" s="12">
        <f>+G88/G87-1</f>
        <v>6.5460205101982361E-2</v>
      </c>
    </row>
    <row r="89" spans="3:8" ht="14.4" x14ac:dyDescent="0.3">
      <c r="C89" s="21"/>
      <c r="D89" s="22" t="s">
        <v>16</v>
      </c>
      <c r="E89" s="91">
        <v>100272.67131666631</v>
      </c>
      <c r="F89" s="12">
        <f>+E89/E88-1</f>
        <v>5.2156140992386524E-2</v>
      </c>
      <c r="G89" s="94">
        <v>75077.369000000021</v>
      </c>
      <c r="H89" s="12">
        <f>+G89/G88-1</f>
        <v>8.1245864948334967E-2</v>
      </c>
    </row>
    <row r="90" spans="3:8" thickBot="1" x14ac:dyDescent="0.35">
      <c r="C90" s="13" t="s">
        <v>29</v>
      </c>
      <c r="D90" s="14"/>
      <c r="E90" s="101">
        <f>SUM(E78:E89)</f>
        <v>973602.63632866659</v>
      </c>
      <c r="F90" s="102"/>
      <c r="G90" s="103">
        <f>SUM(G78:G89)</f>
        <v>697680.01613999705</v>
      </c>
      <c r="H90" s="15"/>
    </row>
    <row r="91" spans="3:8" ht="14.4" x14ac:dyDescent="0.3">
      <c r="C91" s="17">
        <v>2015</v>
      </c>
      <c r="D91" s="54" t="s">
        <v>6</v>
      </c>
      <c r="E91" s="90">
        <v>99710.653883333216</v>
      </c>
      <c r="F91" s="9">
        <f>+E91/E89-1</f>
        <v>-5.6048914021470386E-3</v>
      </c>
      <c r="G91" s="93">
        <v>73354.982299999348</v>
      </c>
      <c r="H91" s="9">
        <f>+G91/G89-1</f>
        <v>-2.2941489864950815E-2</v>
      </c>
    </row>
    <row r="92" spans="3:8" ht="14.4" x14ac:dyDescent="0.3">
      <c r="C92" s="21"/>
      <c r="D92" s="55" t="s">
        <v>17</v>
      </c>
      <c r="E92" s="91">
        <v>86903.248500000176</v>
      </c>
      <c r="F92" s="12">
        <f>+E92/E91-1</f>
        <v>-0.12844570649710496</v>
      </c>
      <c r="G92" s="94">
        <v>62198.354999999188</v>
      </c>
      <c r="H92" s="12">
        <f>+G92/G91-1</f>
        <v>-0.15209092757153131</v>
      </c>
    </row>
    <row r="93" spans="3:8" ht="14.4" x14ac:dyDescent="0.3">
      <c r="C93" s="21"/>
      <c r="D93" s="55" t="s">
        <v>7</v>
      </c>
      <c r="E93" s="91">
        <v>109508.58459999975</v>
      </c>
      <c r="F93" s="12">
        <f>+E93/E92-1</f>
        <v>0.26012072609690229</v>
      </c>
      <c r="G93" s="94">
        <v>80769.840999999025</v>
      </c>
      <c r="H93" s="12">
        <f>+G93/G92-1</f>
        <v>0.29858484199461666</v>
      </c>
    </row>
    <row r="94" spans="3:8" ht="14.4" x14ac:dyDescent="0.3">
      <c r="C94" s="21"/>
      <c r="D94" s="55" t="s">
        <v>8</v>
      </c>
      <c r="E94" s="91">
        <v>107590.57383333346</v>
      </c>
      <c r="F94" s="12">
        <f>+E94/E92-1</f>
        <v>0.23805008087048951</v>
      </c>
      <c r="G94" s="94">
        <v>80805.191999999573</v>
      </c>
      <c r="H94" s="12">
        <f>+G94/G92-1</f>
        <v>0.29915320107743404</v>
      </c>
    </row>
    <row r="95" spans="3:8" ht="14.4" x14ac:dyDescent="0.3">
      <c r="C95" s="21"/>
      <c r="D95" s="55" t="s">
        <v>9</v>
      </c>
      <c r="E95" s="91">
        <v>101235.54721666654</v>
      </c>
      <c r="F95" s="12">
        <f>+E95/E94-1</f>
        <v>-5.9066760128181572E-2</v>
      </c>
      <c r="G95" s="94">
        <v>76058.369999999326</v>
      </c>
      <c r="H95" s="12">
        <f>+G95/G94-1</f>
        <v>-5.8744022290056264E-2</v>
      </c>
    </row>
    <row r="96" spans="3:8" ht="14.4" x14ac:dyDescent="0.3">
      <c r="C96" s="21"/>
      <c r="D96" s="55" t="s">
        <v>10</v>
      </c>
      <c r="E96" s="91">
        <v>106195.21196666677</v>
      </c>
      <c r="F96" s="12">
        <f>+E96/E95-1</f>
        <v>4.8991336406622565E-2</v>
      </c>
      <c r="G96" s="94">
        <v>81137.596000000078</v>
      </c>
      <c r="H96" s="12">
        <f>+G96/G95-1</f>
        <v>6.6780631770057663E-2</v>
      </c>
    </row>
    <row r="97" spans="3:8" ht="14.4" x14ac:dyDescent="0.3">
      <c r="C97" s="21"/>
      <c r="D97" s="55" t="s">
        <v>11</v>
      </c>
      <c r="E97" s="91">
        <v>111990.56166666672</v>
      </c>
      <c r="F97" s="12">
        <f t="shared" ref="F97:F99" si="15">+E97/E96-1</f>
        <v>5.4572608243571574E-2</v>
      </c>
      <c r="G97" s="94">
        <v>85907.348999999682</v>
      </c>
      <c r="H97" s="12">
        <f t="shared" ref="H97:H99" si="16">+G97/G96-1</f>
        <v>5.8785978820466989E-2</v>
      </c>
    </row>
    <row r="98" spans="3:8" ht="14.4" x14ac:dyDescent="0.3">
      <c r="C98" s="21"/>
      <c r="D98" s="55" t="s">
        <v>12</v>
      </c>
      <c r="E98" s="91">
        <v>114177.62311666677</v>
      </c>
      <c r="F98" s="12">
        <f t="shared" si="15"/>
        <v>1.9528980098427517E-2</v>
      </c>
      <c r="G98" s="94">
        <v>85442.349999999526</v>
      </c>
      <c r="H98" s="12">
        <f t="shared" si="16"/>
        <v>-5.4127965233818909E-3</v>
      </c>
    </row>
    <row r="99" spans="3:8" ht="14.4" x14ac:dyDescent="0.3">
      <c r="C99" s="21"/>
      <c r="D99" s="55" t="s">
        <v>13</v>
      </c>
      <c r="E99" s="91">
        <v>110591.54536666673</v>
      </c>
      <c r="F99" s="12">
        <f t="shared" si="15"/>
        <v>-3.1407885819586423E-2</v>
      </c>
      <c r="G99" s="94">
        <v>81475.92099999958</v>
      </c>
      <c r="H99" s="12">
        <f t="shared" si="16"/>
        <v>-4.6422283563127276E-2</v>
      </c>
    </row>
    <row r="100" spans="3:8" ht="14.4" x14ac:dyDescent="0.3">
      <c r="C100" s="16"/>
      <c r="D100" s="55" t="s">
        <v>14</v>
      </c>
      <c r="E100" s="91">
        <v>117686.09663333349</v>
      </c>
      <c r="F100" s="12">
        <f>+E100/E98-1</f>
        <v>3.0728205938231445E-2</v>
      </c>
      <c r="G100" s="94">
        <v>87712.814999999318</v>
      </c>
      <c r="H100" s="12">
        <f>+G100/G98-1</f>
        <v>2.6573063591998736E-2</v>
      </c>
    </row>
    <row r="101" spans="3:8" ht="14.4" x14ac:dyDescent="0.3">
      <c r="C101" s="21"/>
      <c r="D101" s="55" t="s">
        <v>15</v>
      </c>
      <c r="E101" s="91">
        <v>116040.58309999976</v>
      </c>
      <c r="F101" s="12">
        <f>+E101/E100-1</f>
        <v>-1.3982225431951822E-2</v>
      </c>
      <c r="G101" s="94">
        <v>85625.114999999729</v>
      </c>
      <c r="H101" s="12">
        <f>+G101/G100-1</f>
        <v>-2.3801539147952355E-2</v>
      </c>
    </row>
    <row r="102" spans="3:8" ht="14.4" x14ac:dyDescent="0.3">
      <c r="C102" s="21"/>
      <c r="D102" s="55" t="s">
        <v>16</v>
      </c>
      <c r="E102" s="91">
        <v>114705.72183333326</v>
      </c>
      <c r="F102" s="12">
        <f>+E102/E101-1</f>
        <v>-1.1503400198499159E-2</v>
      </c>
      <c r="G102" s="94">
        <v>84372.560999999958</v>
      </c>
      <c r="H102" s="12">
        <f>+G102/G101-1</f>
        <v>-1.4628348236376376E-2</v>
      </c>
    </row>
    <row r="103" spans="3:8" thickBot="1" x14ac:dyDescent="0.35">
      <c r="C103" s="13" t="s">
        <v>62</v>
      </c>
      <c r="D103" s="14"/>
      <c r="E103" s="101">
        <f>SUM(E91:E102)</f>
        <v>1296335.9517166666</v>
      </c>
      <c r="F103" s="102"/>
      <c r="G103" s="103">
        <f>SUM(G91:G102)</f>
        <v>964860.44729999441</v>
      </c>
      <c r="H103" s="15"/>
    </row>
    <row r="104" spans="3:8" ht="14.4" x14ac:dyDescent="0.3">
      <c r="C104" s="17">
        <v>2016</v>
      </c>
      <c r="D104" s="54" t="s">
        <v>6</v>
      </c>
      <c r="E104" s="90">
        <v>111155.41586666663</v>
      </c>
      <c r="F104" s="9">
        <f>+E104/E102-1</f>
        <v>-3.0951428663909208E-2</v>
      </c>
      <c r="G104" s="93">
        <v>80953.344999999681</v>
      </c>
      <c r="H104" s="9">
        <f>+G104/G102-1</f>
        <v>-4.0525212930306531E-2</v>
      </c>
    </row>
    <row r="105" spans="3:8" ht="14.4" x14ac:dyDescent="0.3">
      <c r="C105" s="21"/>
      <c r="D105" s="55" t="s">
        <v>17</v>
      </c>
      <c r="E105" s="91">
        <v>104595.66439999985</v>
      </c>
      <c r="F105" s="12">
        <f>+E105/E104-1</f>
        <v>-5.9014231700013187E-2</v>
      </c>
      <c r="G105" s="94">
        <v>78108.196999999753</v>
      </c>
      <c r="H105" s="12">
        <f>+G105/G104-1</f>
        <v>-3.5145527340469274E-2</v>
      </c>
    </row>
    <row r="106" spans="3:8" ht="14.4" x14ac:dyDescent="0.3">
      <c r="C106" s="21"/>
      <c r="D106" s="55" t="s">
        <v>7</v>
      </c>
      <c r="E106" s="91">
        <v>120547.38848333363</v>
      </c>
      <c r="F106" s="12">
        <f>+E106/E105-1</f>
        <v>0.1525084636618439</v>
      </c>
      <c r="G106" s="94">
        <v>89282.286000000153</v>
      </c>
      <c r="H106" s="12">
        <f>+G106/G105-1</f>
        <v>0.1430591081240864</v>
      </c>
    </row>
    <row r="107" spans="3:8" ht="14.4" x14ac:dyDescent="0.3">
      <c r="C107" s="21"/>
      <c r="D107" s="55" t="s">
        <v>8</v>
      </c>
      <c r="E107" s="91">
        <v>120376.18758333317</v>
      </c>
      <c r="F107" s="12">
        <f t="shared" ref="F107:F109" si="17">+E107/E106-1</f>
        <v>-1.4201958429330697E-3</v>
      </c>
      <c r="G107" s="94">
        <v>94717.293999999631</v>
      </c>
      <c r="H107" s="12">
        <f t="shared" ref="H107:H109" si="18">+G107/G106-1</f>
        <v>6.0874426983192009E-2</v>
      </c>
    </row>
    <row r="108" spans="3:8" ht="14.4" x14ac:dyDescent="0.3">
      <c r="C108" s="21"/>
      <c r="D108" s="55" t="s">
        <v>9</v>
      </c>
      <c r="E108" s="91">
        <v>122322.33041666627</v>
      </c>
      <c r="F108" s="12">
        <f t="shared" si="17"/>
        <v>1.61671745251597E-2</v>
      </c>
      <c r="G108" s="94">
        <v>93443.254999999699</v>
      </c>
      <c r="H108" s="12">
        <f t="shared" si="18"/>
        <v>-1.3450964931493226E-2</v>
      </c>
    </row>
    <row r="109" spans="3:8" ht="14.4" x14ac:dyDescent="0.3">
      <c r="C109" s="21"/>
      <c r="D109" s="55" t="s">
        <v>10</v>
      </c>
      <c r="E109" s="91">
        <v>119373.37886666686</v>
      </c>
      <c r="F109" s="12">
        <f t="shared" si="17"/>
        <v>-2.4108039308558094E-2</v>
      </c>
      <c r="G109" s="94">
        <v>96002.741999999795</v>
      </c>
      <c r="H109" s="12">
        <f t="shared" si="18"/>
        <v>2.7390815955631087E-2</v>
      </c>
    </row>
    <row r="110" spans="3:8" ht="14.4" x14ac:dyDescent="0.3">
      <c r="C110" s="21"/>
      <c r="D110" s="55" t="s">
        <v>11</v>
      </c>
      <c r="E110" s="91">
        <v>125093.43658333323</v>
      </c>
      <c r="F110" s="12">
        <f>+E110/E109-1</f>
        <v>4.7917364583064614E-2</v>
      </c>
      <c r="G110" s="94">
        <v>104677.59899999987</v>
      </c>
      <c r="H110" s="12">
        <f>+G110/G109-1</f>
        <v>9.036051282785329E-2</v>
      </c>
    </row>
    <row r="111" spans="3:8" ht="14.4" x14ac:dyDescent="0.3">
      <c r="C111" s="21"/>
      <c r="D111" s="55" t="s">
        <v>12</v>
      </c>
      <c r="E111" s="91">
        <v>134114.56535000025</v>
      </c>
      <c r="F111" s="12">
        <f t="shared" ref="F111:F112" si="19">+E111/E110-1</f>
        <v>7.2115124606537018E-2</v>
      </c>
      <c r="G111" s="94">
        <v>112942.46999999946</v>
      </c>
      <c r="H111" s="12">
        <f t="shared" ref="H111:H112" si="20">+G111/G110-1</f>
        <v>7.8955488843411414E-2</v>
      </c>
    </row>
    <row r="112" spans="3:8" ht="14.4" x14ac:dyDescent="0.3">
      <c r="C112" s="21"/>
      <c r="D112" s="55" t="s">
        <v>13</v>
      </c>
      <c r="E112" s="91">
        <v>128417.89498333355</v>
      </c>
      <c r="F112" s="12">
        <f t="shared" si="19"/>
        <v>-4.2476149788802098E-2</v>
      </c>
      <c r="G112" s="94">
        <v>92395.852999999785</v>
      </c>
      <c r="H112" s="12">
        <f t="shared" si="20"/>
        <v>-0.18192108778920613</v>
      </c>
    </row>
    <row r="113" spans="3:8" ht="14.4" x14ac:dyDescent="0.3">
      <c r="C113" s="21"/>
      <c r="D113" s="55" t="s">
        <v>14</v>
      </c>
      <c r="E113" s="91">
        <v>129048.40760000008</v>
      </c>
      <c r="F113" s="12">
        <f>+E113/E112-1</f>
        <v>4.9098501166706665E-3</v>
      </c>
      <c r="G113" s="94">
        <v>106238.51099999931</v>
      </c>
      <c r="H113" s="12">
        <f>+G113/G112-1</f>
        <v>0.1498190400385131</v>
      </c>
    </row>
    <row r="114" spans="3:8" ht="14.4" x14ac:dyDescent="0.3">
      <c r="C114" s="21"/>
      <c r="D114" s="55" t="s">
        <v>15</v>
      </c>
      <c r="E114" s="91">
        <v>132000.59083333355</v>
      </c>
      <c r="F114" s="12">
        <f t="shared" ref="F114:F115" si="21">+E114/E113-1</f>
        <v>2.2876556853642871E-2</v>
      </c>
      <c r="G114" s="94">
        <v>103234.7819999996</v>
      </c>
      <c r="H114" s="12">
        <f t="shared" ref="H114:H115" si="22">+G114/G113-1</f>
        <v>-2.8273447846042687E-2</v>
      </c>
    </row>
    <row r="115" spans="3:8" ht="14.4" x14ac:dyDescent="0.3">
      <c r="C115" s="21"/>
      <c r="D115" s="55" t="s">
        <v>16</v>
      </c>
      <c r="E115" s="91">
        <v>130197.39958333324</v>
      </c>
      <c r="F115" s="12">
        <f t="shared" si="21"/>
        <v>-1.366047862828923E-2</v>
      </c>
      <c r="G115" s="94">
        <v>90314.000999999538</v>
      </c>
      <c r="H115" s="12">
        <f t="shared" si="22"/>
        <v>-0.12515918326829145</v>
      </c>
    </row>
    <row r="116" spans="3:8" thickBot="1" x14ac:dyDescent="0.35">
      <c r="C116" s="78" t="s">
        <v>63</v>
      </c>
      <c r="D116" s="79"/>
      <c r="E116" s="96">
        <f>SUM(E104:E115)</f>
        <v>1477242.6605500001</v>
      </c>
      <c r="F116" s="80"/>
      <c r="G116" s="96">
        <f>SUM(G104:G115)</f>
        <v>1142310.3349999965</v>
      </c>
      <c r="H116" s="80"/>
    </row>
    <row r="117" spans="3:8" ht="14.4" x14ac:dyDescent="0.3">
      <c r="C117" s="17">
        <v>2017</v>
      </c>
      <c r="D117" s="54" t="s">
        <v>6</v>
      </c>
      <c r="E117" s="90">
        <v>130762.38758333359</v>
      </c>
      <c r="F117" s="9">
        <f>+E117/E115-1</f>
        <v>4.3394722306933087E-3</v>
      </c>
      <c r="G117" s="93">
        <v>86439.130000000107</v>
      </c>
      <c r="H117" s="9">
        <f>+G117/G115-1</f>
        <v>-4.290443294611046E-2</v>
      </c>
    </row>
    <row r="118" spans="3:8" ht="14.4" x14ac:dyDescent="0.3">
      <c r="C118" s="21"/>
      <c r="D118" s="55" t="s">
        <v>17</v>
      </c>
      <c r="E118" s="91">
        <v>114112.78408333333</v>
      </c>
      <c r="F118" s="12">
        <f>+E118/E117-1</f>
        <v>-0.12732716041445502</v>
      </c>
      <c r="G118" s="94">
        <v>88180.236999999484</v>
      </c>
      <c r="H118" s="12">
        <f>+G118/G117-1</f>
        <v>2.0142578945431033E-2</v>
      </c>
    </row>
    <row r="119" spans="3:8" ht="14.4" x14ac:dyDescent="0.3">
      <c r="C119" s="21"/>
      <c r="D119" s="55" t="s">
        <v>7</v>
      </c>
      <c r="E119" s="91">
        <v>135906.89818333366</v>
      </c>
      <c r="F119" s="12">
        <f>+E119/E118-1</f>
        <v>0.19098748904491458</v>
      </c>
      <c r="G119" s="94">
        <v>103714.45599999913</v>
      </c>
      <c r="H119" s="12">
        <f>+G119/G118-1</f>
        <v>0.17616440518298604</v>
      </c>
    </row>
    <row r="120" spans="3:8" ht="14.4" x14ac:dyDescent="0.3">
      <c r="C120" s="16"/>
      <c r="D120" s="55" t="s">
        <v>8</v>
      </c>
      <c r="E120" s="91">
        <v>125128.48668333331</v>
      </c>
      <c r="F120" s="12">
        <f>+E120/E118-1</f>
        <v>9.6533466328851736E-2</v>
      </c>
      <c r="G120" s="94">
        <v>82996.23899999955</v>
      </c>
      <c r="H120" s="12">
        <f>+G120/G118-1</f>
        <v>-5.878866032079233E-2</v>
      </c>
    </row>
    <row r="121" spans="3:8" ht="14.4" x14ac:dyDescent="0.3">
      <c r="C121" s="21"/>
      <c r="D121" s="55" t="s">
        <v>9</v>
      </c>
      <c r="E121" s="91">
        <v>134282.32913333314</v>
      </c>
      <c r="F121" s="12">
        <f>+E121/E120-1</f>
        <v>7.3155543494789921E-2</v>
      </c>
      <c r="G121" s="94">
        <v>101105.47099999906</v>
      </c>
      <c r="H121" s="12">
        <f>+G121/G120-1</f>
        <v>0.21819340512525631</v>
      </c>
    </row>
    <row r="122" spans="3:8" ht="14.4" x14ac:dyDescent="0.3">
      <c r="C122" s="21"/>
      <c r="D122" s="55" t="s">
        <v>10</v>
      </c>
      <c r="E122" s="91">
        <v>128118.17701666654</v>
      </c>
      <c r="F122" s="12">
        <f>+E122/E121-1</f>
        <v>-4.5904417628517824E-2</v>
      </c>
      <c r="G122" s="94">
        <v>95157.653999999617</v>
      </c>
      <c r="H122" s="12">
        <f>+G122/G121-1</f>
        <v>-5.8827845231040898E-2</v>
      </c>
    </row>
    <row r="123" spans="3:8" ht="14.4" x14ac:dyDescent="0.3">
      <c r="C123" s="21"/>
      <c r="D123" s="55" t="s">
        <v>11</v>
      </c>
      <c r="E123" s="91">
        <v>130342.72583333337</v>
      </c>
      <c r="F123" s="12">
        <f>+E123/E122-1</f>
        <v>1.7363256865397414E-2</v>
      </c>
      <c r="G123" s="94">
        <v>92958.148999999816</v>
      </c>
      <c r="H123" s="12">
        <f>+G123/G122-1</f>
        <v>-2.311432562219129E-2</v>
      </c>
    </row>
    <row r="124" spans="3:8" ht="14.4" x14ac:dyDescent="0.3">
      <c r="C124" s="21"/>
      <c r="D124" s="55" t="s">
        <v>12</v>
      </c>
      <c r="E124" s="91">
        <v>138554.00806666602</v>
      </c>
      <c r="F124" s="12">
        <f>+E124/E123-1</f>
        <v>6.2997625535561097E-2</v>
      </c>
      <c r="G124" s="94">
        <v>97267.457999999591</v>
      </c>
      <c r="H124" s="12">
        <f>+G124/G123-1</f>
        <v>4.6357517295226858E-2</v>
      </c>
    </row>
    <row r="125" spans="3:8" ht="14.4" x14ac:dyDescent="0.3">
      <c r="C125" s="16"/>
      <c r="D125" s="55" t="s">
        <v>13</v>
      </c>
      <c r="E125" s="91">
        <v>122071.42325000024</v>
      </c>
      <c r="F125" s="12">
        <f>+E125/E123-1</f>
        <v>-6.3458106545274173E-2</v>
      </c>
      <c r="G125" s="94">
        <v>77293.049999999421</v>
      </c>
      <c r="H125" s="12">
        <f>+G125/G123-1</f>
        <v>-0.16851775953499704</v>
      </c>
    </row>
    <row r="126" spans="3:8" ht="14.4" x14ac:dyDescent="0.3">
      <c r="C126" s="16"/>
      <c r="D126" s="55" t="s">
        <v>14</v>
      </c>
      <c r="E126" s="91">
        <v>132085.33720000036</v>
      </c>
      <c r="F126" s="12">
        <f>+E126/E124-1</f>
        <v>-4.6686999220933556E-2</v>
      </c>
      <c r="G126" s="94">
        <v>83614.494999999486</v>
      </c>
      <c r="H126" s="12">
        <f>+G126/G124-1</f>
        <v>-0.14036516714562608</v>
      </c>
    </row>
    <row r="127" spans="3:8" ht="14.4" x14ac:dyDescent="0.3">
      <c r="C127" s="21"/>
      <c r="D127" s="55" t="s">
        <v>15</v>
      </c>
      <c r="E127" s="91">
        <v>135160.95306666681</v>
      </c>
      <c r="F127" s="12">
        <f>+E127/E126-1</f>
        <v>2.3285066547617195E-2</v>
      </c>
      <c r="G127" s="94">
        <v>90232.219999999463</v>
      </c>
      <c r="H127" s="12">
        <f>+G127/G126-1</f>
        <v>7.9145667267380038E-2</v>
      </c>
    </row>
    <row r="128" spans="3:8" ht="14.4" x14ac:dyDescent="0.3">
      <c r="C128" s="21"/>
      <c r="D128" s="55" t="s">
        <v>16</v>
      </c>
      <c r="E128" s="91">
        <v>128383.01519999988</v>
      </c>
      <c r="F128" s="12">
        <f>+E128/E127-1</f>
        <v>-5.0147159463456714E-2</v>
      </c>
      <c r="G128" s="94">
        <v>100077.94400000011</v>
      </c>
      <c r="H128" s="12">
        <f>+G128/G127-1</f>
        <v>0.10911539137572701</v>
      </c>
    </row>
    <row r="129" spans="3:8" thickBot="1" x14ac:dyDescent="0.35">
      <c r="C129" s="78" t="s">
        <v>64</v>
      </c>
      <c r="D129" s="79"/>
      <c r="E129" s="96">
        <f>SUM(E117:E128)</f>
        <v>1554908.5253000001</v>
      </c>
      <c r="F129" s="99"/>
      <c r="G129" s="100">
        <f>SUM(G117:G128)</f>
        <v>1099036.5029999949</v>
      </c>
      <c r="H129" s="99"/>
    </row>
    <row r="130" spans="3:8" ht="14.4" x14ac:dyDescent="0.3">
      <c r="C130" s="17">
        <v>2018</v>
      </c>
      <c r="D130" s="54" t="s">
        <v>6</v>
      </c>
      <c r="E130" s="90">
        <v>124705.03088333318</v>
      </c>
      <c r="F130" s="9">
        <f>+E130/E128-1</f>
        <v>-2.8648527306645688E-2</v>
      </c>
      <c r="G130" s="93">
        <v>79796.119999999602</v>
      </c>
      <c r="H130" s="9">
        <f>+G130/G128-1</f>
        <v>-0.20266027847255219</v>
      </c>
    </row>
    <row r="131" spans="3:8" ht="14.4" x14ac:dyDescent="0.3">
      <c r="C131" s="21"/>
      <c r="D131" s="55" t="s">
        <v>17</v>
      </c>
      <c r="E131" s="91">
        <v>106045.34006666669</v>
      </c>
      <c r="F131" s="12">
        <f>+E131/E130-1</f>
        <v>-0.14963061782265563</v>
      </c>
      <c r="G131" s="94">
        <v>71201.470719999328</v>
      </c>
      <c r="H131" s="12">
        <f>+G131/G130-1</f>
        <v>-0.10770760884113562</v>
      </c>
    </row>
    <row r="132" spans="3:8" ht="14.4" x14ac:dyDescent="0.3">
      <c r="C132" s="21"/>
      <c r="D132" s="55" t="s">
        <v>7</v>
      </c>
      <c r="E132" s="91">
        <v>125448.77474999956</v>
      </c>
      <c r="F132" s="12">
        <f>+E132/E131-1</f>
        <v>0.18297300636816916</v>
      </c>
      <c r="G132" s="94">
        <v>83877.204999999129</v>
      </c>
      <c r="H132" s="12">
        <f>+G132/G131-1</f>
        <v>0.17802629849946894</v>
      </c>
    </row>
    <row r="133" spans="3:8" ht="14.4" x14ac:dyDescent="0.3">
      <c r="C133" s="16"/>
      <c r="D133" s="55" t="s">
        <v>8</v>
      </c>
      <c r="E133" s="91">
        <v>119251.21171666702</v>
      </c>
      <c r="F133" s="12">
        <f t="shared" ref="F133:F135" si="23">+E133/E132-1</f>
        <v>-4.9403137222211568E-2</v>
      </c>
      <c r="G133" s="94">
        <v>82270.540999999575</v>
      </c>
      <c r="H133" s="12">
        <f t="shared" ref="H133:H135" si="24">+G133/G132-1</f>
        <v>-1.9154953959178433E-2</v>
      </c>
    </row>
    <row r="134" spans="3:8" ht="14.4" x14ac:dyDescent="0.3">
      <c r="C134" s="21"/>
      <c r="D134" s="55" t="s">
        <v>9</v>
      </c>
      <c r="E134" s="91">
        <v>117606.9571166669</v>
      </c>
      <c r="F134" s="12">
        <f t="shared" si="23"/>
        <v>-1.378815842900416E-2</v>
      </c>
      <c r="G134" s="94">
        <v>82976.253999999171</v>
      </c>
      <c r="H134" s="12">
        <f t="shared" si="24"/>
        <v>8.5779550179401198E-3</v>
      </c>
    </row>
    <row r="135" spans="3:8" ht="14.4" x14ac:dyDescent="0.3">
      <c r="C135" s="21"/>
      <c r="D135" s="55" t="s">
        <v>10</v>
      </c>
      <c r="E135" s="91">
        <v>114715.70318333316</v>
      </c>
      <c r="F135" s="12">
        <f t="shared" si="23"/>
        <v>-2.4584038259450991E-2</v>
      </c>
      <c r="G135" s="94">
        <v>85130.473999999376</v>
      </c>
      <c r="H135" s="12">
        <f t="shared" si="24"/>
        <v>2.5961885432912224E-2</v>
      </c>
    </row>
    <row r="136" spans="3:8" ht="14.4" x14ac:dyDescent="0.3">
      <c r="C136" s="21"/>
      <c r="D136" s="55" t="s">
        <v>11</v>
      </c>
      <c r="E136" s="91">
        <v>110131.5019499998</v>
      </c>
      <c r="F136" s="12">
        <f>+E136/E135-1</f>
        <v>-3.996140986911878E-2</v>
      </c>
      <c r="G136" s="94">
        <v>81860.320999999443</v>
      </c>
      <c r="H136" s="12">
        <f>+G136/G135-1</f>
        <v>-3.8413424081251479E-2</v>
      </c>
    </row>
    <row r="137" spans="3:8" ht="14.4" x14ac:dyDescent="0.3">
      <c r="C137" s="21"/>
      <c r="D137" s="55" t="s">
        <v>12</v>
      </c>
      <c r="E137" s="91">
        <v>116739.20656666665</v>
      </c>
      <c r="F137" s="12">
        <f>+E137/E136-1</f>
        <v>5.9998315646932365E-2</v>
      </c>
      <c r="G137" s="94">
        <v>89099.687000000282</v>
      </c>
      <c r="H137" s="12">
        <f>+G137/G136-1</f>
        <v>8.8435592623694825E-2</v>
      </c>
    </row>
    <row r="138" spans="3:8" ht="14.4" x14ac:dyDescent="0.3">
      <c r="C138" s="16"/>
      <c r="D138" s="55" t="s">
        <v>13</v>
      </c>
      <c r="E138" s="91">
        <v>97554.595466666724</v>
      </c>
      <c r="F138" s="12">
        <f t="shared" ref="F138" si="25">+E138/E137-1</f>
        <v>-0.16433734359025387</v>
      </c>
      <c r="G138" s="94">
        <v>74010.536999999036</v>
      </c>
      <c r="H138" s="12">
        <f t="shared" ref="H138" si="26">+G138/G137-1</f>
        <v>-0.16935132443283663</v>
      </c>
    </row>
    <row r="139" spans="3:8" ht="14.4" x14ac:dyDescent="0.3">
      <c r="C139" s="21"/>
      <c r="D139" s="55" t="s">
        <v>14</v>
      </c>
      <c r="E139" s="91">
        <v>114451.753266667</v>
      </c>
      <c r="F139" s="12">
        <f>+E139/E138-1</f>
        <v>0.17320719458853007</v>
      </c>
      <c r="G139" s="94">
        <v>88931.450999998793</v>
      </c>
      <c r="H139" s="12">
        <f>+G139/G138-1</f>
        <v>0.20160526601772877</v>
      </c>
    </row>
    <row r="140" spans="3:8" ht="14.4" x14ac:dyDescent="0.3">
      <c r="C140" s="16"/>
      <c r="D140" s="55" t="s">
        <v>15</v>
      </c>
      <c r="E140" s="91">
        <v>109027.68524999995</v>
      </c>
      <c r="F140" s="12">
        <f t="shared" ref="F140:F141" si="27">+E140/E139-1</f>
        <v>-4.7391742475357601E-2</v>
      </c>
      <c r="G140" s="94">
        <v>81765.45899999961</v>
      </c>
      <c r="H140" s="12">
        <f t="shared" ref="H140:H141" si="28">+G140/G139-1</f>
        <v>-8.0578826943904058E-2</v>
      </c>
    </row>
    <row r="141" spans="3:8" ht="14.4" x14ac:dyDescent="0.3">
      <c r="C141" s="21"/>
      <c r="D141" s="55" t="s">
        <v>16</v>
      </c>
      <c r="E141" s="91">
        <v>104381.85156666688</v>
      </c>
      <c r="F141" s="12">
        <f t="shared" si="27"/>
        <v>-4.2611504341123929E-2</v>
      </c>
      <c r="G141" s="94">
        <v>80931.092999999368</v>
      </c>
      <c r="H141" s="12">
        <f t="shared" si="28"/>
        <v>-1.0204382268559686E-2</v>
      </c>
    </row>
    <row r="142" spans="3:8" thickBot="1" x14ac:dyDescent="0.35">
      <c r="C142" s="78" t="s">
        <v>65</v>
      </c>
      <c r="D142" s="79"/>
      <c r="E142" s="96">
        <f>SUM(E130:E141)</f>
        <v>1360059.6117833336</v>
      </c>
      <c r="F142" s="99"/>
      <c r="G142" s="100">
        <f>SUM(G130:G141)</f>
        <v>981850.61271999276</v>
      </c>
      <c r="H142" s="80"/>
    </row>
    <row r="143" spans="3:8" thickBot="1" x14ac:dyDescent="0.35">
      <c r="E143" s="4"/>
    </row>
    <row r="144" spans="3:8" thickBot="1" x14ac:dyDescent="0.35">
      <c r="C144" s="107" t="s">
        <v>66</v>
      </c>
      <c r="D144" s="110"/>
      <c r="E144" s="109">
        <f>+E142/E129-1</f>
        <v>-0.12531213916849082</v>
      </c>
      <c r="F144" s="110"/>
      <c r="G144" s="109">
        <f>+G142/G129-1</f>
        <v>-0.1066260219384203</v>
      </c>
      <c r="H144" s="108"/>
    </row>
    <row r="145" spans="5:5" ht="14.4" x14ac:dyDescent="0.3">
      <c r="E145" s="106"/>
    </row>
    <row r="146" spans="5:5" ht="14.4" x14ac:dyDescent="0.3"/>
    <row r="147" spans="5:5" ht="14.4" x14ac:dyDescent="0.3"/>
    <row r="148" spans="5:5" ht="14.4" x14ac:dyDescent="0.3"/>
    <row r="149" spans="5:5" ht="14.4" x14ac:dyDescent="0.3"/>
    <row r="150" spans="5:5" ht="14.4" x14ac:dyDescent="0.3"/>
    <row r="151" spans="5:5" ht="14.4" x14ac:dyDescent="0.3"/>
    <row r="152" spans="5:5" ht="14.4" x14ac:dyDescent="0.3"/>
    <row r="153" spans="5:5" ht="14.4" x14ac:dyDescent="0.3"/>
    <row r="154" spans="5:5" ht="14.4" x14ac:dyDescent="0.3"/>
    <row r="155" spans="5:5" ht="14.4" x14ac:dyDescent="0.3"/>
    <row r="156" spans="5:5" ht="14.4" x14ac:dyDescent="0.3"/>
    <row r="157" spans="5:5" ht="14.4" x14ac:dyDescent="0.3"/>
    <row r="158" spans="5:5" ht="14.4" x14ac:dyDescent="0.3"/>
    <row r="159" spans="5:5" ht="14.4" x14ac:dyDescent="0.3"/>
    <row r="160" spans="5:5" ht="14.4" x14ac:dyDescent="0.3"/>
    <row r="161" ht="14.4" x14ac:dyDescent="0.3"/>
    <row r="162" ht="14.4" x14ac:dyDescent="0.3"/>
    <row r="163" ht="14.4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</sheetData>
  <mergeCells count="21">
    <mergeCell ref="C16:D16"/>
    <mergeCell ref="C17:D17"/>
    <mergeCell ref="C18:D18"/>
    <mergeCell ref="C19:D19"/>
    <mergeCell ref="C25:D25"/>
    <mergeCell ref="C20:D20"/>
    <mergeCell ref="C21:D21"/>
    <mergeCell ref="C22:D22"/>
    <mergeCell ref="C23:D23"/>
    <mergeCell ref="C24:D24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ignoredErrors>
    <ignoredError sqref="F120 H120 F94:H100 F16:F24 G16:G23" formula="1"/>
    <ignoredError sqref="H144 F144" formulaRange="1"/>
    <ignoredError sqref="F137:F138 H137:H138 F140:F141 H140:H141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showGridLines="0" workbookViewId="0">
      <pane xSplit="3" ySplit="8" topLeftCell="N45" activePane="bottomRight" state="frozen"/>
      <selection pane="topRight" activeCell="D1" sqref="D1"/>
      <selection pane="bottomLeft" activeCell="A9" sqref="A9"/>
      <selection pane="bottomRight" activeCell="W69" sqref="W69:W80"/>
    </sheetView>
  </sheetViews>
  <sheetFormatPr baseColWidth="10" defaultColWidth="0" defaultRowHeight="14.4" zeroHeight="1" x14ac:dyDescent="0.3"/>
  <cols>
    <col min="1" max="1" width="19" customWidth="1"/>
    <col min="2" max="2" width="17" customWidth="1"/>
    <col min="3" max="3" width="10.33203125" customWidth="1"/>
    <col min="4" max="25" width="11.5546875" customWidth="1"/>
    <col min="26" max="16384" width="11.5546875" hidden="1"/>
  </cols>
  <sheetData>
    <row r="1" spans="2:23" x14ac:dyDescent="0.3"/>
    <row r="2" spans="2:23" x14ac:dyDescent="0.3"/>
    <row r="3" spans="2:23" x14ac:dyDescent="0.3">
      <c r="B3" s="1" t="s">
        <v>60</v>
      </c>
    </row>
    <row r="4" spans="2:23" ht="15" x14ac:dyDescent="0.25">
      <c r="B4" s="1" t="s">
        <v>58</v>
      </c>
    </row>
    <row r="5" spans="2:23" x14ac:dyDescent="0.3"/>
    <row r="6" spans="2:23" ht="15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5">
      <c r="B8" s="114" t="s">
        <v>27</v>
      </c>
      <c r="C8" s="115" t="s">
        <v>28</v>
      </c>
      <c r="D8" s="113" t="s">
        <v>34</v>
      </c>
      <c r="E8" s="113" t="s">
        <v>35</v>
      </c>
      <c r="F8" s="113" t="s">
        <v>36</v>
      </c>
      <c r="G8" s="113" t="s">
        <v>37</v>
      </c>
      <c r="H8" s="113" t="s">
        <v>38</v>
      </c>
      <c r="I8" s="113" t="s">
        <v>39</v>
      </c>
      <c r="J8" s="113" t="s">
        <v>40</v>
      </c>
      <c r="K8" s="113" t="s">
        <v>41</v>
      </c>
      <c r="L8" s="113" t="s">
        <v>42</v>
      </c>
      <c r="M8" s="113" t="s">
        <v>43</v>
      </c>
      <c r="N8" s="113" t="s">
        <v>44</v>
      </c>
      <c r="O8" s="113" t="s">
        <v>45</v>
      </c>
      <c r="P8" s="113" t="s">
        <v>46</v>
      </c>
      <c r="Q8" s="113" t="s">
        <v>47</v>
      </c>
      <c r="R8" s="113" t="s">
        <v>48</v>
      </c>
      <c r="S8" s="113" t="s">
        <v>50</v>
      </c>
      <c r="T8" s="113" t="s">
        <v>49</v>
      </c>
      <c r="U8" s="116" t="s">
        <v>51</v>
      </c>
      <c r="V8" s="117" t="s">
        <v>52</v>
      </c>
    </row>
    <row r="9" spans="2:23" ht="15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ht="15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ht="15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ht="15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ht="15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ht="15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ht="15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ht="15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ht="15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ht="15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ht="15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ht="15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ht="15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ht="15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ht="15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ht="15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ht="15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ht="15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ht="15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ht="15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ht="15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ht="15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3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3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3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3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3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3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3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3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3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3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3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" thickBot="1" x14ac:dyDescent="0.35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3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3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3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3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3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3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3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3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3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3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3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" thickBot="1" x14ac:dyDescent="0.35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3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3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3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3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3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3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3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3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3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3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3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" thickBot="1" x14ac:dyDescent="0.35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3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3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3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3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3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3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3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3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>
        <v>403.22106666666673</v>
      </c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7790.9105833333324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116739.2065666667</v>
      </c>
      <c r="W76" s="70"/>
    </row>
    <row r="77" spans="2:23" x14ac:dyDescent="0.3">
      <c r="B77" s="16"/>
      <c r="C77" s="76" t="s">
        <v>13</v>
      </c>
      <c r="D77" s="60">
        <v>1158.6745333333333</v>
      </c>
      <c r="E77" s="61">
        <v>180.98351666666673</v>
      </c>
      <c r="F77" s="61">
        <v>2855.1014833333343</v>
      </c>
      <c r="G77" s="61">
        <v>6533.5014666666657</v>
      </c>
      <c r="H77" s="61">
        <v>38296.131266666649</v>
      </c>
      <c r="I77" s="61">
        <v>24.415999999999997</v>
      </c>
      <c r="J77" s="61">
        <v>18902.769166666683</v>
      </c>
      <c r="K77" s="61">
        <v>248.66074999999998</v>
      </c>
      <c r="L77" s="61">
        <v>10.211616666666668</v>
      </c>
      <c r="M77" s="61">
        <v>3.3879166666666665</v>
      </c>
      <c r="N77" s="61">
        <v>1368.7284833333335</v>
      </c>
      <c r="O77" s="61">
        <v>390.58039999999994</v>
      </c>
      <c r="P77" s="61">
        <v>190.7285</v>
      </c>
      <c r="Q77" s="61">
        <v>6168.168216666666</v>
      </c>
      <c r="R77" s="61">
        <v>14690.777683333332</v>
      </c>
      <c r="S77" s="61">
        <v>5446.3825166666629</v>
      </c>
      <c r="T77" s="61">
        <v>1.6330000000000002</v>
      </c>
      <c r="U77" s="65">
        <v>1083.7589499999999</v>
      </c>
      <c r="V77" s="67">
        <f t="shared" ref="V77:V80" si="6">SUM(D77:U77)</f>
        <v>97554.59546666668</v>
      </c>
      <c r="W77" s="70"/>
    </row>
    <row r="78" spans="2:23" x14ac:dyDescent="0.3">
      <c r="B78" s="16"/>
      <c r="C78" s="76" t="s">
        <v>14</v>
      </c>
      <c r="D78" s="60">
        <v>1457.3417333333332</v>
      </c>
      <c r="E78" s="61">
        <v>185.24103333333321</v>
      </c>
      <c r="F78" s="61">
        <v>3295.6193833333323</v>
      </c>
      <c r="G78" s="61">
        <v>7360.9654833333307</v>
      </c>
      <c r="H78" s="61">
        <v>45207.487016666651</v>
      </c>
      <c r="I78" s="61">
        <v>27.53833333333333</v>
      </c>
      <c r="J78" s="61">
        <v>22446.246933333357</v>
      </c>
      <c r="K78" s="61">
        <v>351.54820000000024</v>
      </c>
      <c r="L78" s="61">
        <v>11.084566666666667</v>
      </c>
      <c r="M78" s="61">
        <v>3.4855333333333332</v>
      </c>
      <c r="N78" s="61">
        <v>1683.4496333333332</v>
      </c>
      <c r="O78" s="61">
        <v>430.9601833333333</v>
      </c>
      <c r="P78" s="61">
        <v>210.33163333333343</v>
      </c>
      <c r="Q78" s="61">
        <v>8026.3715333333339</v>
      </c>
      <c r="R78" s="61">
        <v>16339.466366666658</v>
      </c>
      <c r="S78" s="61">
        <v>6130.5442833333336</v>
      </c>
      <c r="T78" s="61">
        <v>1.1590499999999999</v>
      </c>
      <c r="U78" s="65">
        <v>1282.9123666666667</v>
      </c>
      <c r="V78" s="67">
        <f t="shared" si="6"/>
        <v>114451.7532666667</v>
      </c>
      <c r="W78" s="70"/>
    </row>
    <row r="79" spans="2:23" x14ac:dyDescent="0.3">
      <c r="B79" s="21"/>
      <c r="C79" s="76" t="s">
        <v>15</v>
      </c>
      <c r="D79" s="60">
        <v>1201.02315</v>
      </c>
      <c r="E79" s="61">
        <v>167.64013333333321</v>
      </c>
      <c r="F79" s="61">
        <v>3307.1729166666655</v>
      </c>
      <c r="G79" s="61">
        <v>7413.7808666666642</v>
      </c>
      <c r="H79" s="61">
        <v>43268.353000000032</v>
      </c>
      <c r="I79" s="61">
        <v>23.719833333333337</v>
      </c>
      <c r="J79" s="61">
        <v>21181.428966666666</v>
      </c>
      <c r="K79" s="61">
        <v>292.14575000000008</v>
      </c>
      <c r="L79" s="61">
        <v>11.125366666666665</v>
      </c>
      <c r="M79" s="61">
        <v>3.2134666666666667</v>
      </c>
      <c r="N79" s="61">
        <v>1585.2197833333332</v>
      </c>
      <c r="O79" s="61">
        <v>415.07166666666666</v>
      </c>
      <c r="P79" s="61">
        <v>201.09471666666667</v>
      </c>
      <c r="Q79" s="61">
        <v>7293.1763500000025</v>
      </c>
      <c r="R79" s="61">
        <v>15363.373749999995</v>
      </c>
      <c r="S79" s="61">
        <v>6203.3885999999993</v>
      </c>
      <c r="T79" s="61">
        <v>1.1947666666666668</v>
      </c>
      <c r="U79" s="65">
        <v>1095.5621666666666</v>
      </c>
      <c r="V79" s="67">
        <f t="shared" si="6"/>
        <v>109027.68525000004</v>
      </c>
      <c r="W79" s="70"/>
    </row>
    <row r="80" spans="2:23" ht="15" thickBot="1" x14ac:dyDescent="0.35">
      <c r="B80" s="57"/>
      <c r="C80" s="77" t="s">
        <v>16</v>
      </c>
      <c r="D80" s="62">
        <v>881.35401666666678</v>
      </c>
      <c r="E80" s="63">
        <v>149.21845000000005</v>
      </c>
      <c r="F80" s="63">
        <v>3027.800333333334</v>
      </c>
      <c r="G80" s="63">
        <v>7497.1447333333363</v>
      </c>
      <c r="H80" s="63">
        <v>41893.263083333375</v>
      </c>
      <c r="I80" s="63">
        <v>22.853016666666662</v>
      </c>
      <c r="J80" s="63">
        <v>20228.188949999949</v>
      </c>
      <c r="K80" s="63"/>
      <c r="L80" s="63">
        <v>11.693283333333332</v>
      </c>
      <c r="M80" s="63">
        <v>2.73075</v>
      </c>
      <c r="N80" s="63">
        <v>1489.3827666666666</v>
      </c>
      <c r="O80" s="63">
        <v>368.11651666666677</v>
      </c>
      <c r="P80" s="63">
        <v>176.26971666666665</v>
      </c>
      <c r="Q80" s="63">
        <v>6482.8243499999999</v>
      </c>
      <c r="R80" s="63">
        <v>14922.094183333336</v>
      </c>
      <c r="S80" s="63">
        <v>6317.4472166666683</v>
      </c>
      <c r="T80" s="63">
        <v>1.0140666666666667</v>
      </c>
      <c r="U80" s="66">
        <v>910.45613333333336</v>
      </c>
      <c r="V80" s="68">
        <f t="shared" si="6"/>
        <v>104381.85156666665</v>
      </c>
      <c r="W80" s="70"/>
    </row>
    <row r="81" spans="2:22" ht="15" thickBot="1" x14ac:dyDescent="0.35"/>
    <row r="82" spans="2:22" ht="15" thickBot="1" x14ac:dyDescent="0.35">
      <c r="B82" s="107" t="s">
        <v>66</v>
      </c>
      <c r="C82" s="123"/>
      <c r="D82" s="118">
        <f>+SUM(D69:D80)/SUM(D57:D68)-1</f>
        <v>0.28289944596853411</v>
      </c>
      <c r="E82" s="124">
        <f t="shared" ref="E82:V82" si="7">+SUM(E69:E80)/SUM(E57:E68)-1</f>
        <v>-0.28139224977389299</v>
      </c>
      <c r="F82" s="124">
        <f t="shared" si="7"/>
        <v>-0.10927254978912837</v>
      </c>
      <c r="G82" s="124">
        <f t="shared" si="7"/>
        <v>-0.1279809692497148</v>
      </c>
      <c r="H82" s="124">
        <f t="shared" si="7"/>
        <v>-0.17835853531080326</v>
      </c>
      <c r="I82" s="124">
        <f t="shared" si="7"/>
        <v>-0.60106782117466673</v>
      </c>
      <c r="J82" s="124">
        <f t="shared" si="7"/>
        <v>-0.13316045881071326</v>
      </c>
      <c r="K82" s="124">
        <f t="shared" si="7"/>
        <v>19.556127918696738</v>
      </c>
      <c r="L82" s="124">
        <f t="shared" si="7"/>
        <v>-0.29925542188043064</v>
      </c>
      <c r="M82" s="124">
        <f t="shared" si="7"/>
        <v>-0.56503925377464181</v>
      </c>
      <c r="N82" s="124">
        <f t="shared" si="7"/>
        <v>-0.34938853939084236</v>
      </c>
      <c r="O82" s="124">
        <f t="shared" si="7"/>
        <v>0.45701505417717447</v>
      </c>
      <c r="P82" s="124">
        <f t="shared" si="7"/>
        <v>-4.1752261081586584E-2</v>
      </c>
      <c r="Q82" s="124">
        <f t="shared" si="7"/>
        <v>0.28987377075291509</v>
      </c>
      <c r="R82" s="124">
        <f t="shared" si="7"/>
        <v>-0.18357343230412115</v>
      </c>
      <c r="S82" s="124">
        <f t="shared" si="7"/>
        <v>0.21177312497672074</v>
      </c>
      <c r="T82" s="124">
        <f t="shared" si="7"/>
        <v>-0.64079565818075301</v>
      </c>
      <c r="U82" s="124">
        <f t="shared" si="7"/>
        <v>0.15294829436342372</v>
      </c>
      <c r="V82" s="125">
        <f t="shared" si="7"/>
        <v>-0.1253121391684906</v>
      </c>
    </row>
    <row r="83" spans="2:22" ht="15" thickBot="1" x14ac:dyDescent="0.35">
      <c r="B83" s="120" t="s">
        <v>67</v>
      </c>
      <c r="C83" s="123"/>
      <c r="D83" s="124">
        <f>+SUM(D69:D80)/SUM($V$69:$V$80)</f>
        <v>9.2594820777651462E-3</v>
      </c>
      <c r="E83" s="124">
        <f t="shared" ref="E83:V83" si="8">+SUM(E69:E80)/SUM($V$69:$V$80)</f>
        <v>1.877048668466766E-3</v>
      </c>
      <c r="F83" s="124">
        <f t="shared" si="8"/>
        <v>2.9016859990119537E-2</v>
      </c>
      <c r="G83" s="124">
        <f t="shared" si="8"/>
        <v>6.6121557776488329E-2</v>
      </c>
      <c r="H83" s="124">
        <f t="shared" si="8"/>
        <v>0.40437847720183745</v>
      </c>
      <c r="I83" s="124">
        <f t="shared" si="8"/>
        <v>2.3504477100149801E-4</v>
      </c>
      <c r="J83" s="124">
        <f t="shared" si="8"/>
        <v>0.18897133732714436</v>
      </c>
      <c r="K83" s="124">
        <f t="shared" si="8"/>
        <v>4.5318534545101237E-3</v>
      </c>
      <c r="L83" s="124">
        <f t="shared" si="8"/>
        <v>1.2136350390080944E-4</v>
      </c>
      <c r="M83" s="124">
        <f t="shared" si="8"/>
        <v>3.0702208176435039E-5</v>
      </c>
      <c r="N83" s="124">
        <f t="shared" si="8"/>
        <v>1.5816456129542227E-2</v>
      </c>
      <c r="O83" s="124">
        <f t="shared" si="8"/>
        <v>4.2453667471450711E-3</v>
      </c>
      <c r="P83" s="124">
        <f t="shared" si="8"/>
        <v>1.7660155205873205E-3</v>
      </c>
      <c r="Q83" s="124">
        <f t="shared" si="8"/>
        <v>5.9546250606723403E-2</v>
      </c>
      <c r="R83" s="124">
        <f t="shared" si="8"/>
        <v>0.15383217918342995</v>
      </c>
      <c r="S83" s="124">
        <f t="shared" si="8"/>
        <v>5.0367124749415904E-2</v>
      </c>
      <c r="T83" s="124">
        <f t="shared" si="8"/>
        <v>1.595914116210896E-5</v>
      </c>
      <c r="U83" s="124">
        <f t="shared" si="8"/>
        <v>9.8669209425832835E-3</v>
      </c>
      <c r="V83" s="125">
        <f t="shared" si="8"/>
        <v>1</v>
      </c>
    </row>
    <row r="84" spans="2:22" ht="15" x14ac:dyDescent="0.25">
      <c r="B84" s="71"/>
      <c r="C84" s="72"/>
    </row>
    <row r="85" spans="2:22" x14ac:dyDescent="0.3"/>
    <row r="86" spans="2:22" x14ac:dyDescent="0.3"/>
    <row r="87" spans="2:22" x14ac:dyDescent="0.3"/>
    <row r="88" spans="2:22" x14ac:dyDescent="0.3"/>
    <row r="89" spans="2:22" x14ac:dyDescent="0.3"/>
    <row r="90" spans="2:22" x14ac:dyDescent="0.3"/>
    <row r="91" spans="2:22" x14ac:dyDescent="0.3"/>
    <row r="92" spans="2:22" x14ac:dyDescent="0.3"/>
    <row r="93" spans="2:22" x14ac:dyDescent="0.3"/>
    <row r="94" spans="2:22" x14ac:dyDescent="0.3"/>
    <row r="95" spans="2:22" x14ac:dyDescent="0.3"/>
    <row r="96" spans="2:22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ht="15" x14ac:dyDescent="0.25"/>
  </sheetData>
  <pageMargins left="0.7" right="0.7" top="0.75" bottom="0.75" header="0.3" footer="0.3"/>
  <ignoredErrors>
    <ignoredError sqref="G83:V83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showGridLines="0" topLeftCell="A145" workbookViewId="0">
      <selection activeCell="H139" sqref="H139"/>
    </sheetView>
  </sheetViews>
  <sheetFormatPr baseColWidth="10" defaultColWidth="0" defaultRowHeight="0" customHeight="1" zeroHeight="1" x14ac:dyDescent="0.3"/>
  <cols>
    <col min="1" max="1" width="19" customWidth="1"/>
    <col min="2" max="2" width="3.6640625" customWidth="1"/>
    <col min="3" max="3" width="15.44140625" customWidth="1"/>
    <col min="4" max="4" width="5.88671875" customWidth="1"/>
    <col min="5" max="6" width="16.5546875" customWidth="1"/>
    <col min="7" max="7" width="13" bestFit="1" customWidth="1"/>
    <col min="8" max="11" width="11.44140625" customWidth="1"/>
    <col min="12" max="15" width="11.44140625" hidden="1" customWidth="1"/>
    <col min="16" max="17" width="0" hidden="1" customWidth="1"/>
    <col min="18" max="16384" width="11.44140625" hidden="1"/>
  </cols>
  <sheetData>
    <row r="1" spans="2:7" ht="15" x14ac:dyDescent="0.25"/>
    <row r="2" spans="2:7" ht="14.4" x14ac:dyDescent="0.3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34" t="s">
        <v>1</v>
      </c>
      <c r="D5" s="135"/>
      <c r="E5" s="111" t="s">
        <v>31</v>
      </c>
      <c r="F5" s="117" t="s">
        <v>32</v>
      </c>
    </row>
    <row r="6" spans="2:7" ht="15" x14ac:dyDescent="0.25">
      <c r="C6" s="136">
        <v>2000</v>
      </c>
      <c r="D6" s="137"/>
      <c r="E6" s="8">
        <v>5456718</v>
      </c>
      <c r="F6" s="42">
        <v>278503.74899999995</v>
      </c>
      <c r="G6" s="4"/>
    </row>
    <row r="7" spans="2:7" ht="15" x14ac:dyDescent="0.25">
      <c r="C7" s="129">
        <v>2001</v>
      </c>
      <c r="D7" s="130"/>
      <c r="E7" s="11">
        <v>7442175</v>
      </c>
      <c r="F7" s="43">
        <v>303982.27900000004</v>
      </c>
      <c r="G7" s="4"/>
    </row>
    <row r="8" spans="2:7" ht="15" x14ac:dyDescent="0.25">
      <c r="C8" s="129">
        <v>2002</v>
      </c>
      <c r="D8" s="130"/>
      <c r="E8" s="11">
        <v>7619183</v>
      </c>
      <c r="F8" s="43">
        <v>282527.58599999995</v>
      </c>
      <c r="G8" s="4"/>
    </row>
    <row r="9" spans="2:7" ht="15" x14ac:dyDescent="0.25">
      <c r="C9" s="129">
        <v>2003</v>
      </c>
      <c r="D9" s="130"/>
      <c r="E9" s="11">
        <v>7642400.1819833331</v>
      </c>
      <c r="F9" s="43">
        <v>272441.30200000003</v>
      </c>
      <c r="G9" s="4"/>
    </row>
    <row r="10" spans="2:7" ht="15" x14ac:dyDescent="0.25">
      <c r="C10" s="129">
        <v>2004</v>
      </c>
      <c r="D10" s="130"/>
      <c r="E10" s="11">
        <v>6028159.4280333333</v>
      </c>
      <c r="F10" s="43">
        <v>207711.587</v>
      </c>
      <c r="G10" s="4"/>
    </row>
    <row r="11" spans="2:7" ht="15" x14ac:dyDescent="0.25">
      <c r="C11" s="129">
        <v>2005</v>
      </c>
      <c r="D11" s="130"/>
      <c r="E11" s="11">
        <v>4073618.8894333337</v>
      </c>
      <c r="F11" s="43">
        <v>116208.25600000001</v>
      </c>
      <c r="G11" s="4"/>
    </row>
    <row r="12" spans="2:7" ht="15" x14ac:dyDescent="0.25">
      <c r="C12" s="129">
        <v>2006</v>
      </c>
      <c r="D12" s="130"/>
      <c r="E12" s="11">
        <v>1946095.9729033331</v>
      </c>
      <c r="F12" s="43">
        <v>53809.053999999975</v>
      </c>
      <c r="G12" s="4"/>
    </row>
    <row r="13" spans="2:7" ht="15" x14ac:dyDescent="0.25">
      <c r="C13" s="129">
        <v>2007</v>
      </c>
      <c r="D13" s="130"/>
      <c r="E13" s="44">
        <v>908135.05281666678</v>
      </c>
      <c r="F13" s="45">
        <v>23887.453999999991</v>
      </c>
      <c r="G13" s="4"/>
    </row>
    <row r="14" spans="2:7" ht="15" x14ac:dyDescent="0.25">
      <c r="C14" s="129">
        <v>2008</v>
      </c>
      <c r="D14" s="130"/>
      <c r="E14" s="44">
        <v>417173.74521666666</v>
      </c>
      <c r="F14" s="45">
        <v>10640.330999999998</v>
      </c>
      <c r="G14" s="4"/>
    </row>
    <row r="15" spans="2:7" ht="15" x14ac:dyDescent="0.25">
      <c r="C15" s="129">
        <v>2009</v>
      </c>
      <c r="D15" s="130"/>
      <c r="E15" s="44">
        <v>183691.59489999994</v>
      </c>
      <c r="F15" s="45">
        <v>6196.9909999999991</v>
      </c>
      <c r="G15" s="4"/>
    </row>
    <row r="16" spans="2:7" ht="15" x14ac:dyDescent="0.25">
      <c r="C16" s="129">
        <v>2010</v>
      </c>
      <c r="D16" s="130"/>
      <c r="E16" s="44">
        <f>+E38</f>
        <v>64339.646283333335</v>
      </c>
      <c r="F16" s="45">
        <f>+F38</f>
        <v>1869.9360000000006</v>
      </c>
      <c r="G16" s="4"/>
    </row>
    <row r="17" spans="3:7" ht="15" x14ac:dyDescent="0.25">
      <c r="C17" s="129">
        <v>2011</v>
      </c>
      <c r="D17" s="130"/>
      <c r="E17" s="44">
        <f>+E51</f>
        <v>30180.509673333334</v>
      </c>
      <c r="F17" s="45">
        <f>+F51</f>
        <v>1107.4680000000005</v>
      </c>
      <c r="G17" s="4"/>
    </row>
    <row r="18" spans="3:7" ht="15" x14ac:dyDescent="0.25">
      <c r="C18" s="129">
        <v>2012</v>
      </c>
      <c r="D18" s="130"/>
      <c r="E18" s="44">
        <f>+E64</f>
        <v>12580.408233333335</v>
      </c>
      <c r="F18" s="45">
        <f>+F64</f>
        <v>1496.9219999999996</v>
      </c>
      <c r="G18" s="4"/>
    </row>
    <row r="19" spans="3:7" ht="15" x14ac:dyDescent="0.25">
      <c r="C19" s="129">
        <v>2013</v>
      </c>
      <c r="D19" s="130"/>
      <c r="E19" s="44">
        <f>+E77</f>
        <v>4374.2251166666665</v>
      </c>
      <c r="F19" s="45">
        <f>+F77</f>
        <v>464.78399999999999</v>
      </c>
      <c r="G19" s="4"/>
    </row>
    <row r="20" spans="3:7" ht="14.4" x14ac:dyDescent="0.3">
      <c r="C20" s="129">
        <v>2014</v>
      </c>
      <c r="D20" s="130"/>
      <c r="E20" s="44">
        <f>+E90</f>
        <v>1693.4510166666666</v>
      </c>
      <c r="F20" s="45">
        <f>+F90</f>
        <v>207.47699999999992</v>
      </c>
      <c r="G20" s="4"/>
    </row>
    <row r="21" spans="3:7" ht="15" customHeight="1" x14ac:dyDescent="0.3">
      <c r="C21" s="129">
        <v>2015</v>
      </c>
      <c r="D21" s="130"/>
      <c r="E21" s="44">
        <f>+E103</f>
        <v>996.20355866666671</v>
      </c>
      <c r="F21" s="45">
        <f>+F103</f>
        <v>275.8657</v>
      </c>
      <c r="G21" s="4"/>
    </row>
    <row r="22" spans="3:7" ht="15" customHeight="1" x14ac:dyDescent="0.3">
      <c r="C22" s="129">
        <v>2016</v>
      </c>
      <c r="D22" s="130"/>
      <c r="E22" s="44">
        <f>+E116</f>
        <v>144.76748333333333</v>
      </c>
      <c r="F22" s="45">
        <f>+F116</f>
        <v>44.80699999999996</v>
      </c>
      <c r="G22" s="4"/>
    </row>
    <row r="23" spans="3:7" ht="15" customHeight="1" x14ac:dyDescent="0.3">
      <c r="C23" s="129">
        <v>2017</v>
      </c>
      <c r="D23" s="130"/>
      <c r="E23" s="44">
        <f>+E129</f>
        <v>117.42048333333332</v>
      </c>
      <c r="F23" s="45">
        <f>+F129</f>
        <v>55.297999999999981</v>
      </c>
      <c r="G23" s="4"/>
    </row>
    <row r="24" spans="3:7" ht="15" customHeight="1" thickBot="1" x14ac:dyDescent="0.35">
      <c r="C24" s="127">
        <v>2018</v>
      </c>
      <c r="D24" s="128"/>
      <c r="E24" s="46">
        <f>+E142</f>
        <v>57.619699999999995</v>
      </c>
      <c r="F24" s="47">
        <f>+F142</f>
        <v>21.379999999999988</v>
      </c>
      <c r="G24" s="4"/>
    </row>
    <row r="25" spans="3:7" ht="24.6" thickBot="1" x14ac:dyDescent="0.35">
      <c r="C25" s="126" t="s">
        <v>27</v>
      </c>
      <c r="D25" s="115" t="s">
        <v>28</v>
      </c>
      <c r="E25" s="111" t="s">
        <v>31</v>
      </c>
      <c r="F25" s="117" t="s">
        <v>32</v>
      </c>
    </row>
    <row r="26" spans="3:7" ht="15" x14ac:dyDescent="0.25">
      <c r="C26" s="17">
        <v>2010</v>
      </c>
      <c r="D26" s="52" t="s">
        <v>6</v>
      </c>
      <c r="E26" s="8">
        <v>8532.9924833333353</v>
      </c>
      <c r="F26" s="42">
        <v>218.27400000000009</v>
      </c>
    </row>
    <row r="27" spans="3:7" ht="15" x14ac:dyDescent="0.25">
      <c r="C27" s="16"/>
      <c r="D27" s="53" t="s">
        <v>17</v>
      </c>
      <c r="E27" s="11">
        <v>6907.6932666666626</v>
      </c>
      <c r="F27" s="43">
        <v>176.13899999999998</v>
      </c>
    </row>
    <row r="28" spans="3:7" ht="15" x14ac:dyDescent="0.25">
      <c r="C28" s="16"/>
      <c r="D28" s="53" t="s">
        <v>7</v>
      </c>
      <c r="E28" s="11">
        <v>6586.7598666666654</v>
      </c>
      <c r="F28" s="43">
        <v>167.20299999999997</v>
      </c>
    </row>
    <row r="29" spans="3:7" ht="15" x14ac:dyDescent="0.25">
      <c r="C29" s="16"/>
      <c r="D29" s="53" t="s">
        <v>8</v>
      </c>
      <c r="E29" s="11">
        <v>6075.4942833333353</v>
      </c>
      <c r="F29" s="43">
        <v>189.58100000000007</v>
      </c>
    </row>
    <row r="30" spans="3:7" ht="15" x14ac:dyDescent="0.25">
      <c r="C30" s="16"/>
      <c r="D30" s="53" t="s">
        <v>9</v>
      </c>
      <c r="E30" s="11">
        <v>6035.8484666666691</v>
      </c>
      <c r="F30" s="43">
        <v>174.06600000000003</v>
      </c>
    </row>
    <row r="31" spans="3:7" ht="15" x14ac:dyDescent="0.25">
      <c r="C31" s="16"/>
      <c r="D31" s="53" t="s">
        <v>10</v>
      </c>
      <c r="E31" s="11">
        <v>5742.1258166666676</v>
      </c>
      <c r="F31" s="43">
        <v>164.49000000000009</v>
      </c>
    </row>
    <row r="32" spans="3:7" ht="15" x14ac:dyDescent="0.25">
      <c r="C32" s="16"/>
      <c r="D32" s="53" t="s">
        <v>11</v>
      </c>
      <c r="E32" s="11">
        <v>4294.1243833333301</v>
      </c>
      <c r="F32" s="43">
        <v>137.11200000000002</v>
      </c>
    </row>
    <row r="33" spans="3:6" ht="15" x14ac:dyDescent="0.25">
      <c r="C33" s="16"/>
      <c r="D33" s="53" t="s">
        <v>12</v>
      </c>
      <c r="E33" s="11">
        <v>4334.0241333333342</v>
      </c>
      <c r="F33" s="43">
        <v>136.94500000000011</v>
      </c>
    </row>
    <row r="34" spans="3:6" ht="15" x14ac:dyDescent="0.25">
      <c r="C34" s="16"/>
      <c r="D34" s="53" t="s">
        <v>13</v>
      </c>
      <c r="E34" s="11">
        <v>3972.6225166666668</v>
      </c>
      <c r="F34" s="43">
        <v>123.79400000000014</v>
      </c>
    </row>
    <row r="35" spans="3:6" ht="15" x14ac:dyDescent="0.25">
      <c r="C35" s="16"/>
      <c r="D35" s="53" t="s">
        <v>14</v>
      </c>
      <c r="E35" s="11">
        <v>3954.6358833333352</v>
      </c>
      <c r="F35" s="43">
        <v>121.8910000000001</v>
      </c>
    </row>
    <row r="36" spans="3:6" ht="15" x14ac:dyDescent="0.25">
      <c r="C36" s="16"/>
      <c r="D36" s="53" t="s">
        <v>15</v>
      </c>
      <c r="E36" s="11">
        <v>4001.8945666666659</v>
      </c>
      <c r="F36" s="43">
        <v>130.767</v>
      </c>
    </row>
    <row r="37" spans="3:6" ht="15" x14ac:dyDescent="0.25">
      <c r="C37" s="16"/>
      <c r="D37" s="53" t="s">
        <v>16</v>
      </c>
      <c r="E37" s="11">
        <v>3901.4306166666656</v>
      </c>
      <c r="F37" s="43">
        <v>129.67399999999998</v>
      </c>
    </row>
    <row r="38" spans="3:6" ht="15" thickBot="1" x14ac:dyDescent="0.35">
      <c r="C38" s="13" t="s">
        <v>18</v>
      </c>
      <c r="D38" s="14"/>
      <c r="E38" s="104">
        <f>SUM(E26:E37)</f>
        <v>64339.646283333335</v>
      </c>
      <c r="F38" s="105">
        <f>SUM(F26:F37)</f>
        <v>1869.9360000000006</v>
      </c>
    </row>
    <row r="39" spans="3:6" ht="15" x14ac:dyDescent="0.25">
      <c r="C39" s="16">
        <v>2011</v>
      </c>
      <c r="D39" s="53" t="s">
        <v>6</v>
      </c>
      <c r="E39" s="11">
        <v>3606.6377766666701</v>
      </c>
      <c r="F39" s="43">
        <v>116.23500000000013</v>
      </c>
    </row>
    <row r="40" spans="3:6" ht="15" x14ac:dyDescent="0.25">
      <c r="C40" s="16"/>
      <c r="D40" s="53" t="s">
        <v>17</v>
      </c>
      <c r="E40" s="11">
        <v>3009.0119666666665</v>
      </c>
      <c r="F40" s="43">
        <v>99.378000000000014</v>
      </c>
    </row>
    <row r="41" spans="3:6" ht="15" x14ac:dyDescent="0.25">
      <c r="C41" s="16"/>
      <c r="D41" s="53" t="s">
        <v>7</v>
      </c>
      <c r="E41" s="11">
        <v>3602.9125566666667</v>
      </c>
      <c r="F41" s="43">
        <v>132.11400000000003</v>
      </c>
    </row>
    <row r="42" spans="3:6" ht="15" x14ac:dyDescent="0.25">
      <c r="C42" s="16"/>
      <c r="D42" s="53" t="s">
        <v>8</v>
      </c>
      <c r="E42" s="11">
        <v>3034.2732233333304</v>
      </c>
      <c r="F42" s="43">
        <v>130.68400000000008</v>
      </c>
    </row>
    <row r="43" spans="3:6" ht="15" x14ac:dyDescent="0.25">
      <c r="C43" s="16"/>
      <c r="D43" s="53" t="s">
        <v>9</v>
      </c>
      <c r="E43" s="11">
        <v>2766.761890000002</v>
      </c>
      <c r="F43" s="43">
        <v>92.189000000000007</v>
      </c>
    </row>
    <row r="44" spans="3:6" ht="15" x14ac:dyDescent="0.25">
      <c r="C44" s="16"/>
      <c r="D44" s="53" t="s">
        <v>10</v>
      </c>
      <c r="E44" s="11">
        <v>2389.1212699999992</v>
      </c>
      <c r="F44" s="43">
        <v>114.17300000000003</v>
      </c>
    </row>
    <row r="45" spans="3:6" ht="15" x14ac:dyDescent="0.25">
      <c r="C45" s="16"/>
      <c r="D45" s="53" t="s">
        <v>11</v>
      </c>
      <c r="E45" s="11">
        <v>2118.3532433333339</v>
      </c>
      <c r="F45" s="43">
        <v>117.14000000000009</v>
      </c>
    </row>
    <row r="46" spans="3:6" ht="15" x14ac:dyDescent="0.25">
      <c r="C46" s="16"/>
      <c r="D46" s="53" t="s">
        <v>12</v>
      </c>
      <c r="E46" s="11">
        <v>2287.3411566666646</v>
      </c>
      <c r="F46" s="43">
        <v>76.234000000000009</v>
      </c>
    </row>
    <row r="47" spans="3:6" ht="15" x14ac:dyDescent="0.25">
      <c r="C47" s="16"/>
      <c r="D47" s="53" t="s">
        <v>13</v>
      </c>
      <c r="E47" s="11">
        <v>2136.8007033333329</v>
      </c>
      <c r="F47" s="43">
        <v>62.444000000000017</v>
      </c>
    </row>
    <row r="48" spans="3:6" ht="15" x14ac:dyDescent="0.25">
      <c r="C48" s="16"/>
      <c r="D48" s="53" t="s">
        <v>14</v>
      </c>
      <c r="E48" s="11">
        <v>1997.8184266666674</v>
      </c>
      <c r="F48" s="43">
        <v>59.363999999999976</v>
      </c>
    </row>
    <row r="49" spans="3:6" ht="15" x14ac:dyDescent="0.25">
      <c r="C49" s="16"/>
      <c r="D49" s="53" t="s">
        <v>15</v>
      </c>
      <c r="E49" s="11">
        <v>1978.6255233333327</v>
      </c>
      <c r="F49" s="43">
        <v>58.659000000000013</v>
      </c>
    </row>
    <row r="50" spans="3:6" ht="15" x14ac:dyDescent="0.25">
      <c r="C50" s="16"/>
      <c r="D50" s="53" t="s">
        <v>16</v>
      </c>
      <c r="E50" s="11">
        <v>1252.8519366666669</v>
      </c>
      <c r="F50" s="43">
        <v>48.853999999999999</v>
      </c>
    </row>
    <row r="51" spans="3:6" ht="15" thickBot="1" x14ac:dyDescent="0.35">
      <c r="C51" s="13" t="s">
        <v>19</v>
      </c>
      <c r="D51" s="14"/>
      <c r="E51" s="104">
        <f>SUM(E39:E50)</f>
        <v>30180.509673333334</v>
      </c>
      <c r="F51" s="105">
        <f>SUM(F39:F50)</f>
        <v>1107.4680000000005</v>
      </c>
    </row>
    <row r="52" spans="3:6" ht="15" x14ac:dyDescent="0.25">
      <c r="C52" s="17">
        <v>2012</v>
      </c>
      <c r="D52" s="52" t="s">
        <v>6</v>
      </c>
      <c r="E52" s="8">
        <v>1677.4292833333332</v>
      </c>
      <c r="F52" s="42">
        <v>112.78300000000003</v>
      </c>
    </row>
    <row r="53" spans="3:6" ht="15" x14ac:dyDescent="0.25">
      <c r="C53" s="16"/>
      <c r="D53" s="53" t="s">
        <v>17</v>
      </c>
      <c r="E53" s="11">
        <v>1293.5291999999997</v>
      </c>
      <c r="F53" s="43">
        <v>71.206000000000017</v>
      </c>
    </row>
    <row r="54" spans="3:6" ht="15" x14ac:dyDescent="0.25">
      <c r="C54" s="16"/>
      <c r="D54" s="53" t="s">
        <v>7</v>
      </c>
      <c r="E54" s="11">
        <v>1374.2057666666665</v>
      </c>
      <c r="F54" s="43">
        <v>133.07100000000005</v>
      </c>
    </row>
    <row r="55" spans="3:6" ht="15" x14ac:dyDescent="0.25">
      <c r="C55" s="16"/>
      <c r="D55" s="53" t="s">
        <v>8</v>
      </c>
      <c r="E55" s="11">
        <v>1171.1455166666667</v>
      </c>
      <c r="F55" s="43">
        <v>83.072000000000031</v>
      </c>
    </row>
    <row r="56" spans="3:6" ht="15" x14ac:dyDescent="0.25">
      <c r="C56" s="16"/>
      <c r="D56" s="53" t="s">
        <v>9</v>
      </c>
      <c r="E56" s="11">
        <v>1206.2085499999998</v>
      </c>
      <c r="F56" s="43">
        <v>108.25500000000002</v>
      </c>
    </row>
    <row r="57" spans="3:6" ht="15" x14ac:dyDescent="0.25">
      <c r="C57" s="16"/>
      <c r="D57" s="53" t="s">
        <v>10</v>
      </c>
      <c r="E57" s="11">
        <v>1036.1030833333325</v>
      </c>
      <c r="F57" s="43">
        <v>48.713000000000008</v>
      </c>
    </row>
    <row r="58" spans="3:6" ht="15" x14ac:dyDescent="0.25">
      <c r="C58" s="16"/>
      <c r="D58" s="53" t="s">
        <v>11</v>
      </c>
      <c r="E58" s="11">
        <v>1017.0438500000004</v>
      </c>
      <c r="F58" s="43">
        <v>174.58900000000008</v>
      </c>
    </row>
    <row r="59" spans="3:6" ht="15" x14ac:dyDescent="0.25">
      <c r="C59" s="16"/>
      <c r="D59" s="53" t="s">
        <v>12</v>
      </c>
      <c r="E59" s="11">
        <v>1015.8048499999998</v>
      </c>
      <c r="F59" s="43">
        <v>334.19499999999931</v>
      </c>
    </row>
    <row r="60" spans="3:6" ht="15" x14ac:dyDescent="0.25">
      <c r="C60" s="16"/>
      <c r="D60" s="53" t="s">
        <v>13</v>
      </c>
      <c r="E60" s="11">
        <v>865.56820000000016</v>
      </c>
      <c r="F60" s="43">
        <v>217.96099999999998</v>
      </c>
    </row>
    <row r="61" spans="3:6" ht="15" x14ac:dyDescent="0.25">
      <c r="C61" s="16"/>
      <c r="D61" s="53" t="s">
        <v>14</v>
      </c>
      <c r="E61" s="11">
        <v>868.47151666666718</v>
      </c>
      <c r="F61" s="43">
        <v>118.63200000000003</v>
      </c>
    </row>
    <row r="62" spans="3:6" ht="15" x14ac:dyDescent="0.25">
      <c r="C62" s="16"/>
      <c r="D62" s="53" t="s">
        <v>15</v>
      </c>
      <c r="E62" s="18">
        <v>672.98996666666721</v>
      </c>
      <c r="F62" s="48">
        <v>71.14200000000001</v>
      </c>
    </row>
    <row r="63" spans="3:6" ht="15" x14ac:dyDescent="0.25">
      <c r="C63" s="16"/>
      <c r="D63" s="53" t="s">
        <v>16</v>
      </c>
      <c r="E63" s="18">
        <v>381.90845000000002</v>
      </c>
      <c r="F63" s="48">
        <v>23.303000000000004</v>
      </c>
    </row>
    <row r="64" spans="3:6" ht="15" thickBot="1" x14ac:dyDescent="0.35">
      <c r="C64" s="13" t="s">
        <v>20</v>
      </c>
      <c r="D64" s="14"/>
      <c r="E64" s="104">
        <f>SUM(E52:E63)</f>
        <v>12580.408233333335</v>
      </c>
      <c r="F64" s="105">
        <f>SUM(F52:F63)</f>
        <v>1496.9219999999996</v>
      </c>
    </row>
    <row r="65" spans="3:6" ht="15" x14ac:dyDescent="0.25">
      <c r="C65" s="16">
        <v>2013</v>
      </c>
      <c r="D65" s="53" t="s">
        <v>6</v>
      </c>
      <c r="E65" s="11">
        <v>584.57058333333327</v>
      </c>
      <c r="F65" s="43">
        <v>34.041000000000011</v>
      </c>
    </row>
    <row r="66" spans="3:6" ht="15" x14ac:dyDescent="0.25">
      <c r="C66" s="16"/>
      <c r="D66" s="53" t="s">
        <v>17</v>
      </c>
      <c r="E66" s="11">
        <v>474.87000000000006</v>
      </c>
      <c r="F66" s="43">
        <v>36.825000000000003</v>
      </c>
    </row>
    <row r="67" spans="3:6" ht="15" x14ac:dyDescent="0.25">
      <c r="C67" s="16"/>
      <c r="D67" s="53" t="s">
        <v>7</v>
      </c>
      <c r="E67" s="11">
        <v>476.52328333333332</v>
      </c>
      <c r="F67" s="43">
        <v>37.46600000000003</v>
      </c>
    </row>
    <row r="68" spans="3:6" ht="15" x14ac:dyDescent="0.25">
      <c r="C68" s="16"/>
      <c r="D68" s="53" t="s">
        <v>8</v>
      </c>
      <c r="E68" s="11">
        <v>457.6289666666666</v>
      </c>
      <c r="F68" s="43">
        <v>38.393000000000001</v>
      </c>
    </row>
    <row r="69" spans="3:6" ht="15" x14ac:dyDescent="0.25">
      <c r="C69" s="16"/>
      <c r="D69" s="53" t="s">
        <v>9</v>
      </c>
      <c r="E69" s="11">
        <v>416.22704999999996</v>
      </c>
      <c r="F69" s="43">
        <v>39.13000000000001</v>
      </c>
    </row>
    <row r="70" spans="3:6" ht="15" x14ac:dyDescent="0.25">
      <c r="C70" s="16"/>
      <c r="D70" s="53" t="s">
        <v>10</v>
      </c>
      <c r="E70" s="11">
        <v>419.5605333333333</v>
      </c>
      <c r="F70" s="43">
        <v>54.595999999999982</v>
      </c>
    </row>
    <row r="71" spans="3:6" ht="15" x14ac:dyDescent="0.25">
      <c r="C71" s="16"/>
      <c r="D71" s="53" t="s">
        <v>11</v>
      </c>
      <c r="E71" s="11">
        <v>336.33108333333325</v>
      </c>
      <c r="F71" s="43">
        <v>36.383999999999993</v>
      </c>
    </row>
    <row r="72" spans="3:6" ht="15" x14ac:dyDescent="0.25">
      <c r="C72" s="16"/>
      <c r="D72" s="53" t="s">
        <v>12</v>
      </c>
      <c r="E72" s="11">
        <v>334.75140000000016</v>
      </c>
      <c r="F72" s="43">
        <v>35.053000000000004</v>
      </c>
    </row>
    <row r="73" spans="3:6" ht="15" x14ac:dyDescent="0.25">
      <c r="C73" s="16"/>
      <c r="D73" s="53" t="s">
        <v>13</v>
      </c>
      <c r="E73" s="11">
        <v>266.98111666666665</v>
      </c>
      <c r="F73" s="43">
        <v>31.928999999999995</v>
      </c>
    </row>
    <row r="74" spans="3:6" ht="15" x14ac:dyDescent="0.25">
      <c r="C74" s="16"/>
      <c r="D74" s="53" t="s">
        <v>14</v>
      </c>
      <c r="E74" s="11">
        <v>209.81816666666668</v>
      </c>
      <c r="F74" s="43">
        <v>31.40900000000001</v>
      </c>
    </row>
    <row r="75" spans="3:6" ht="15" x14ac:dyDescent="0.25">
      <c r="C75" s="16"/>
      <c r="D75" s="53" t="s">
        <v>15</v>
      </c>
      <c r="E75" s="11">
        <v>213.74499999999995</v>
      </c>
      <c r="F75" s="43">
        <v>54.813999999999993</v>
      </c>
    </row>
    <row r="76" spans="3:6" ht="15" x14ac:dyDescent="0.25">
      <c r="C76" s="16"/>
      <c r="D76" s="53" t="s">
        <v>16</v>
      </c>
      <c r="E76" s="11">
        <v>183.21793333333332</v>
      </c>
      <c r="F76" s="43">
        <v>34.744</v>
      </c>
    </row>
    <row r="77" spans="3:6" ht="15" thickBot="1" x14ac:dyDescent="0.35">
      <c r="C77" s="13" t="s">
        <v>21</v>
      </c>
      <c r="D77" s="14"/>
      <c r="E77" s="104">
        <f>SUM(E65:E76)</f>
        <v>4374.2251166666665</v>
      </c>
      <c r="F77" s="105">
        <f>SUM(F65:F76)</f>
        <v>464.78399999999999</v>
      </c>
    </row>
    <row r="78" spans="3:6" ht="15" x14ac:dyDescent="0.25">
      <c r="C78" s="16">
        <v>2014</v>
      </c>
      <c r="D78" s="53" t="s">
        <v>6</v>
      </c>
      <c r="E78" s="11">
        <v>217.5772166666666</v>
      </c>
      <c r="F78" s="43">
        <v>37.760999999999981</v>
      </c>
    </row>
    <row r="79" spans="3:6" ht="15" x14ac:dyDescent="0.25">
      <c r="C79" s="16"/>
      <c r="D79" s="53" t="s">
        <v>17</v>
      </c>
      <c r="E79" s="11">
        <v>212.51561666666666</v>
      </c>
      <c r="F79" s="43">
        <v>33.574999999999989</v>
      </c>
    </row>
    <row r="80" spans="3:6" ht="15" x14ac:dyDescent="0.25">
      <c r="C80" s="16"/>
      <c r="D80" s="53" t="s">
        <v>7</v>
      </c>
      <c r="E80" s="11">
        <v>175.4876166666667</v>
      </c>
      <c r="F80" s="43">
        <v>22.514999999999986</v>
      </c>
    </row>
    <row r="81" spans="3:6" ht="15" x14ac:dyDescent="0.25">
      <c r="C81" s="16"/>
      <c r="D81" s="53" t="s">
        <v>8</v>
      </c>
      <c r="E81" s="11">
        <v>148.47059999999999</v>
      </c>
      <c r="F81" s="43">
        <v>19.964999999999989</v>
      </c>
    </row>
    <row r="82" spans="3:6" ht="15" x14ac:dyDescent="0.25">
      <c r="C82" s="16"/>
      <c r="D82" s="53" t="s">
        <v>9</v>
      </c>
      <c r="E82" s="11">
        <v>160.43376666666666</v>
      </c>
      <c r="F82" s="43">
        <v>18.287999999999997</v>
      </c>
    </row>
    <row r="83" spans="3:6" ht="15" x14ac:dyDescent="0.25">
      <c r="C83" s="16"/>
      <c r="D83" s="53" t="s">
        <v>10</v>
      </c>
      <c r="E83" s="11">
        <v>42.396566666666665</v>
      </c>
      <c r="F83" s="43">
        <v>14.058999999999996</v>
      </c>
    </row>
    <row r="84" spans="3:6" ht="15" x14ac:dyDescent="0.25">
      <c r="C84" s="16"/>
      <c r="D84" s="53" t="s">
        <v>11</v>
      </c>
      <c r="E84" s="11">
        <v>248.10716666666656</v>
      </c>
      <c r="F84" s="43">
        <v>15.870999999999995</v>
      </c>
    </row>
    <row r="85" spans="3:6" ht="15" x14ac:dyDescent="0.25">
      <c r="C85" s="16"/>
      <c r="D85" s="53" t="s">
        <v>12</v>
      </c>
      <c r="E85" s="11">
        <v>201.62140000000002</v>
      </c>
      <c r="F85" s="43">
        <v>11.560999999999993</v>
      </c>
    </row>
    <row r="86" spans="3:6" ht="15" x14ac:dyDescent="0.25">
      <c r="C86" s="16"/>
      <c r="D86" s="53" t="s">
        <v>13</v>
      </c>
      <c r="E86" s="11">
        <v>196.40476666666672</v>
      </c>
      <c r="F86" s="43">
        <v>10.530999999999999</v>
      </c>
    </row>
    <row r="87" spans="3:6" ht="15" x14ac:dyDescent="0.25">
      <c r="C87" s="16"/>
      <c r="D87" s="53" t="s">
        <v>14</v>
      </c>
      <c r="E87" s="11">
        <v>29.025616666666675</v>
      </c>
      <c r="F87" s="43">
        <v>8.4969999999999963</v>
      </c>
    </row>
    <row r="88" spans="3:6" ht="15" x14ac:dyDescent="0.25">
      <c r="C88" s="16"/>
      <c r="D88" s="53" t="s">
        <v>15</v>
      </c>
      <c r="E88" s="11">
        <v>29.919083333333333</v>
      </c>
      <c r="F88" s="43">
        <v>7.8709999999999987</v>
      </c>
    </row>
    <row r="89" spans="3:6" ht="15" x14ac:dyDescent="0.25">
      <c r="C89" s="16"/>
      <c r="D89" s="53" t="s">
        <v>16</v>
      </c>
      <c r="E89" s="11">
        <v>31.491599999999991</v>
      </c>
      <c r="F89" s="43">
        <v>6.9829999999999934</v>
      </c>
    </row>
    <row r="90" spans="3:6" ht="15" thickBot="1" x14ac:dyDescent="0.35">
      <c r="C90" s="13" t="s">
        <v>29</v>
      </c>
      <c r="D90" s="14"/>
      <c r="E90" s="104">
        <f>SUM(E78:E89)</f>
        <v>1693.4510166666666</v>
      </c>
      <c r="F90" s="105">
        <f>SUM(F78:F89)</f>
        <v>207.47699999999992</v>
      </c>
    </row>
    <row r="91" spans="3:6" ht="14.4" x14ac:dyDescent="0.3">
      <c r="C91" s="17">
        <v>2015</v>
      </c>
      <c r="D91" s="52" t="s">
        <v>6</v>
      </c>
      <c r="E91" s="8">
        <v>735.10097533333339</v>
      </c>
      <c r="F91" s="42">
        <v>225.77870000000001</v>
      </c>
    </row>
    <row r="92" spans="3:6" ht="14.4" x14ac:dyDescent="0.3">
      <c r="C92" s="16"/>
      <c r="D92" s="53" t="s">
        <v>17</v>
      </c>
      <c r="E92" s="11">
        <v>25.370549999999998</v>
      </c>
      <c r="F92" s="43">
        <v>4.4430000000000005</v>
      </c>
    </row>
    <row r="93" spans="3:6" ht="14.4" x14ac:dyDescent="0.3">
      <c r="C93" s="16"/>
      <c r="D93" s="53" t="s">
        <v>7</v>
      </c>
      <c r="E93" s="11">
        <v>22.226583333333334</v>
      </c>
      <c r="F93" s="43">
        <v>5.1189999999999998</v>
      </c>
    </row>
    <row r="94" spans="3:6" ht="14.4" x14ac:dyDescent="0.3">
      <c r="C94" s="16"/>
      <c r="D94" s="53" t="s">
        <v>8</v>
      </c>
      <c r="E94" s="11">
        <v>29.04111666666666</v>
      </c>
      <c r="F94" s="43">
        <v>5.1439999999999948</v>
      </c>
    </row>
    <row r="95" spans="3:6" ht="14.4" x14ac:dyDescent="0.3">
      <c r="C95" s="16"/>
      <c r="D95" s="53" t="s">
        <v>9</v>
      </c>
      <c r="E95" s="11">
        <v>22.394616666666671</v>
      </c>
      <c r="F95" s="43">
        <v>4.7260000000000035</v>
      </c>
    </row>
    <row r="96" spans="3:6" ht="14.4" x14ac:dyDescent="0.3">
      <c r="C96" s="16"/>
      <c r="D96" s="53" t="s">
        <v>10</v>
      </c>
      <c r="E96" s="11">
        <v>22.194133333333344</v>
      </c>
      <c r="F96" s="43">
        <v>4.7199999999999962</v>
      </c>
    </row>
    <row r="97" spans="3:6" ht="14.4" x14ac:dyDescent="0.3">
      <c r="C97" s="16"/>
      <c r="D97" s="53" t="s">
        <v>11</v>
      </c>
      <c r="E97" s="11">
        <v>22.535383333333332</v>
      </c>
      <c r="F97" s="43">
        <v>5.0009999999999994</v>
      </c>
    </row>
    <row r="98" spans="3:6" ht="14.4" x14ac:dyDescent="0.3">
      <c r="C98" s="16"/>
      <c r="D98" s="53" t="s">
        <v>12</v>
      </c>
      <c r="E98" s="11">
        <v>19.409199999999991</v>
      </c>
      <c r="F98" s="43">
        <v>4.1189999999999989</v>
      </c>
    </row>
    <row r="99" spans="3:6" ht="14.4" x14ac:dyDescent="0.3">
      <c r="C99" s="16"/>
      <c r="D99" s="53" t="s">
        <v>13</v>
      </c>
      <c r="E99" s="11">
        <v>22.94133333333334</v>
      </c>
      <c r="F99" s="43">
        <v>4.0869999999999962</v>
      </c>
    </row>
    <row r="100" spans="3:6" ht="14.4" x14ac:dyDescent="0.3">
      <c r="C100" s="16"/>
      <c r="D100" s="53" t="s">
        <v>14</v>
      </c>
      <c r="E100" s="11">
        <v>23.932433333333343</v>
      </c>
      <c r="F100" s="43">
        <v>4.2899999999999965</v>
      </c>
    </row>
    <row r="101" spans="3:6" ht="14.4" x14ac:dyDescent="0.3">
      <c r="C101" s="16"/>
      <c r="D101" s="53" t="s">
        <v>15</v>
      </c>
      <c r="E101" s="11">
        <v>24.866950000000006</v>
      </c>
      <c r="F101" s="43">
        <v>4.0069999999999952</v>
      </c>
    </row>
    <row r="102" spans="3:6" ht="14.4" x14ac:dyDescent="0.3">
      <c r="C102" s="16"/>
      <c r="D102" s="53" t="s">
        <v>16</v>
      </c>
      <c r="E102" s="11">
        <v>26.190283333333344</v>
      </c>
      <c r="F102" s="43">
        <v>4.4309999999999974</v>
      </c>
    </row>
    <row r="103" spans="3:6" ht="15" thickBot="1" x14ac:dyDescent="0.35">
      <c r="C103" s="13" t="s">
        <v>62</v>
      </c>
      <c r="D103" s="14"/>
      <c r="E103" s="104">
        <f>SUM(E91:E102)</f>
        <v>996.20355866666671</v>
      </c>
      <c r="F103" s="105">
        <f>SUM(F91:F102)</f>
        <v>275.8657</v>
      </c>
    </row>
    <row r="104" spans="3:6" ht="14.4" x14ac:dyDescent="0.3">
      <c r="C104" s="17">
        <v>2016</v>
      </c>
      <c r="D104" s="52" t="s">
        <v>6</v>
      </c>
      <c r="E104" s="8">
        <v>19.190816666666667</v>
      </c>
      <c r="F104" s="42">
        <v>4.163999999999997</v>
      </c>
    </row>
    <row r="105" spans="3:6" ht="14.4" x14ac:dyDescent="0.3">
      <c r="C105" s="16"/>
      <c r="D105" s="53" t="s">
        <v>17</v>
      </c>
      <c r="E105" s="11">
        <v>15.395416666666666</v>
      </c>
      <c r="F105" s="43">
        <v>4.7099999999999982</v>
      </c>
    </row>
    <row r="106" spans="3:6" ht="14.4" x14ac:dyDescent="0.3">
      <c r="C106" s="16"/>
      <c r="D106" s="53" t="s">
        <v>7</v>
      </c>
      <c r="E106" s="11">
        <v>17.387200000000007</v>
      </c>
      <c r="F106" s="43">
        <v>4.1249999999999947</v>
      </c>
    </row>
    <row r="107" spans="3:6" ht="14.4" x14ac:dyDescent="0.3">
      <c r="C107" s="16"/>
      <c r="D107" s="53" t="s">
        <v>8</v>
      </c>
      <c r="E107" s="11">
        <v>11.324450000000002</v>
      </c>
      <c r="F107" s="43">
        <v>3.4809999999999963</v>
      </c>
    </row>
    <row r="108" spans="3:6" ht="14.4" x14ac:dyDescent="0.3">
      <c r="C108" s="16"/>
      <c r="D108" s="53" t="s">
        <v>9</v>
      </c>
      <c r="E108" s="11">
        <v>10.484366666666668</v>
      </c>
      <c r="F108" s="43">
        <v>3.1049999999999969</v>
      </c>
    </row>
    <row r="109" spans="3:6" ht="14.4" x14ac:dyDescent="0.3">
      <c r="C109" s="16"/>
      <c r="D109" s="53" t="s">
        <v>10</v>
      </c>
      <c r="E109" s="11">
        <v>10.096449999999997</v>
      </c>
      <c r="F109" s="43">
        <v>2.8479999999999972</v>
      </c>
    </row>
    <row r="110" spans="3:6" ht="14.4" x14ac:dyDescent="0.3">
      <c r="C110" s="16"/>
      <c r="D110" s="53" t="s">
        <v>11</v>
      </c>
      <c r="E110" s="11">
        <v>10.103150000000001</v>
      </c>
      <c r="F110" s="43">
        <v>3.2839999999999985</v>
      </c>
    </row>
    <row r="111" spans="3:6" ht="14.4" x14ac:dyDescent="0.3">
      <c r="C111" s="16"/>
      <c r="D111" s="53" t="s">
        <v>12</v>
      </c>
      <c r="E111" s="11">
        <v>10.420050000000002</v>
      </c>
      <c r="F111" s="43">
        <v>3.6619999999999964</v>
      </c>
    </row>
    <row r="112" spans="3:6" ht="14.4" x14ac:dyDescent="0.3">
      <c r="C112" s="16"/>
      <c r="D112" s="53" t="s">
        <v>13</v>
      </c>
      <c r="E112" s="11">
        <v>9.856466666666666</v>
      </c>
      <c r="F112" s="43">
        <v>3.5139999999999967</v>
      </c>
    </row>
    <row r="113" spans="3:6" ht="14.4" x14ac:dyDescent="0.3">
      <c r="C113" s="16"/>
      <c r="D113" s="53" t="s">
        <v>14</v>
      </c>
      <c r="E113" s="11">
        <v>9.4956833333333375</v>
      </c>
      <c r="F113" s="43">
        <v>3.2399999999999975</v>
      </c>
    </row>
    <row r="114" spans="3:6" ht="14.4" x14ac:dyDescent="0.3">
      <c r="C114" s="16"/>
      <c r="D114" s="53" t="s">
        <v>15</v>
      </c>
      <c r="E114" s="11">
        <v>10.753516666666666</v>
      </c>
      <c r="F114" s="43">
        <v>3.6639999999999966</v>
      </c>
    </row>
    <row r="115" spans="3:6" ht="14.4" x14ac:dyDescent="0.3">
      <c r="C115" s="16"/>
      <c r="D115" s="53" t="s">
        <v>16</v>
      </c>
      <c r="E115" s="11">
        <v>10.259916666666667</v>
      </c>
      <c r="F115" s="43">
        <v>5.0099999999999962</v>
      </c>
    </row>
    <row r="116" spans="3:6" ht="15" thickBot="1" x14ac:dyDescent="0.35">
      <c r="C116" s="78" t="s">
        <v>63</v>
      </c>
      <c r="D116" s="84"/>
      <c r="E116" s="97">
        <f>SUM(E104:E115)</f>
        <v>144.76748333333333</v>
      </c>
      <c r="F116" s="98">
        <f>SUM(F104:F115)</f>
        <v>44.80699999999996</v>
      </c>
    </row>
    <row r="117" spans="3:6" ht="14.4" x14ac:dyDescent="0.3">
      <c r="C117" s="17">
        <v>2017</v>
      </c>
      <c r="D117" s="52" t="s">
        <v>6</v>
      </c>
      <c r="E117" s="8">
        <v>13.059183333333335</v>
      </c>
      <c r="F117" s="42">
        <v>4.6079999999999988</v>
      </c>
    </row>
    <row r="118" spans="3:6" ht="14.4" x14ac:dyDescent="0.3">
      <c r="C118" s="16"/>
      <c r="D118" s="53" t="s">
        <v>17</v>
      </c>
      <c r="E118" s="11">
        <v>8.3381333333333298</v>
      </c>
      <c r="F118" s="43">
        <v>3.6859999999999977</v>
      </c>
    </row>
    <row r="119" spans="3:6" ht="14.4" x14ac:dyDescent="0.3">
      <c r="C119" s="16"/>
      <c r="D119" s="53" t="s">
        <v>7</v>
      </c>
      <c r="E119" s="11">
        <v>9.559549999999998</v>
      </c>
      <c r="F119" s="43">
        <v>3.7069999999999976</v>
      </c>
    </row>
    <row r="120" spans="3:6" ht="14.4" x14ac:dyDescent="0.3">
      <c r="C120" s="16"/>
      <c r="D120" s="53" t="s">
        <v>8</v>
      </c>
      <c r="E120" s="11">
        <v>9.654516666666666</v>
      </c>
      <c r="F120" s="43">
        <v>3.6409999999999987</v>
      </c>
    </row>
    <row r="121" spans="3:6" ht="14.4" x14ac:dyDescent="0.3">
      <c r="C121" s="16"/>
      <c r="D121" s="53" t="s">
        <v>9</v>
      </c>
      <c r="E121" s="11">
        <v>8.3370666666666686</v>
      </c>
      <c r="F121" s="43">
        <v>4.7949999999999964</v>
      </c>
    </row>
    <row r="122" spans="3:6" ht="14.4" x14ac:dyDescent="0.3">
      <c r="C122" s="16"/>
      <c r="D122" s="53" t="s">
        <v>10</v>
      </c>
      <c r="E122" s="11">
        <v>14.068000000000003</v>
      </c>
      <c r="F122" s="43">
        <v>5.3890000000000011</v>
      </c>
    </row>
    <row r="123" spans="3:6" ht="14.4" x14ac:dyDescent="0.3">
      <c r="C123" s="16"/>
      <c r="D123" s="53" t="s">
        <v>11</v>
      </c>
      <c r="E123" s="11">
        <v>8.9280666666666626</v>
      </c>
      <c r="F123" s="43">
        <v>4.2259999999999991</v>
      </c>
    </row>
    <row r="124" spans="3:6" ht="14.4" x14ac:dyDescent="0.3">
      <c r="C124" s="16"/>
      <c r="D124" s="53" t="s">
        <v>12</v>
      </c>
      <c r="E124" s="11">
        <v>9.1441666666666706</v>
      </c>
      <c r="F124" s="43">
        <v>7.6959999999999988</v>
      </c>
    </row>
    <row r="125" spans="3:6" ht="14.4" x14ac:dyDescent="0.3">
      <c r="C125" s="16"/>
      <c r="D125" s="53" t="s">
        <v>13</v>
      </c>
      <c r="E125" s="11">
        <v>7.3395166666666674</v>
      </c>
      <c r="F125" s="43">
        <v>6.1649999999999983</v>
      </c>
    </row>
    <row r="126" spans="3:6" ht="14.4" x14ac:dyDescent="0.3">
      <c r="C126" s="16"/>
      <c r="D126" s="53" t="s">
        <v>14</v>
      </c>
      <c r="E126" s="11">
        <v>9.6748833333333319</v>
      </c>
      <c r="F126" s="43">
        <v>5.0250000000000021</v>
      </c>
    </row>
    <row r="127" spans="3:6" ht="14.4" x14ac:dyDescent="0.3">
      <c r="C127" s="16"/>
      <c r="D127" s="53" t="s">
        <v>15</v>
      </c>
      <c r="E127" s="11">
        <v>10.883466666666665</v>
      </c>
      <c r="F127" s="43">
        <v>3.5949999999999971</v>
      </c>
    </row>
    <row r="128" spans="3:6" ht="14.4" x14ac:dyDescent="0.3">
      <c r="C128" s="16"/>
      <c r="D128" s="53" t="s">
        <v>16</v>
      </c>
      <c r="E128" s="11">
        <v>8.4339333333333304</v>
      </c>
      <c r="F128" s="43">
        <v>2.7649999999999966</v>
      </c>
    </row>
    <row r="129" spans="3:6" ht="15" thickBot="1" x14ac:dyDescent="0.35">
      <c r="C129" s="78" t="s">
        <v>64</v>
      </c>
      <c r="D129" s="84"/>
      <c r="E129" s="97">
        <f>SUM(E117:E128)</f>
        <v>117.42048333333332</v>
      </c>
      <c r="F129" s="98">
        <f>SUM(F117:F128)</f>
        <v>55.297999999999981</v>
      </c>
    </row>
    <row r="130" spans="3:6" ht="14.4" x14ac:dyDescent="0.3">
      <c r="C130" s="17">
        <v>2018</v>
      </c>
      <c r="D130" s="52" t="s">
        <v>6</v>
      </c>
      <c r="E130" s="8">
        <v>7.5368166666666676</v>
      </c>
      <c r="F130" s="42">
        <v>2.3779999999999974</v>
      </c>
    </row>
    <row r="131" spans="3:6" ht="14.4" x14ac:dyDescent="0.3">
      <c r="C131" s="16"/>
      <c r="D131" s="53" t="s">
        <v>17</v>
      </c>
      <c r="E131" s="11">
        <v>7.5049666666666699</v>
      </c>
      <c r="F131" s="43">
        <v>2.3709999999999973</v>
      </c>
    </row>
    <row r="132" spans="3:6" ht="14.4" x14ac:dyDescent="0.3">
      <c r="C132" s="16"/>
      <c r="D132" s="53" t="s">
        <v>7</v>
      </c>
      <c r="E132" s="11">
        <v>6.5337833333333322</v>
      </c>
      <c r="F132" s="43">
        <v>2.594999999999998</v>
      </c>
    </row>
    <row r="133" spans="3:6" ht="14.4" x14ac:dyDescent="0.3">
      <c r="C133" s="16"/>
      <c r="D133" s="53" t="s">
        <v>8</v>
      </c>
      <c r="E133" s="11">
        <v>3.9036000000000004</v>
      </c>
      <c r="F133" s="43">
        <v>2.2919999999999989</v>
      </c>
    </row>
    <row r="134" spans="3:6" ht="14.4" x14ac:dyDescent="0.3">
      <c r="C134" s="16"/>
      <c r="D134" s="53" t="s">
        <v>9</v>
      </c>
      <c r="E134" s="11">
        <v>3.9385833333333342</v>
      </c>
      <c r="F134" s="43">
        <v>1.9499999999999991</v>
      </c>
    </row>
    <row r="135" spans="3:6" ht="15" x14ac:dyDescent="0.25">
      <c r="C135" s="16"/>
      <c r="D135" s="53" t="s">
        <v>10</v>
      </c>
      <c r="E135" s="11">
        <v>4.0677500000000002</v>
      </c>
      <c r="F135" s="43">
        <v>1.4849999999999985</v>
      </c>
    </row>
    <row r="136" spans="3:6" ht="15" x14ac:dyDescent="0.25">
      <c r="C136" s="16"/>
      <c r="D136" s="53" t="s">
        <v>11</v>
      </c>
      <c r="E136" s="11">
        <v>4.0185333333333331</v>
      </c>
      <c r="F136" s="43">
        <v>1.4479999999999991</v>
      </c>
    </row>
    <row r="137" spans="3:6" ht="15" x14ac:dyDescent="0.25">
      <c r="C137" s="16"/>
      <c r="D137" s="53" t="s">
        <v>12</v>
      </c>
      <c r="E137" s="11">
        <v>4.9196999999999989</v>
      </c>
      <c r="F137" s="43">
        <v>1.7009999999999983</v>
      </c>
    </row>
    <row r="138" spans="3:6" ht="14.4" x14ac:dyDescent="0.3">
      <c r="C138" s="16"/>
      <c r="D138" s="53" t="s">
        <v>13</v>
      </c>
      <c r="E138" s="11">
        <v>3.7471666666666663</v>
      </c>
      <c r="F138" s="43">
        <v>1.3779999999999997</v>
      </c>
    </row>
    <row r="139" spans="3:6" ht="14.4" x14ac:dyDescent="0.3">
      <c r="C139" s="16"/>
      <c r="D139" s="53" t="s">
        <v>14</v>
      </c>
      <c r="E139" s="11">
        <v>3.9454000000000002</v>
      </c>
      <c r="F139" s="43">
        <v>1.3279999999999996</v>
      </c>
    </row>
    <row r="140" spans="3:6" ht="14.4" x14ac:dyDescent="0.3">
      <c r="C140" s="16"/>
      <c r="D140" s="53" t="s">
        <v>15</v>
      </c>
      <c r="E140" s="11">
        <v>3.5311500000000002</v>
      </c>
      <c r="F140" s="43">
        <v>1.1629999999999991</v>
      </c>
    </row>
    <row r="141" spans="3:6" ht="14.4" x14ac:dyDescent="0.3">
      <c r="C141" s="16"/>
      <c r="D141" s="53" t="s">
        <v>16</v>
      </c>
      <c r="E141" s="11">
        <v>3.9722499999999998</v>
      </c>
      <c r="F141" s="43">
        <v>1.2909999999999988</v>
      </c>
    </row>
    <row r="142" spans="3:6" ht="15" thickBot="1" x14ac:dyDescent="0.35">
      <c r="C142" s="78" t="s">
        <v>65</v>
      </c>
      <c r="D142" s="84"/>
      <c r="E142" s="97">
        <f>SUM(E130:E141)</f>
        <v>57.619699999999995</v>
      </c>
      <c r="F142" s="98">
        <f>SUM(F130:F141)</f>
        <v>21.379999999999988</v>
      </c>
    </row>
    <row r="143" spans="3:6" ht="14.4" x14ac:dyDescent="0.3">
      <c r="E143" s="4"/>
    </row>
    <row r="144" spans="3:6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4.4" x14ac:dyDescent="0.3"/>
    <row r="158" ht="14.4" x14ac:dyDescent="0.3"/>
    <row r="159" ht="14.4" x14ac:dyDescent="0.3"/>
    <row r="160" ht="14.4" x14ac:dyDescent="0.3"/>
    <row r="161" ht="14.4" x14ac:dyDescent="0.3"/>
  </sheetData>
  <mergeCells count="20">
    <mergeCell ref="C5:D5"/>
    <mergeCell ref="C6:D6"/>
    <mergeCell ref="C7:D7"/>
    <mergeCell ref="C8:D8"/>
    <mergeCell ref="C9:D9"/>
    <mergeCell ref="C24:D24"/>
    <mergeCell ref="C10:D10"/>
    <mergeCell ref="C11:D11"/>
    <mergeCell ref="C12:D12"/>
    <mergeCell ref="C13:D13"/>
    <mergeCell ref="C14:D14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</cp:lastModifiedBy>
  <dcterms:created xsi:type="dcterms:W3CDTF">2015-03-19T12:45:50Z</dcterms:created>
  <dcterms:modified xsi:type="dcterms:W3CDTF">2019-03-18T14:06:43Z</dcterms:modified>
</cp:coreProperties>
</file>